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Charlie/Desktop/School/Data_Science/Projects/Excel_project/excel_project/"/>
    </mc:Choice>
  </mc:AlternateContent>
  <xr:revisionPtr revIDLastSave="0" documentId="13_ncr:1_{6BA52C74-EB23-4C45-B0AB-71D664635659}" xr6:coauthVersionLast="47" xr6:coauthVersionMax="47" xr10:uidLastSave="{00000000-0000-0000-0000-000000000000}"/>
  <bookViews>
    <workbookView xWindow="0" yWindow="0" windowWidth="25600" windowHeight="16000" activeTab="4" xr2:uid="{EEE10FFB-FA0C-874A-91AF-A269BE40C7EC}"/>
  </bookViews>
  <sheets>
    <sheet name="raw_data" sheetId="4" r:id="rId1"/>
    <sheet name="crocodile_dataset" sheetId="2" r:id="rId2"/>
    <sheet name="nulls &amp; duplicates" sheetId="5" r:id="rId3"/>
    <sheet name="pivot_tables" sheetId="1" r:id="rId4"/>
    <sheet name="Statistics" sheetId="7" r:id="rId5"/>
    <sheet name="dashboard" sheetId="6" r:id="rId6"/>
  </sheets>
  <definedNames>
    <definedName name="_xlchart.v5.0" hidden="1">pivot_tables!$A$123</definedName>
    <definedName name="_xlchart.v5.1" hidden="1">pivot_tables!$A$124:$A$170</definedName>
    <definedName name="_xlchart.v5.2" hidden="1">pivot_tables!$B$123</definedName>
    <definedName name="_xlchart.v5.3" hidden="1">pivot_tables!$B$124:$B$170</definedName>
    <definedName name="ExternalData_1" localSheetId="1" hidden="1">'crocodile_dataset'!$A$1:$O$1001</definedName>
    <definedName name="ExternalData_1" localSheetId="0" hidden="1">raw_data!$A$1:$O$1001</definedName>
    <definedName name="Slicer_Genus">#N/A</definedName>
  </definedNames>
  <calcPr calcId="191029"/>
  <pivotCaches>
    <pivotCache cacheId="8"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5" l="1"/>
  <c r="O3" i="5"/>
  <c r="N3" i="5"/>
  <c r="M3" i="5"/>
  <c r="L3" i="5"/>
  <c r="K3" i="5"/>
  <c r="J3" i="5"/>
  <c r="I3" i="5"/>
  <c r="H3" i="5"/>
  <c r="G3" i="5"/>
  <c r="E4" i="1"/>
  <c r="D4" i="1"/>
  <c r="C3" i="5"/>
  <c r="D3" i="5"/>
  <c r="E3" i="5"/>
  <c r="F3" i="5"/>
  <c r="B2" i="5" a="1"/>
  <c r="B2" i="5" s="1"/>
  <c r="B3" i="5"/>
  <c r="P2" i="2"/>
  <c r="B5" i="5" s="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tc={1DC1D19D-9024-6C4F-8C41-C67C0FFC2FA3}</author>
    <author>tc={7B452C08-9452-E643-9E31-3CF99B70609D}</author>
  </authors>
  <commentList>
    <comment ref="A2" authorId="0" shapeId="0" xr:uid="{1DC1D19D-9024-6C4F-8C41-C67C0FFC2FA3}">
      <text>
        <t xml:space="preserve">[Threaded comment]
Your version of Excel allows you to read this threaded comment; however, any edits to it will get removed if the file is opened in a newer version of Excel. Learn more: https://go.microsoft.com/fwlink/?linkid=870924
Comment:
    No null values found </t>
      </text>
    </comment>
    <comment ref="A5" authorId="1" shapeId="0" xr:uid="{7B452C08-9452-E643-9E31-3CF99B70609D}">
      <text>
        <t xml:space="preserve">[Threaded comment]
Your version of Excel allows you to read this threaded comment; however, any edits to it will get removed if the file is opened in a newer version of Excel. Learn more: https://go.microsoft.com/fwlink/?linkid=870924
Comment:
    No duplicates found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tc={1408B32F-EACE-B54F-A263-FA3DBC36148C}</author>
  </authors>
  <commentList>
    <comment ref="M59" authorId="0" shapeId="0" xr:uid="{1408B32F-EACE-B54F-A263-FA3DBC36148C}">
      <text>
        <t>[Threaded comment]
Your version of Excel allows you to read this threaded comment; however, any edits to it will get removed if the file is opened in a newer version of Excel. Learn more: https://go.microsoft.com/fwlink/?linkid=870924
Comment:
    Both Crocodylus porosus and Crocodylus niloticus seem to be outliers. On further investigation I’ve been able to confirm that those numbers are correct and that they are usually bigger and heavier than other species.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F7AF23-C46A-AF4C-A073-B6656B73E185}" keepAlive="1" name="Query - crocodile_dataset" description="Connection to the 'crocodile_dataset' query in the workbook." type="5" refreshedVersion="8" background="1" saveData="1">
    <dbPr connection="Provider=Microsoft.Mashup.OleDb.1;Data Source=$Workbook$;Location=crocodile_dataset;Extended Properties=&quot;&quot;" command="SELECT * FROM [crocodile_dataset]"/>
  </connection>
  <connection id="2" xr16:uid="{81E1FCFA-540B-0C49-8020-01A41E78E12B}" keepAlive="1" name="Query - crocodile_dataset (2)" description="Connection to the 'crocodile_dataset (2)' query in the workbook." type="5" refreshedVersion="8" background="1" saveData="1">
    <dbPr connection="Provider=Microsoft.Mashup.OleDb.1;Data Source=$Workbook$;Location=&quot;crocodile_dataset (2)&quot;;Extended Properties=&quot;&quot;" command="SELECT * FROM [crocodile_dataset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<sst xmlns="http://schemas.openxmlformats.org/spreadsheetml/2006/main" count="24218" uniqueCount="3094">
  <si>
    <t>Observation ID</t>
  </si>
  <si>
    <t>Common Name</t>
  </si>
  <si>
    <t>Scientific Name</t>
  </si>
  <si>
    <t>Family</t>
  </si>
  <si>
    <t>Genus</t>
  </si>
  <si>
    <t>Observed Length (m)</t>
  </si>
  <si>
    <t>Observed Weight (kg)</t>
  </si>
  <si>
    <t>Age Class</t>
  </si>
  <si>
    <t>Sex</t>
  </si>
  <si>
    <t>Date of Observation</t>
  </si>
  <si>
    <t>Country/Region</t>
  </si>
  <si>
    <t>Habitat Type</t>
  </si>
  <si>
    <t>Conservation Status</t>
  </si>
  <si>
    <t>Observer Name</t>
  </si>
  <si>
    <t>Notes</t>
  </si>
  <si>
    <t>Morelet's Crocodile</t>
  </si>
  <si>
    <t>Crocodylus moreletii</t>
  </si>
  <si>
    <t>Crocodylidae</t>
  </si>
  <si>
    <t>Crocodylus</t>
  </si>
  <si>
    <t>Adult</t>
  </si>
  <si>
    <t>Male</t>
  </si>
  <si>
    <t>31-03-2018</t>
  </si>
  <si>
    <t>Belize</t>
  </si>
  <si>
    <t>Swamps</t>
  </si>
  <si>
    <t>Least Concern</t>
  </si>
  <si>
    <t>Allison Hill</t>
  </si>
  <si>
    <t>Cause bill scientist nation opportunity.</t>
  </si>
  <si>
    <t>American Crocodile</t>
  </si>
  <si>
    <t>Crocodylus acutus</t>
  </si>
  <si>
    <t>28-01-2015</t>
  </si>
  <si>
    <t>Venezuela</t>
  </si>
  <si>
    <t>Mangroves</t>
  </si>
  <si>
    <t>Vulnerable</t>
  </si>
  <si>
    <t>Brandon Hall</t>
  </si>
  <si>
    <t>Ago current practice nation determine operation speak according.</t>
  </si>
  <si>
    <t>Orinoco Crocodile</t>
  </si>
  <si>
    <t>Crocodylus intermedius</t>
  </si>
  <si>
    <t>Juvenile</t>
  </si>
  <si>
    <t>Unknown</t>
  </si>
  <si>
    <t>07-12-2010</t>
  </si>
  <si>
    <t>Flooded Savannas</t>
  </si>
  <si>
    <t>Critically Endangered</t>
  </si>
  <si>
    <t>Melissa Peterson</t>
  </si>
  <si>
    <t>Democratic shake bill here grow gas enough analysis least by two.</t>
  </si>
  <si>
    <t>01-11-2019</t>
  </si>
  <si>
    <t>Mexico</t>
  </si>
  <si>
    <t>Rivers</t>
  </si>
  <si>
    <t>Edward Fuller</t>
  </si>
  <si>
    <t>Officer relate animal direction eye bag do.</t>
  </si>
  <si>
    <t>Mugger Crocodile (Marsh Crocodile)</t>
  </si>
  <si>
    <t>Crocodylus palustris</t>
  </si>
  <si>
    <t>15-07-2019</t>
  </si>
  <si>
    <t>India</t>
  </si>
  <si>
    <t>Donald Reid</t>
  </si>
  <si>
    <t>Class great prove reduce raise author play move each left establish understand read detail.</t>
  </si>
  <si>
    <t>08-06-2023</t>
  </si>
  <si>
    <t>Reservoirs</t>
  </si>
  <si>
    <t>Randy Brown</t>
  </si>
  <si>
    <t>Source husband at tree note responsibility defense.</t>
  </si>
  <si>
    <t>Siamese Crocodile</t>
  </si>
  <si>
    <t>Crocodylus siamensis</t>
  </si>
  <si>
    <t>Subadult</t>
  </si>
  <si>
    <t>10-12-2010</t>
  </si>
  <si>
    <t>Thailand</t>
  </si>
  <si>
    <t>Slow Rivers</t>
  </si>
  <si>
    <t>Dr. Marvin Thomas Jr.</t>
  </si>
  <si>
    <t>Much section investment on gun young catch management sense technology check civil quite others his other life edge.</t>
  </si>
  <si>
    <t>Congo Dwarf Crocodile</t>
  </si>
  <si>
    <t>Osteolaemus osborni</t>
  </si>
  <si>
    <t>Osteolaemus</t>
  </si>
  <si>
    <t>03-08-2008</t>
  </si>
  <si>
    <t>Central African Republic</t>
  </si>
  <si>
    <t>Forest Swamps</t>
  </si>
  <si>
    <t>Data Deficient</t>
  </si>
  <si>
    <t>Terri Frazier</t>
  </si>
  <si>
    <t>Race Mr environment political born itself law west.</t>
  </si>
  <si>
    <t>West African Crocodile</t>
  </si>
  <si>
    <t>Crocodylus suchus</t>
  </si>
  <si>
    <t>16-04-2020</t>
  </si>
  <si>
    <t>Sudan</t>
  </si>
  <si>
    <t>Lakes</t>
  </si>
  <si>
    <t>Deborah Mason</t>
  </si>
  <si>
    <t>Medical blood personal success medical current hear claim well.</t>
  </si>
  <si>
    <t>21-05-2016</t>
  </si>
  <si>
    <t>Lagoons</t>
  </si>
  <si>
    <t>Tamara George</t>
  </si>
  <si>
    <t>Affect upon these story film around there water beat magazine attorney set.</t>
  </si>
  <si>
    <t>West African Dwarf Crocodile</t>
  </si>
  <si>
    <t>Osteolaemus tetraspis</t>
  </si>
  <si>
    <t>08-06-2018</t>
  </si>
  <si>
    <t>Liberia</t>
  </si>
  <si>
    <t>Small Streams</t>
  </si>
  <si>
    <t>Betty Alvarez</t>
  </si>
  <si>
    <t>Close month parent who up sense ready.</t>
  </si>
  <si>
    <t>19-10-2019</t>
  </si>
  <si>
    <t>Jennifer Powers</t>
  </si>
  <si>
    <t>Just military building different full open discover detail.</t>
  </si>
  <si>
    <t>16-02-2015</t>
  </si>
  <si>
    <t>Cambodia</t>
  </si>
  <si>
    <t>Mark Perez</t>
  </si>
  <si>
    <t>Teacher audience draw protect Democrat.</t>
  </si>
  <si>
    <t>07-07-2006</t>
  </si>
  <si>
    <t>Timothy Duncan</t>
  </si>
  <si>
    <t>Drug list imagine behind probably great in tell.</t>
  </si>
  <si>
    <t>Female</t>
  </si>
  <si>
    <t>14-06-2010</t>
  </si>
  <si>
    <t>Côte d'Ivoire</t>
  </si>
  <si>
    <t>Matthew Lucas</t>
  </si>
  <si>
    <t>I fund technology eat couple large.</t>
  </si>
  <si>
    <t>18-03-2007</t>
  </si>
  <si>
    <t>Donald Wright</t>
  </si>
  <si>
    <t>Kitchen technology nearly anything yourself structure why.</t>
  </si>
  <si>
    <t>14-03-2007</t>
  </si>
  <si>
    <t>Sarah Martin</t>
  </si>
  <si>
    <t>Loss ten total clearly able hospital unit size expect recent room situation product main couple design around.</t>
  </si>
  <si>
    <t>Nile Crocodile</t>
  </si>
  <si>
    <t>Crocodylus niloticus</t>
  </si>
  <si>
    <t>13-10-2025</t>
  </si>
  <si>
    <t>Amy Edwards</t>
  </si>
  <si>
    <t>Once me system church whether bag.</t>
  </si>
  <si>
    <t>Borneo Crocodile (disputed)</t>
  </si>
  <si>
    <t>Crocodylus raninus</t>
  </si>
  <si>
    <t>28-02-2017</t>
  </si>
  <si>
    <t>Indonesia (Borneo)</t>
  </si>
  <si>
    <t>Estuarine Systems</t>
  </si>
  <si>
    <t>Kurt Leonard</t>
  </si>
  <si>
    <t>Identify walk now often always.</t>
  </si>
  <si>
    <t>Saltwater Crocodile</t>
  </si>
  <si>
    <t>Crocodylus porosus</t>
  </si>
  <si>
    <t>26-12-2017</t>
  </si>
  <si>
    <t>Philippines</t>
  </si>
  <si>
    <t>Estuaries</t>
  </si>
  <si>
    <t>Matthew Cunningham</t>
  </si>
  <si>
    <t>Various daughter respond draw how public feel.</t>
  </si>
  <si>
    <t>24-09-2011</t>
  </si>
  <si>
    <t>Malaysia (Borneo)</t>
  </si>
  <si>
    <t>Paul Jones</t>
  </si>
  <si>
    <t>Perform none beyond Mrs media car give attention.</t>
  </si>
  <si>
    <t>16-04-2013</t>
  </si>
  <si>
    <t>Tanzania</t>
  </si>
  <si>
    <t>Dustin Kim</t>
  </si>
  <si>
    <t>Region particularly would pressure account stage federal professional voice care break blood network evening painting response.</t>
  </si>
  <si>
    <t>Congo (DRC)</t>
  </si>
  <si>
    <t>Mark Baker</t>
  </si>
  <si>
    <t>Economy traditional anything plant stop analysis four capital woman claim kind relationship night born war real chance.</t>
  </si>
  <si>
    <t>Cuban Crocodile</t>
  </si>
  <si>
    <t>Crocodylus rhombifer</t>
  </si>
  <si>
    <t>27-01-2007</t>
  </si>
  <si>
    <t>Cuba</t>
  </si>
  <si>
    <t>Jacob Tran</t>
  </si>
  <si>
    <t>Camera final together someone team together.</t>
  </si>
  <si>
    <t>28-03-2017</t>
  </si>
  <si>
    <t>Kenya</t>
  </si>
  <si>
    <t>Marshes</t>
  </si>
  <si>
    <t>David Garcia</t>
  </si>
  <si>
    <t>This image per choice upon ten wish specific thing agent say forward us soon ten specific environment skin.</t>
  </si>
  <si>
    <t>Hatchling</t>
  </si>
  <si>
    <t>23-04-2007</t>
  </si>
  <si>
    <t>Shane Garrison</t>
  </si>
  <si>
    <t>Current truth glass star the development process.</t>
  </si>
  <si>
    <t>20-07-2022</t>
  </si>
  <si>
    <t>Pakistan</t>
  </si>
  <si>
    <t>Donald Jones</t>
  </si>
  <si>
    <t>Go meeting quickly such former agree theory end oil.</t>
  </si>
  <si>
    <t>21-10-2019</t>
  </si>
  <si>
    <t>Mrs. Linda Reed</t>
  </si>
  <si>
    <t>Job worker break tonight couple and job mind southern rather vote.</t>
  </si>
  <si>
    <t>05-06-2012</t>
  </si>
  <si>
    <t>Christina Reynolds</t>
  </si>
  <si>
    <t>Perhaps professional by tonight medical project for recent never court.</t>
  </si>
  <si>
    <t>07-08-2018</t>
  </si>
  <si>
    <t>Jamie Adkins</t>
  </si>
  <si>
    <t>Past feeling nature a expert involve oil.</t>
  </si>
  <si>
    <t>16-01-2020</t>
  </si>
  <si>
    <t>Julie Ramos</t>
  </si>
  <si>
    <t>Memory soldier where save probably exist professional people behavior weight.</t>
  </si>
  <si>
    <t>10-01-2014</t>
  </si>
  <si>
    <t>USA (Florida)</t>
  </si>
  <si>
    <t>Eric Drake</t>
  </si>
  <si>
    <t>Agency each little sure authority increase picture create recent manager.</t>
  </si>
  <si>
    <t>16-04-2017</t>
  </si>
  <si>
    <t>Matthew Smith</t>
  </si>
  <si>
    <t>Sing despite sound receive let newspaper true.</t>
  </si>
  <si>
    <t>Philippine Crocodile</t>
  </si>
  <si>
    <t>Crocodylus mindorensis</t>
  </si>
  <si>
    <t>22-10-2008</t>
  </si>
  <si>
    <t>Casey Marshall</t>
  </si>
  <si>
    <t>Write other wear through partner rest measure store natural today season listen else easy point she miss.</t>
  </si>
  <si>
    <t>New Guinea Crocodile</t>
  </si>
  <si>
    <t>Crocodylus novaeguineae</t>
  </si>
  <si>
    <t>23-01-2024</t>
  </si>
  <si>
    <t>Papua New Guinea</t>
  </si>
  <si>
    <t>Denise Jones</t>
  </si>
  <si>
    <t>Doctor from throw ball character him check degree increase former letter.</t>
  </si>
  <si>
    <t>17-06-2022</t>
  </si>
  <si>
    <t>Freshwater Marshes</t>
  </si>
  <si>
    <t>Ross Price</t>
  </si>
  <si>
    <t>Watch affect thing offer local wall fear hope through structure.</t>
  </si>
  <si>
    <t>10-12-2021</t>
  </si>
  <si>
    <t>Morgan Marsh</t>
  </si>
  <si>
    <t>Major event magazine home protect something right subject try wonder move trade.</t>
  </si>
  <si>
    <t>West African Slender-snouted Crocodile</t>
  </si>
  <si>
    <t>Mecistops cataphractus</t>
  </si>
  <si>
    <t>Mecistops</t>
  </si>
  <si>
    <t>14-05-2010</t>
  </si>
  <si>
    <t>Mary Miller</t>
  </si>
  <si>
    <t>Career left anyone here deep force seven.</t>
  </si>
  <si>
    <t>Freshwater Crocodile (Johnstone's)</t>
  </si>
  <si>
    <t>Crocodylus johnstoni</t>
  </si>
  <si>
    <t>30-04-2014</t>
  </si>
  <si>
    <t>Australia</t>
  </si>
  <si>
    <t>Freshwater Rivers</t>
  </si>
  <si>
    <t>Paul Decker</t>
  </si>
  <si>
    <t>Strong like see appear weight difference attention whatever American all easy.</t>
  </si>
  <si>
    <t>27-01-2017</t>
  </si>
  <si>
    <t>Senegal</t>
  </si>
  <si>
    <t>Oases</t>
  </si>
  <si>
    <t>Lisa Allen</t>
  </si>
  <si>
    <t>Prove nor design record short cold parent security boy standard who blue agent find quality when.</t>
  </si>
  <si>
    <t>14-09-2008</t>
  </si>
  <si>
    <t>Miguel Jones</t>
  </si>
  <si>
    <t>Drug recent feeling range south someone not American mouth product attention positive actually information majority item gun through least.</t>
  </si>
  <si>
    <t>27-01-2022</t>
  </si>
  <si>
    <t>South Africa</t>
  </si>
  <si>
    <t>Christopher Boyd</t>
  </si>
  <si>
    <t>Pattern try simple let stay or focus early various everything late.</t>
  </si>
  <si>
    <t>02-06-2008</t>
  </si>
  <si>
    <t>Laura Barnett</t>
  </si>
  <si>
    <t>Agreement surface consider deep something future they red everybody act way beat result.</t>
  </si>
  <si>
    <t>10-02-2021</t>
  </si>
  <si>
    <t>Peter Vaughn DDS</t>
  </si>
  <si>
    <t>Large admit family identify during professional hard network gas you nearly goal.</t>
  </si>
  <si>
    <t>15-09-2006</t>
  </si>
  <si>
    <t>Guatemala</t>
  </si>
  <si>
    <t>Eric Hall</t>
  </si>
  <si>
    <t>Firm sea week real course school everybody.</t>
  </si>
  <si>
    <t>15-10-2012</t>
  </si>
  <si>
    <t>Paige Carlson</t>
  </si>
  <si>
    <t>Strategy fast guess few remain call animal.</t>
  </si>
  <si>
    <t>30-12-2024</t>
  </si>
  <si>
    <t>Colombia</t>
  </si>
  <si>
    <t>Edgar Raymond</t>
  </si>
  <si>
    <t>Bill activity expect long future whole education technology box assume man officer rather charge.</t>
  </si>
  <si>
    <t>25-03-2012</t>
  </si>
  <si>
    <t>Large Rivers</t>
  </si>
  <si>
    <t>Tiffany Miller</t>
  </si>
  <si>
    <t>Budget share paper so difficult mission late kind team.</t>
  </si>
  <si>
    <t>09-12-2015</t>
  </si>
  <si>
    <t>Sierra Leone</t>
  </si>
  <si>
    <t>Elizabeth Oliver DDS</t>
  </si>
  <si>
    <t>Way debate decision produce church community avoid.</t>
  </si>
  <si>
    <t>28-06-2019</t>
  </si>
  <si>
    <t>Indonesia (Papua)</t>
  </si>
  <si>
    <t>Jerry Wheeler</t>
  </si>
  <si>
    <t>Allow explain executive teacher author.</t>
  </si>
  <si>
    <t>18-07-2014</t>
  </si>
  <si>
    <t>Dennis Moody</t>
  </si>
  <si>
    <t>Product value interesting name positive training step author coach film see notice eye buy.</t>
  </si>
  <si>
    <t>25-02-2009</t>
  </si>
  <si>
    <t>Shaded Forest Rivers</t>
  </si>
  <si>
    <t>Melissa Bender</t>
  </si>
  <si>
    <t>Music just our threat same page ago director purpose team onto again share start office several.</t>
  </si>
  <si>
    <t>18-11-2020</t>
  </si>
  <si>
    <t>Joseph Ramos</t>
  </si>
  <si>
    <t>Consider one play man before.</t>
  </si>
  <si>
    <t>19-05-2011</t>
  </si>
  <si>
    <t>Coastal Wetlands</t>
  </si>
  <si>
    <t>Gary Santiago</t>
  </si>
  <si>
    <t>Form really explain war spend nearly lawyer fire follow wife.</t>
  </si>
  <si>
    <t>Jose Travis</t>
  </si>
  <si>
    <t>Left approach million performance material kind appear environment capital explain thing machine ahead picture son.</t>
  </si>
  <si>
    <t>25-10-2019</t>
  </si>
  <si>
    <t>Guinea</t>
  </si>
  <si>
    <t>Emily Smith</t>
  </si>
  <si>
    <t>Behavior yeah tree left brother strategy marriage respond meeting event.</t>
  </si>
  <si>
    <t>07-08-2006</t>
  </si>
  <si>
    <t>Veronica Sanchez</t>
  </si>
  <si>
    <t>Certain course out second carry attorney significant take future skin environment.</t>
  </si>
  <si>
    <t>30-08-2025</t>
  </si>
  <si>
    <t>Nicholas Monroe</t>
  </si>
  <si>
    <t>Your majority chance Mrs generation necessary myself lay focus.</t>
  </si>
  <si>
    <t>19-02-2010</t>
  </si>
  <si>
    <t>Nigeria</t>
  </si>
  <si>
    <t>Michael Armstrong</t>
  </si>
  <si>
    <t>Task improve fish list tree high write society.</t>
  </si>
  <si>
    <t>18-07-2015</t>
  </si>
  <si>
    <t>Indonesia</t>
  </si>
  <si>
    <t>Brittany Hanna</t>
  </si>
  <si>
    <t>Maybe opportunity thank them key moment lead reveal.</t>
  </si>
  <si>
    <t>28-10-2005</t>
  </si>
  <si>
    <t>Matthew Moore</t>
  </si>
  <si>
    <t>Sit enter perhaps however bag forget purpose move west phone thought maintain must.</t>
  </si>
  <si>
    <t>13-05-2015</t>
  </si>
  <si>
    <t>Vietnam</t>
  </si>
  <si>
    <t>Cynthia Cohen</t>
  </si>
  <si>
    <t>Young section its better plant their kitchen really.</t>
  </si>
  <si>
    <t>30-10-2014</t>
  </si>
  <si>
    <t>Cameroon</t>
  </si>
  <si>
    <t>Amber Flynn</t>
  </si>
  <si>
    <t>Grow issue each include radio conference.</t>
  </si>
  <si>
    <t>09-05-2015</t>
  </si>
  <si>
    <t>Leon Reyes</t>
  </si>
  <si>
    <t>Marriage on discussion point least project together let explain national available.</t>
  </si>
  <si>
    <t>11-04-2009</t>
  </si>
  <si>
    <t>Victoria Evans</t>
  </si>
  <si>
    <t>Real lead few yourself table blood high grow fast recognize against.</t>
  </si>
  <si>
    <t>07-01-2015</t>
  </si>
  <si>
    <t>Jennifer Smith</t>
  </si>
  <si>
    <t>Treat seat strategy total simply discover soon.</t>
  </si>
  <si>
    <t>29-08-2013</t>
  </si>
  <si>
    <t>Slow Streams</t>
  </si>
  <si>
    <t>Connor King</t>
  </si>
  <si>
    <t>Pick tough position final.</t>
  </si>
  <si>
    <t>06-05-2005</t>
  </si>
  <si>
    <t>Kevin Oconnor</t>
  </si>
  <si>
    <t>Travel force indeed customer skill.</t>
  </si>
  <si>
    <t>10-04-2024</t>
  </si>
  <si>
    <t>Brackish Rivers</t>
  </si>
  <si>
    <t>Holly Shaw</t>
  </si>
  <si>
    <t>Store either station loss southern second full boy while cell.</t>
  </si>
  <si>
    <t>Central African Slender-snouted Crocodile</t>
  </si>
  <si>
    <t>Mecistops leptorhynchus</t>
  </si>
  <si>
    <t>14-12-2014</t>
  </si>
  <si>
    <t>Endangered</t>
  </si>
  <si>
    <t>Shannon Ramsey</t>
  </si>
  <si>
    <t>Whose source hand so add Mr.</t>
  </si>
  <si>
    <t>09-10-2006</t>
  </si>
  <si>
    <t>Michael Chambers</t>
  </si>
  <si>
    <t>Herself police he push likely people wall foreign particular positive play less.</t>
  </si>
  <si>
    <t>17-09-2011</t>
  </si>
  <si>
    <t>Congo Basin Countries</t>
  </si>
  <si>
    <t>Marie Wilson</t>
  </si>
  <si>
    <t>Watch fight manage best thought career.</t>
  </si>
  <si>
    <t>29-06-2005</t>
  </si>
  <si>
    <t>Michael Paul</t>
  </si>
  <si>
    <t>Industry score choice increase between majority impact week allow have kitchen wear.</t>
  </si>
  <si>
    <t>30-11-2009</t>
  </si>
  <si>
    <t>Egypt</t>
  </si>
  <si>
    <t>Ariana Jennings</t>
  </si>
  <si>
    <t>Top population art every why we station begin deep police wife anything.</t>
  </si>
  <si>
    <t>13-12-2007</t>
  </si>
  <si>
    <t>William Buchanan</t>
  </si>
  <si>
    <t>Attention share debate democratic thank forget challenge too able.</t>
  </si>
  <si>
    <t>07-10-2010</t>
  </si>
  <si>
    <t>Brianna Anderson</t>
  </si>
  <si>
    <t>Sometimes body term capital group small open administration enter camera.</t>
  </si>
  <si>
    <t>21-12-2023</t>
  </si>
  <si>
    <t>Brian Brown</t>
  </si>
  <si>
    <t>Sing message board mean war analysis situation term.</t>
  </si>
  <si>
    <t>02-05-2013</t>
  </si>
  <si>
    <t>Mali</t>
  </si>
  <si>
    <t>Judith Maynard</t>
  </si>
  <si>
    <t>Your suggest international blue Republican kitchen.</t>
  </si>
  <si>
    <t>25-07-2019</t>
  </si>
  <si>
    <t>Gabon</t>
  </si>
  <si>
    <t>Forest Rivers</t>
  </si>
  <si>
    <t>Erica Hernandez</t>
  </si>
  <si>
    <t>Every plan nature foot yes most.</t>
  </si>
  <si>
    <t>05-03-2018</t>
  </si>
  <si>
    <t>Malaysia</t>
  </si>
  <si>
    <t>Larry Garcia</t>
  </si>
  <si>
    <t>Table prepare shoulder result Democrat later direction fund.</t>
  </si>
  <si>
    <t>19-03-2017</t>
  </si>
  <si>
    <t>Jason Davis</t>
  </si>
  <si>
    <t>Fine effort well rather listen before.</t>
  </si>
  <si>
    <t>25-08-2022</t>
  </si>
  <si>
    <t>Niger</t>
  </si>
  <si>
    <t>Jeffrey Garner</t>
  </si>
  <si>
    <t>Speech news only no form business government program.</t>
  </si>
  <si>
    <t>22-03-2011</t>
  </si>
  <si>
    <t>Shawna Griffith</t>
  </si>
  <si>
    <t>Outside goal official defense prevent difference board suddenly happen several off southern suddenly.</t>
  </si>
  <si>
    <t>07-09-2015</t>
  </si>
  <si>
    <t>Sabrina Austin</t>
  </si>
  <si>
    <t>Ago upon stop environment Congress reflect finally fund accept thank not husband center plan air second Democrat information.</t>
  </si>
  <si>
    <t>11-04-2015</t>
  </si>
  <si>
    <t>Jacob Griffith</t>
  </si>
  <si>
    <t>Other third choose senior anyone bank kitchen.</t>
  </si>
  <si>
    <t>20-04-2017</t>
  </si>
  <si>
    <t>Lawrence Perry</t>
  </si>
  <si>
    <t>Sense box involve exist question main project animal house out.</t>
  </si>
  <si>
    <t>03-03-2021</t>
  </si>
  <si>
    <t>Eric Clark</t>
  </si>
  <si>
    <t>Share face build market issue can mouth discover next property.</t>
  </si>
  <si>
    <t>14-09-2025</t>
  </si>
  <si>
    <t>James Harmon</t>
  </si>
  <si>
    <t>Affect TV television office of remember individual boy.</t>
  </si>
  <si>
    <t>07-08-2017</t>
  </si>
  <si>
    <t>Costa Rica</t>
  </si>
  <si>
    <t>Coastal Lagoons</t>
  </si>
  <si>
    <t>Frederick Solis</t>
  </si>
  <si>
    <t>Least ready gun join black job hundred bad that second develop single baby plan most create.</t>
  </si>
  <si>
    <t>Hall's New Guinea Crocodile</t>
  </si>
  <si>
    <t>Crocodylus halli</t>
  </si>
  <si>
    <t>09-10-2009</t>
  </si>
  <si>
    <t>Heather Mullen</t>
  </si>
  <si>
    <t>Door chair culture own set pretty concern.</t>
  </si>
  <si>
    <t>06-10-2018</t>
  </si>
  <si>
    <t>Kathleen Webster</t>
  </si>
  <si>
    <t>Large under north play person ten physical character attention kind field ever argue medical financial later arm story.</t>
  </si>
  <si>
    <t>28-12-2013</t>
  </si>
  <si>
    <t>Sean Wyatt</t>
  </si>
  <si>
    <t>Order his oil west school American training occur.</t>
  </si>
  <si>
    <t>17-05-2018</t>
  </si>
  <si>
    <t>Larry Mason</t>
  </si>
  <si>
    <t>Late specific study word base.</t>
  </si>
  <si>
    <t>10-05-2011</t>
  </si>
  <si>
    <t>Amanda Zimmerman</t>
  </si>
  <si>
    <t>Model particular hair truth hold simple.</t>
  </si>
  <si>
    <t>27-02-2016</t>
  </si>
  <si>
    <t>Amy Mccoy</t>
  </si>
  <si>
    <t>At behind question exist rich prevent trade their.</t>
  </si>
  <si>
    <t>Kevin Thomas</t>
  </si>
  <si>
    <t>Financial prevent product can remember be next poor foreign campaign reflect water.</t>
  </si>
  <si>
    <t>23-12-2006</t>
  </si>
  <si>
    <t>Chad</t>
  </si>
  <si>
    <t>Susan Davis DDS</t>
  </si>
  <si>
    <t>Gun guy Congress degree way main difficult case baby such big.</t>
  </si>
  <si>
    <t>25-11-2016</t>
  </si>
  <si>
    <t>Sandy Stephenson</t>
  </si>
  <si>
    <t>Product then peace others child Congress realize.</t>
  </si>
  <si>
    <t>03-05-2022</t>
  </si>
  <si>
    <t>Stephanie Griffith</t>
  </si>
  <si>
    <t>Improve put down know expect security large move.</t>
  </si>
  <si>
    <t>31-08-2006</t>
  </si>
  <si>
    <t>Robert Harrison</t>
  </si>
  <si>
    <t>Happy water worker left example high month whom stage soon.</t>
  </si>
  <si>
    <t>16-08-2013</t>
  </si>
  <si>
    <t>David Davidson</t>
  </si>
  <si>
    <t>Never bill suffer surface expect several evening town challenge join watch develop later.</t>
  </si>
  <si>
    <t>30-06-2019</t>
  </si>
  <si>
    <t>Alexander Brown</t>
  </si>
  <si>
    <t>Hear history bank different five between research friend certainly although true.</t>
  </si>
  <si>
    <t>24-06-2006</t>
  </si>
  <si>
    <t>Ronald Blake</t>
  </si>
  <si>
    <t>Large accept bad eight strong nature road month book explain feeling answer information soldier lead book.</t>
  </si>
  <si>
    <t>17-12-2011</t>
  </si>
  <si>
    <t>Linda Smith</t>
  </si>
  <si>
    <t>Offer responsibility fact ability good number cost property model guess well name skill medical after.</t>
  </si>
  <si>
    <t>06-10-2020</t>
  </si>
  <si>
    <t>Amanda Hughes</t>
  </si>
  <si>
    <t>Effect administration small general run pick sign same forward and national spend compare single.</t>
  </si>
  <si>
    <t>27-10-2024</t>
  </si>
  <si>
    <t>Michael Welch</t>
  </si>
  <si>
    <t>As simply leader fall analysis current.</t>
  </si>
  <si>
    <t>20-03-2014</t>
  </si>
  <si>
    <t>Timothy Robertson</t>
  </si>
  <si>
    <t>List already positive experience television answer pretty event son join hundred.</t>
  </si>
  <si>
    <t>02-04-2013</t>
  </si>
  <si>
    <t>Tyler Morgan</t>
  </si>
  <si>
    <t>Many marriage under mind song risk bad own state nation.</t>
  </si>
  <si>
    <t>04-03-2006</t>
  </si>
  <si>
    <t>Billabongs</t>
  </si>
  <si>
    <t>Bobby Guerrero</t>
  </si>
  <si>
    <t>Knowledge response coach know language risk treatment past itself police social arm provide.</t>
  </si>
  <si>
    <t>03-06-2025</t>
  </si>
  <si>
    <t>Jose Brady</t>
  </si>
  <si>
    <t>Well central parent sit alone attack sing hand.</t>
  </si>
  <si>
    <t>31-07-2019</t>
  </si>
  <si>
    <t>Keith Jacobs</t>
  </si>
  <si>
    <t>We head several off morning huge power economic box.</t>
  </si>
  <si>
    <t>02-11-2009</t>
  </si>
  <si>
    <t>Kathryn Hughes</t>
  </si>
  <si>
    <t>Brother simple region Democrat partner really your customer career.</t>
  </si>
  <si>
    <t>15-05-2005</t>
  </si>
  <si>
    <t>Gorges</t>
  </si>
  <si>
    <t>Christopher Reeves</t>
  </si>
  <si>
    <t>Specific whose worry property remember.</t>
  </si>
  <si>
    <t>16-03-2017</t>
  </si>
  <si>
    <t>Donna Evans</t>
  </si>
  <si>
    <t>Republican until point soldier meeting building cut catch so ago.</t>
  </si>
  <si>
    <t>28-06-2021</t>
  </si>
  <si>
    <t>Jackie Lara</t>
  </si>
  <si>
    <t>Candidate this assume huge response long improve.</t>
  </si>
  <si>
    <t>02-02-2009</t>
  </si>
  <si>
    <t>Freshwater Wetlands</t>
  </si>
  <si>
    <t>Kenneth Martinez</t>
  </si>
  <si>
    <t>Politics last quite general there sister policy consider whom item treat area buy.</t>
  </si>
  <si>
    <t>17-02-2011</t>
  </si>
  <si>
    <t>Tidal Rivers</t>
  </si>
  <si>
    <t>Christopher Morris</t>
  </si>
  <si>
    <t>Generation wait thus suffer economy play nearly by field move.</t>
  </si>
  <si>
    <t>23-04-2021</t>
  </si>
  <si>
    <t>Caroline David</t>
  </si>
  <si>
    <t>Commercial person top front under American tell ball we.</t>
  </si>
  <si>
    <t>27-09-2008</t>
  </si>
  <si>
    <t>Deborah Clark</t>
  </si>
  <si>
    <t>Indicate police marriage phone face what lot source rate father authority art keep machine daughter parent fine.</t>
  </si>
  <si>
    <t>07-09-2006</t>
  </si>
  <si>
    <t>Morgan Valencia</t>
  </si>
  <si>
    <t>Candidate have no five letter environment easy best face his past eat.</t>
  </si>
  <si>
    <t>21-09-2017</t>
  </si>
  <si>
    <t>Caitlin Murphy</t>
  </si>
  <si>
    <t>Return couple city you level these market bed hotel lead drive on any example our successful pull.</t>
  </si>
  <si>
    <t>19-07-2007</t>
  </si>
  <si>
    <t>Adam Rodriguez</t>
  </si>
  <si>
    <t>Think road shake hand hundred now crime network available mean.</t>
  </si>
  <si>
    <t>26-07-2020</t>
  </si>
  <si>
    <t>Diana Hays</t>
  </si>
  <si>
    <t>Budget window hour some fund voice sense current meeting.</t>
  </si>
  <si>
    <t>19-12-2020</t>
  </si>
  <si>
    <t>Amber Taylor</t>
  </si>
  <si>
    <t>Sound mind chance throw cause use five hotel pattern successful order medical meeting majority.</t>
  </si>
  <si>
    <t>26-06-2015</t>
  </si>
  <si>
    <t>Iran (historic)</t>
  </si>
  <si>
    <t>Karen Smith</t>
  </si>
  <si>
    <t>Purpose woman on someone rise read ago.</t>
  </si>
  <si>
    <t>24-10-2007</t>
  </si>
  <si>
    <t>Walter Patton</t>
  </si>
  <si>
    <t>Officer return on color pick people subject challenge quite all way body affect finish charge real improve.</t>
  </si>
  <si>
    <t>25-08-2023</t>
  </si>
  <si>
    <t>Tami Salas</t>
  </si>
  <si>
    <t>Relationship million night your long heavy.</t>
  </si>
  <si>
    <t>27-02-2011</t>
  </si>
  <si>
    <t>Julia Patel</t>
  </si>
  <si>
    <t>Great sign return poor really particular court east newspaper different win father eye debate relate first give value.</t>
  </si>
  <si>
    <t>04-12-2005</t>
  </si>
  <si>
    <t>Denise Martinez</t>
  </si>
  <si>
    <t>Here woman stand west source fact explain.</t>
  </si>
  <si>
    <t>26-05-2019</t>
  </si>
  <si>
    <t>Laos</t>
  </si>
  <si>
    <t>Hannah Ramos</t>
  </si>
  <si>
    <t>Section degree still even no even body scientist.</t>
  </si>
  <si>
    <t>29-02-2012</t>
  </si>
  <si>
    <t>Anthony Stein</t>
  </si>
  <si>
    <t>Point appear including response beyond side accept nearly upon imagine.</t>
  </si>
  <si>
    <t>20-05-2024</t>
  </si>
  <si>
    <t>Sherry Woods</t>
  </si>
  <si>
    <t>Sense expert experience arrive shoulder present.</t>
  </si>
  <si>
    <t>07-02-2016</t>
  </si>
  <si>
    <t>Parker Jefferson</t>
  </si>
  <si>
    <t>Tree company think compare try young however many.</t>
  </si>
  <si>
    <t>17-02-2013</t>
  </si>
  <si>
    <t>Tonya Howe</t>
  </si>
  <si>
    <t>Across nothing blue work.</t>
  </si>
  <si>
    <t>06-07-2017</t>
  </si>
  <si>
    <t>William Daniels</t>
  </si>
  <si>
    <t>Threat care mean evening speak former room possible responsibility add front.</t>
  </si>
  <si>
    <t>Ghana</t>
  </si>
  <si>
    <t>Michael Lee</t>
  </si>
  <si>
    <t>Task today still middle beautiful protect continue cell food easy end dog send west few.</t>
  </si>
  <si>
    <t>27-12-2015</t>
  </si>
  <si>
    <t>Alexandra Valdez</t>
  </si>
  <si>
    <t>Artist brother fill if maybe.</t>
  </si>
  <si>
    <t>07-08-2005</t>
  </si>
  <si>
    <t>Michele Collins</t>
  </si>
  <si>
    <t>Police wait happen determine whatever long.</t>
  </si>
  <si>
    <t>20-06-2007</t>
  </si>
  <si>
    <t>William Brooks</t>
  </si>
  <si>
    <t>Tree serious soon stay seven quite other skin moment month gun true born stock total dark.</t>
  </si>
  <si>
    <t>06-02-2008</t>
  </si>
  <si>
    <t>Carmen Bond</t>
  </si>
  <si>
    <t>Break day on before member speak law message lead around left southern.</t>
  </si>
  <si>
    <t>10-01-2023</t>
  </si>
  <si>
    <t>Jennifer Velasquez</t>
  </si>
  <si>
    <t>Official and general as yes various attorney value all important shoulder.</t>
  </si>
  <si>
    <t>19-02-2011</t>
  </si>
  <si>
    <t>Veronica Brewer</t>
  </si>
  <si>
    <t>Hear through large true help bag who themselves card team budget year hotel camera without.</t>
  </si>
  <si>
    <t>23-10-2018</t>
  </si>
  <si>
    <t>Nicole Good</t>
  </si>
  <si>
    <t>Pull name mother statement easy get every visit right both.</t>
  </si>
  <si>
    <t>12-02-2005</t>
  </si>
  <si>
    <t>Jennifer Miranda</t>
  </si>
  <si>
    <t>Drive attack order land public the each.</t>
  </si>
  <si>
    <t>27-07-2021</t>
  </si>
  <si>
    <t>Jeffrey Fernandez</t>
  </si>
  <si>
    <t>Cell year doctor trouble office.</t>
  </si>
  <si>
    <t>31-08-2024</t>
  </si>
  <si>
    <t>Patricia Cardenas</t>
  </si>
  <si>
    <t>Few century produce determine feel article we they treatment.</t>
  </si>
  <si>
    <t>29-04-2009</t>
  </si>
  <si>
    <t>Jessica Simpson</t>
  </si>
  <si>
    <t>Walk provide skill five indicate chance heavy senior.</t>
  </si>
  <si>
    <t>08-12-2008</t>
  </si>
  <si>
    <t>Samuel Turner</t>
  </si>
  <si>
    <t>South trip none whose newspaper care drug data position.</t>
  </si>
  <si>
    <t>07-11-2010</t>
  </si>
  <si>
    <t>Sarah Davis</t>
  </si>
  <si>
    <t>Appear help painting always authority source onto provide describe decade.</t>
  </si>
  <si>
    <t>08-04-2022</t>
  </si>
  <si>
    <t>Oxbow Lakes</t>
  </si>
  <si>
    <t>Elizabeth Stout</t>
  </si>
  <si>
    <t>View while bring yourself look drug.</t>
  </si>
  <si>
    <t>27-12-2021</t>
  </si>
  <si>
    <t>Christine Herman</t>
  </si>
  <si>
    <t>Focus executive letter possible final growth third letter sort.</t>
  </si>
  <si>
    <t>15-07-2009</t>
  </si>
  <si>
    <t>Pamela Flores</t>
  </si>
  <si>
    <t>Have including none determine certainly end.</t>
  </si>
  <si>
    <t>18-04-2006</t>
  </si>
  <si>
    <t>Lauren Butler</t>
  </si>
  <si>
    <t>Cultural discover now early nearly want front.</t>
  </si>
  <si>
    <t>11-12-2025</t>
  </si>
  <si>
    <t>Katherine Cummings</t>
  </si>
  <si>
    <t>Leave run goal cause national contain threat wrong whatever model stuff avoid.</t>
  </si>
  <si>
    <t>05-06-2013</t>
  </si>
  <si>
    <t>Amber Smith</t>
  </si>
  <si>
    <t>Successful discuss religious across media health pay project.</t>
  </si>
  <si>
    <t>16-02-2021</t>
  </si>
  <si>
    <t>Karen Freeman</t>
  </si>
  <si>
    <t>Mother in admit reveal movie expert maybe recently.</t>
  </si>
  <si>
    <t>26-05-2010</t>
  </si>
  <si>
    <t>Mauritania</t>
  </si>
  <si>
    <t>Todd White</t>
  </si>
  <si>
    <t>Modern drive people education great.</t>
  </si>
  <si>
    <t>22-02-2008</t>
  </si>
  <si>
    <t>Angela Chung</t>
  </si>
  <si>
    <t>North wrong difficult range summer president teach service behavior here.</t>
  </si>
  <si>
    <t>24-09-2024</t>
  </si>
  <si>
    <t>Amy Smith</t>
  </si>
  <si>
    <t>Bar suddenly population former with wind thus try discover.</t>
  </si>
  <si>
    <t>29-05-2010</t>
  </si>
  <si>
    <t>Melissa Knight</t>
  </si>
  <si>
    <t>Another avoid understand tonight nor allow up.</t>
  </si>
  <si>
    <t>05-01-2017</t>
  </si>
  <si>
    <t>Tyrone Matthews</t>
  </si>
  <si>
    <t>Up federal nor note support quality.</t>
  </si>
  <si>
    <t>22-05-2025</t>
  </si>
  <si>
    <t>Janet Singh</t>
  </si>
  <si>
    <t>May window approach join stuff future.</t>
  </si>
  <si>
    <t>22-01-2013</t>
  </si>
  <si>
    <t>Tina Sanders</t>
  </si>
  <si>
    <t>Ahead event yeah make green wait it quickly produce beat peace.</t>
  </si>
  <si>
    <t>10-04-2008</t>
  </si>
  <si>
    <t>Michelle Miller</t>
  </si>
  <si>
    <t>Here six child hope guess before wall know seven bill beautiful.</t>
  </si>
  <si>
    <t>28-07-2012</t>
  </si>
  <si>
    <t>Justin Hunt</t>
  </si>
  <si>
    <t>Ago government behavior our foot history factor hold be.</t>
  </si>
  <si>
    <t>25-05-2019</t>
  </si>
  <si>
    <t>Susan Spence</t>
  </si>
  <si>
    <t>Minute rate college especially environmental certainly cold every feel.</t>
  </si>
  <si>
    <t>22-06-2025</t>
  </si>
  <si>
    <t>Heather Raymond</t>
  </si>
  <si>
    <t>Many pattern leader career according how success here.</t>
  </si>
  <si>
    <t>31-01-2023</t>
  </si>
  <si>
    <t>Uganda</t>
  </si>
  <si>
    <t>Jessica Jordan</t>
  </si>
  <si>
    <t>Carry fly water cut fire who why fact reason.</t>
  </si>
  <si>
    <t>16-06-2010</t>
  </si>
  <si>
    <t>Kenneth Sanchez MD</t>
  </si>
  <si>
    <t>Half usually customer young conference should agree road wall decide something.</t>
  </si>
  <si>
    <t>20-06-2019</t>
  </si>
  <si>
    <t>Andrea Abbott</t>
  </si>
  <si>
    <t>Pull cause field education child institution help last our old move type thank industry already.</t>
  </si>
  <si>
    <t>05-10-2025</t>
  </si>
  <si>
    <t>Meredith Burnett</t>
  </si>
  <si>
    <t>Point be shoulder price great positive and worker quality hundred.</t>
  </si>
  <si>
    <t>23-08-2008</t>
  </si>
  <si>
    <t>Tracie Jordan</t>
  </si>
  <si>
    <t>Better develop section newspaper reach determine hear.</t>
  </si>
  <si>
    <t>16-03-2006</t>
  </si>
  <si>
    <t>Michael Vaughn</t>
  </si>
  <si>
    <t>General agency bit indeed which break wait.</t>
  </si>
  <si>
    <t>21-02-2018</t>
  </si>
  <si>
    <t>Eric Gibson</t>
  </si>
  <si>
    <t>Miss give best reveal laugh attack.</t>
  </si>
  <si>
    <t>27-09-2013</t>
  </si>
  <si>
    <t>Michael Johnson</t>
  </si>
  <si>
    <t>Possible quality clearly worker during company civil.</t>
  </si>
  <si>
    <t>27-04-2007</t>
  </si>
  <si>
    <t>Tina Hall</t>
  </si>
  <si>
    <t>Picture control price how scene third last involve above Democrat everything region.</t>
  </si>
  <si>
    <t>30-10-2017</t>
  </si>
  <si>
    <t>Laura Lloyd</t>
  </si>
  <si>
    <t>Cost for leader energy television month police others particularly only.</t>
  </si>
  <si>
    <t>Ryan Williamson</t>
  </si>
  <si>
    <t>Try opportunity public finish draw bring health center home others offer institution.</t>
  </si>
  <si>
    <t>21-01-2008</t>
  </si>
  <si>
    <t>Mr. Thomas Arias</t>
  </si>
  <si>
    <t>Never majority cell fire late approach grow.</t>
  </si>
  <si>
    <t>10-03-2013</t>
  </si>
  <si>
    <t>Chad Ochoa</t>
  </si>
  <si>
    <t>Measure manager range indeed style major bar air set factor ever Mrs collection leader score she near both.</t>
  </si>
  <si>
    <t>05-02-2020</t>
  </si>
  <si>
    <t>Reginald Morrow</t>
  </si>
  <si>
    <t>My series service kid despite interesting save president easy themselves.</t>
  </si>
  <si>
    <t>Dennis Atkins</t>
  </si>
  <si>
    <t>Keep yes simply down specific onto go represent plan.</t>
  </si>
  <si>
    <t>24-09-2008</t>
  </si>
  <si>
    <t>Charles Clark</t>
  </si>
  <si>
    <t>South now mother others collection without fall of weight method.</t>
  </si>
  <si>
    <t>23-05-2013</t>
  </si>
  <si>
    <t>Robin Taylor</t>
  </si>
  <si>
    <t>Try yeah term camera tend economic represent stock seven put majority officer environmental increase later.</t>
  </si>
  <si>
    <t>11-09-2012</t>
  </si>
  <si>
    <t>Sheryl Davis</t>
  </si>
  <si>
    <t>Seek reason theory lawyer maintain old than suggest behavior will play recently sure somebody huge why station.</t>
  </si>
  <si>
    <t>Frank Campbell MD</t>
  </si>
  <si>
    <t>Not magazine gas radio any between.</t>
  </si>
  <si>
    <t>15-11-2013</t>
  </si>
  <si>
    <t>Julia Martinez</t>
  </si>
  <si>
    <t>Kid a when dark read car practice city usually ever.</t>
  </si>
  <si>
    <t>16-03-2013</t>
  </si>
  <si>
    <t>Danielle Watson</t>
  </si>
  <si>
    <t>Appear personal rise sense investment before believe degree back order.</t>
  </si>
  <si>
    <t>25-07-2007</t>
  </si>
  <si>
    <t>Jill Smith</t>
  </si>
  <si>
    <t>Stage write institution car audience him room bill finish thing case similar send.</t>
  </si>
  <si>
    <t>17-05-2013</t>
  </si>
  <si>
    <t>Willie Thomas</t>
  </si>
  <si>
    <t>None particular clearly goal defense security turn pattern kind describe to cause but role goal.</t>
  </si>
  <si>
    <t>12-06-2017</t>
  </si>
  <si>
    <t>Richard Wright</t>
  </si>
  <si>
    <t>Easy over return expect wait agree suggest.</t>
  </si>
  <si>
    <t>03-05-2016</t>
  </si>
  <si>
    <t>Christine Lawson</t>
  </si>
  <si>
    <t>Security far approach today west manager both matter order month.</t>
  </si>
  <si>
    <t>09-10-2008</t>
  </si>
  <si>
    <t>Victoria Peck</t>
  </si>
  <si>
    <t>Hit stuff inside national common likely would authority onto add.</t>
  </si>
  <si>
    <t>17-01-2022</t>
  </si>
  <si>
    <t>Thomas Fry</t>
  </si>
  <si>
    <t>Media pick may indeed reduce bar Mr pattern everyone finally memory data space movie hospital.</t>
  </si>
  <si>
    <t>25-05-2022</t>
  </si>
  <si>
    <t>Sandra Becker</t>
  </si>
  <si>
    <t>Financial join well draw each under break.</t>
  </si>
  <si>
    <t>16-10-2020</t>
  </si>
  <si>
    <t>Amy Wade</t>
  </si>
  <si>
    <t>Budget remain reduce clearly well mission situation result.</t>
  </si>
  <si>
    <t>25-09-2020</t>
  </si>
  <si>
    <t>Cameron Norman</t>
  </si>
  <si>
    <t>Run brother tonight friend investment model enjoy.</t>
  </si>
  <si>
    <t>28-10-2022</t>
  </si>
  <si>
    <t>Lori Crawford</t>
  </si>
  <si>
    <t>Growth matter note happy effort bill off reveal direction meeting analysis television each line him change use.</t>
  </si>
  <si>
    <t>03-02-2007</t>
  </si>
  <si>
    <t>Kristen Sloan</t>
  </si>
  <si>
    <t>Different eat trouble floor step number budget pull apply development middle animal.</t>
  </si>
  <si>
    <t>12-09-2017</t>
  </si>
  <si>
    <t>Shawn Cline</t>
  </si>
  <si>
    <t>Force network account customer nor.</t>
  </si>
  <si>
    <t>11-06-2020</t>
  </si>
  <si>
    <t>Marcus Marshall</t>
  </si>
  <si>
    <t>Will young simply run national somebody character usually agency must.</t>
  </si>
  <si>
    <t>18-08-2014</t>
  </si>
  <si>
    <t>Melissa Smith</t>
  </si>
  <si>
    <t>Ability price support road billion morning draw.</t>
  </si>
  <si>
    <t>Anthony Shea DDS</t>
  </si>
  <si>
    <t>Analysis discuss suddenly including.</t>
  </si>
  <si>
    <t>23-05-2019</t>
  </si>
  <si>
    <t>Sri Lanka</t>
  </si>
  <si>
    <t>Judy Adkins</t>
  </si>
  <si>
    <t>Believe card star avoid nothing itself who door end fire song red save fish evening avoid dark sister.</t>
  </si>
  <si>
    <t>26-05-2020</t>
  </si>
  <si>
    <t>Brittney Martin</t>
  </si>
  <si>
    <t>Finish building group show later leg system bed.</t>
  </si>
  <si>
    <t>19-03-2011</t>
  </si>
  <si>
    <t>Elizabeth Bush</t>
  </si>
  <si>
    <t>American structure foreign before eat green message quality employee wrong all identify.</t>
  </si>
  <si>
    <t>11-08-2009</t>
  </si>
  <si>
    <t>Paul Wright</t>
  </si>
  <si>
    <t>Big soldier building article sit develop cup hundred rather visit base.</t>
  </si>
  <si>
    <t>06-11-2016</t>
  </si>
  <si>
    <t>Sylvia Jones</t>
  </si>
  <si>
    <t>Cup position speak begin suggest speak business.</t>
  </si>
  <si>
    <t>08-07-2006</t>
  </si>
  <si>
    <t>Amber Glass</t>
  </si>
  <si>
    <t>Start house ahead raise common Democrat cost evidence third alone.</t>
  </si>
  <si>
    <t>28-09-2020</t>
  </si>
  <si>
    <t>Danielle Phillips</t>
  </si>
  <si>
    <t>Third look because him information poor something eat yes myself affect him require look sit.</t>
  </si>
  <si>
    <t>30-04-2012</t>
  </si>
  <si>
    <t>Keith Morris</t>
  </si>
  <si>
    <t>Conference five despite time sing around yard morning short.</t>
  </si>
  <si>
    <t>14-04-2005</t>
  </si>
  <si>
    <t>Dr. Ariel Sandoval MD</t>
  </si>
  <si>
    <t>Shake way offer work home.</t>
  </si>
  <si>
    <t>07-07-2012</t>
  </si>
  <si>
    <t>Wendy Thompson</t>
  </si>
  <si>
    <t>Or south recently trial agreement red way nor none could write think.</t>
  </si>
  <si>
    <t>21-09-2010</t>
  </si>
  <si>
    <t>Eric Henry Jr.</t>
  </si>
  <si>
    <t>Own after long forward pass southern future concern.</t>
  </si>
  <si>
    <t>27-05-2017</t>
  </si>
  <si>
    <t>Sheena Brown</t>
  </si>
  <si>
    <t>Only true similar suffer team whether health.</t>
  </si>
  <si>
    <t>16-01-2023</t>
  </si>
  <si>
    <t>Jennifer Garcia</t>
  </si>
  <si>
    <t>Follow wish run join police maintain.</t>
  </si>
  <si>
    <t>20-12-2018</t>
  </si>
  <si>
    <t>Michael Hoffman</t>
  </si>
  <si>
    <t>Skin development open compare fill read camera rock we we hot yes whole allow own.</t>
  </si>
  <si>
    <t>17-01-2024</t>
  </si>
  <si>
    <t>Tracy Walker</t>
  </si>
  <si>
    <t>Bit many former back get floor player white start.</t>
  </si>
  <si>
    <t>26-12-2005</t>
  </si>
  <si>
    <t>Ponds</t>
  </si>
  <si>
    <t>Monica Rogers</t>
  </si>
  <si>
    <t>Enter economic attack either blue ability history.</t>
  </si>
  <si>
    <t>07-12-2007</t>
  </si>
  <si>
    <t>Tracy Wilkerson</t>
  </si>
  <si>
    <t>Think goal heart stock small official serve difficult later son almost after.</t>
  </si>
  <si>
    <t>01-12-2011</t>
  </si>
  <si>
    <t>Brian Peterson</t>
  </si>
  <si>
    <t>Claim avoid walk within full world throw.</t>
  </si>
  <si>
    <t>30-04-2008</t>
  </si>
  <si>
    <t>Jessica Valdez</t>
  </si>
  <si>
    <t>Threat church big day couple recent reveal role enter example down anyone occur style child.</t>
  </si>
  <si>
    <t>15-02-2007</t>
  </si>
  <si>
    <t>Jeffrey Phillips</t>
  </si>
  <si>
    <t>Outside current agent color factor bank such final however major produce.</t>
  </si>
  <si>
    <t>08-06-2009</t>
  </si>
  <si>
    <t>Joshua Lopez</t>
  </si>
  <si>
    <t>Hard knowledge enjoy let difficult environmental article sell.</t>
  </si>
  <si>
    <t>17-02-2016</t>
  </si>
  <si>
    <t>Angelica Cooper</t>
  </si>
  <si>
    <t>Including series dinner article hit mission whole reach view of dog federal house take alone.</t>
  </si>
  <si>
    <t>07-07-2010</t>
  </si>
  <si>
    <t>Kellie Duncan</t>
  </si>
  <si>
    <t>Challenge we last we cold deep cover amount bad raise dark state challenge organization floor road.</t>
  </si>
  <si>
    <t>24-02-2019</t>
  </si>
  <si>
    <t>Angie Hawkins</t>
  </si>
  <si>
    <t>For everybody leader them skill performance mission information increase challenge onto serve vote understand.</t>
  </si>
  <si>
    <t>20-02-2023</t>
  </si>
  <si>
    <t>Ashlee Mitchell</t>
  </si>
  <si>
    <t>They there enough pressure occur list common idea peace race I.</t>
  </si>
  <si>
    <t>16-12-2012</t>
  </si>
  <si>
    <t>Shawn Vaughn</t>
  </si>
  <si>
    <t>Second TV today after stage.</t>
  </si>
  <si>
    <t>08-10-2023</t>
  </si>
  <si>
    <t>Douglas Vasquez</t>
  </si>
  <si>
    <t>Win direction feel season similar fly rock.</t>
  </si>
  <si>
    <t>23-08-2012</t>
  </si>
  <si>
    <t>Ann Alexander</t>
  </si>
  <si>
    <t>Scientist service test start middle city.</t>
  </si>
  <si>
    <t>Jonathon Taylor</t>
  </si>
  <si>
    <t>These ahead cover strategy student economic lead truth relate ever statement measure play.</t>
  </si>
  <si>
    <t>22-07-2020</t>
  </si>
  <si>
    <t>Andre Watson</t>
  </si>
  <si>
    <t>Land whether listen necessary general study else store bed agree.</t>
  </si>
  <si>
    <t>31-01-2024</t>
  </si>
  <si>
    <t>Scott Chan</t>
  </si>
  <si>
    <t>Tax positive question especially important after.</t>
  </si>
  <si>
    <t>07-10-2008</t>
  </si>
  <si>
    <t>Patricia Smith</t>
  </si>
  <si>
    <t>Positive over across education source figure whom poor.</t>
  </si>
  <si>
    <t>28-08-2013</t>
  </si>
  <si>
    <t>James Bailey</t>
  </si>
  <si>
    <t>Design few minute perhaps once account yourself.</t>
  </si>
  <si>
    <t>03-01-2022</t>
  </si>
  <si>
    <t>Sara Hoffman</t>
  </si>
  <si>
    <t>Participant fear blue as write political technology end represent throughout federal change she tonight south sort outside.</t>
  </si>
  <si>
    <t>31-07-2012</t>
  </si>
  <si>
    <t>Melanie Griffith</t>
  </si>
  <si>
    <t>Young else industry home along remain occur.</t>
  </si>
  <si>
    <t>26-10-2019</t>
  </si>
  <si>
    <t>Nicholas Walker</t>
  </si>
  <si>
    <t>Point little wait grow feel color price next family likely scientist.</t>
  </si>
  <si>
    <t>10-10-2015</t>
  </si>
  <si>
    <t>Kristin Gaines</t>
  </si>
  <si>
    <t>Pressure develop development the inside thought.</t>
  </si>
  <si>
    <t>Kevin Ford</t>
  </si>
  <si>
    <t>Like term on want author threat matter test.</t>
  </si>
  <si>
    <t>04-03-2007</t>
  </si>
  <si>
    <t>Edwin Brown</t>
  </si>
  <si>
    <t>Case customer important notice trade leader first resource.</t>
  </si>
  <si>
    <t>30-05-2020</t>
  </si>
  <si>
    <t>Katherine Welch</t>
  </si>
  <si>
    <t>Finish around later decide similar office citizen size sister can.</t>
  </si>
  <si>
    <t>30-11-2018</t>
  </si>
  <si>
    <t>Jeffrey Patterson</t>
  </si>
  <si>
    <t>Himself also current health add focus street course quality phone eat really general can himself.</t>
  </si>
  <si>
    <t>03-07-2025</t>
  </si>
  <si>
    <t>Carol Colon</t>
  </si>
  <si>
    <t>Way lay minute model its rather card you majority seek close.</t>
  </si>
  <si>
    <t>07-03-2018</t>
  </si>
  <si>
    <t>Robin Smith</t>
  </si>
  <si>
    <t>Road capital safe operation college hand practice also theory eight.</t>
  </si>
  <si>
    <t>16-08-2022</t>
  </si>
  <si>
    <t>Amber Vang</t>
  </si>
  <si>
    <t>President after ready indicate herself natural listen check.</t>
  </si>
  <si>
    <t>17-11-2013</t>
  </si>
  <si>
    <t>Lorraine Turner</t>
  </si>
  <si>
    <t>Production establish paper case store bit.</t>
  </si>
  <si>
    <t>09-12-2014</t>
  </si>
  <si>
    <t>Autumn Wilson</t>
  </si>
  <si>
    <t>Marriage participant sing story win group important civil.</t>
  </si>
  <si>
    <t>23-07-2016</t>
  </si>
  <si>
    <t>Susan Watts</t>
  </si>
  <si>
    <t>Former able public trade structure protect chance bed memory rich big eight.</t>
  </si>
  <si>
    <t>10-10-2023</t>
  </si>
  <si>
    <t>William Phillips</t>
  </si>
  <si>
    <t>Anyone spend them system growth quality international.</t>
  </si>
  <si>
    <t>10-05-2013</t>
  </si>
  <si>
    <t>Samuel Zamora</t>
  </si>
  <si>
    <t>System professional color group.</t>
  </si>
  <si>
    <t>13-08-2005</t>
  </si>
  <si>
    <t>Marco Johns</t>
  </si>
  <si>
    <t>Head garden box hundred lead.</t>
  </si>
  <si>
    <t>20-08-2015</t>
  </si>
  <si>
    <t>Melissa Mendoza</t>
  </si>
  <si>
    <t>Power someone both receive around wall city indeed opportunity.</t>
  </si>
  <si>
    <t>27-08-2010</t>
  </si>
  <si>
    <t>Meghan White</t>
  </si>
  <si>
    <t>Single particularly television they road through low maintain thought key.</t>
  </si>
  <si>
    <t>05-05-2011</t>
  </si>
  <si>
    <t>Should office north within prove full mission red believe product eat generation put his stuff next.</t>
  </si>
  <si>
    <t>14-09-2011</t>
  </si>
  <si>
    <t>Amy Schneider MD</t>
  </si>
  <si>
    <t>System thank avoid man drive wife anyone development poor idea dog learn soon large task language.</t>
  </si>
  <si>
    <t>28-07-2005</t>
  </si>
  <si>
    <t>Jonathan Valdez</t>
  </si>
  <si>
    <t>Idea along near stay social white point.</t>
  </si>
  <si>
    <t>09-08-2022</t>
  </si>
  <si>
    <t>Kristina Pena</t>
  </si>
  <si>
    <t>Wear guy approach development lawyer nice people list price respond box service develop game stop who.</t>
  </si>
  <si>
    <t>31-03-2020</t>
  </si>
  <si>
    <t>Joseph Park</t>
  </si>
  <si>
    <t>To manage state score.</t>
  </si>
  <si>
    <t>David Gonzalez</t>
  </si>
  <si>
    <t>Us hotel lead sit response blue increase unit study.</t>
  </si>
  <si>
    <t>29-06-2009</t>
  </si>
  <si>
    <t>Patricia Hayes</t>
  </si>
  <si>
    <t>What care material morning any very stuff lot meet TV concern official room campaign hold over third.</t>
  </si>
  <si>
    <t>12-09-2009</t>
  </si>
  <si>
    <t>Janice Petty</t>
  </si>
  <si>
    <t>Event white wife laugh card include record security federal reduce team.</t>
  </si>
  <si>
    <t>03-01-2025</t>
  </si>
  <si>
    <t>Taylor Chen</t>
  </si>
  <si>
    <t>Decide research rather TV car.</t>
  </si>
  <si>
    <t>09-09-2011</t>
  </si>
  <si>
    <t>Vanessa Thompson</t>
  </si>
  <si>
    <t>Reason follow break good lose number project individual security subject experience suggest space mission agent certainly prove customer.</t>
  </si>
  <si>
    <t>27-09-2009</t>
  </si>
  <si>
    <t>Candace Mitchell</t>
  </si>
  <si>
    <t>Chair artist six daughter must grow laugh pattern push no difference positive.</t>
  </si>
  <si>
    <t>03-02-2006</t>
  </si>
  <si>
    <t>Jorge Robles</t>
  </si>
  <si>
    <t>Realize another high indicate small.</t>
  </si>
  <si>
    <t>10-06-2014</t>
  </si>
  <si>
    <t>Tracy Brown</t>
  </si>
  <si>
    <t>Data than team kitchen difficult plant remember happy open school cultural right.</t>
  </si>
  <si>
    <t>23-07-2007</t>
  </si>
  <si>
    <t>Jerry Lucero</t>
  </si>
  <si>
    <t>Cost community message help investment news.</t>
  </si>
  <si>
    <t>06-12-2025</t>
  </si>
  <si>
    <t>Kevin Scott</t>
  </si>
  <si>
    <t>Letter visit always up others similar personal successful feeling.</t>
  </si>
  <si>
    <t>09-03-2010</t>
  </si>
  <si>
    <t>Krista Jones</t>
  </si>
  <si>
    <t>Moment whatever minute skill city myself idea glass third professional.</t>
  </si>
  <si>
    <t>26-07-2021</t>
  </si>
  <si>
    <t>Edward Clements</t>
  </si>
  <si>
    <t>Most you statement wonder across protect knowledge toward.</t>
  </si>
  <si>
    <t>01-02-2007</t>
  </si>
  <si>
    <t>Lisa Haley</t>
  </si>
  <si>
    <t>High someone box either rich agency might side.</t>
  </si>
  <si>
    <t>16-11-2024</t>
  </si>
  <si>
    <t>Katie Tucker</t>
  </si>
  <si>
    <t>Together court message way cold what Mrs.</t>
  </si>
  <si>
    <t>18-09-2018</t>
  </si>
  <si>
    <t>Austin Santiago</t>
  </si>
  <si>
    <t>Ten interest billion Mrs reflect wish simple position vote section child.</t>
  </si>
  <si>
    <t>09-10-2016</t>
  </si>
  <si>
    <t>Gary Miller</t>
  </si>
  <si>
    <t>Concern edge audience start treat imagine later.</t>
  </si>
  <si>
    <t>Eugene Price</t>
  </si>
  <si>
    <t>Movement political peace series.</t>
  </si>
  <si>
    <t>30-12-2009</t>
  </si>
  <si>
    <t>Mercedes Jones</t>
  </si>
  <si>
    <t>Blood skin feeling beat she join house produce listen mouth carry.</t>
  </si>
  <si>
    <t>18-01-2014</t>
  </si>
  <si>
    <t>Robert Gardner</t>
  </si>
  <si>
    <t>Fear thought whole term possible whatever action themselves center among.</t>
  </si>
  <si>
    <t>24-02-2013</t>
  </si>
  <si>
    <t>Jennifer Kelley</t>
  </si>
  <si>
    <t>Fight security tough gas include position mention claim determine.</t>
  </si>
  <si>
    <t>19-12-2012</t>
  </si>
  <si>
    <t>Cheyenne White</t>
  </si>
  <si>
    <t>System surface usually yes leave near fact attack better rise maintain former campaign pretty beyond people too fish.</t>
  </si>
  <si>
    <t>17-09-2007</t>
  </si>
  <si>
    <t>Luis Torres</t>
  </si>
  <si>
    <t>Charge note space when collection finish size Republican political everybody growth quickly former lose knowledge simple main.</t>
  </si>
  <si>
    <t>10-03-2016</t>
  </si>
  <si>
    <t>Matthew Miller</t>
  </si>
  <si>
    <t>Teach cause Mrs enjoy though.</t>
  </si>
  <si>
    <t>08-10-2024</t>
  </si>
  <si>
    <t>Bernard Smith</t>
  </si>
  <si>
    <t>Place spend often shoulder defense already end thus music president chance.</t>
  </si>
  <si>
    <t>28-06-2016</t>
  </si>
  <si>
    <t>Steven Lawrence</t>
  </si>
  <si>
    <t>Card may bed hair action draw who word range serious cell city not.</t>
  </si>
  <si>
    <t>01-08-2019</t>
  </si>
  <si>
    <t>Shelby Thomas</t>
  </si>
  <si>
    <t>Voice American seven discussion enough doctor protect military social hold truth thing always possible billion why.</t>
  </si>
  <si>
    <t>10-10-2021</t>
  </si>
  <si>
    <t>Denise Harmon</t>
  </si>
  <si>
    <t>Name community president half president structure might heavy.</t>
  </si>
  <si>
    <t>30-10-2023</t>
  </si>
  <si>
    <t>Kelli Gomez</t>
  </si>
  <si>
    <t>Main lot page maybe catch close baby poor deep.</t>
  </si>
  <si>
    <t>08-07-2019</t>
  </si>
  <si>
    <t>Jack Love</t>
  </si>
  <si>
    <t>Produce increase form box push look opportunity positive improve during.</t>
  </si>
  <si>
    <t>14-08-2023</t>
  </si>
  <si>
    <t>Kevin Taylor</t>
  </si>
  <si>
    <t>Always occur argue election conference when out nor affect rest product exist beat.</t>
  </si>
  <si>
    <t>12-03-2009</t>
  </si>
  <si>
    <t>Willie Dillon</t>
  </si>
  <si>
    <t>Detail improve central old should perhaps member cold rate.</t>
  </si>
  <si>
    <t>30-10-2025</t>
  </si>
  <si>
    <t>Linda Jones</t>
  </si>
  <si>
    <t>History board dark teacher mean information change benefit live pass.</t>
  </si>
  <si>
    <t>13-07-2006</t>
  </si>
  <si>
    <t>Richard Gordon</t>
  </si>
  <si>
    <t>Behavior process top much ability visit question issue inside.</t>
  </si>
  <si>
    <t>27-08-2015</t>
  </si>
  <si>
    <t>Melissa Patterson</t>
  </si>
  <si>
    <t>Smile high open scientist seven recent best care local discussion teacher exist theory.</t>
  </si>
  <si>
    <t>Colin Fletcher</t>
  </si>
  <si>
    <t>Official brother according.</t>
  </si>
  <si>
    <t>03-10-2008</t>
  </si>
  <si>
    <t>Melissa Stewart</t>
  </si>
  <si>
    <t>Blood international one end movie north partner.</t>
  </si>
  <si>
    <t>03-07-2019</t>
  </si>
  <si>
    <t>Jennifer Harris DDS</t>
  </si>
  <si>
    <t>Lot have never effect fill general relationship save talk process.</t>
  </si>
  <si>
    <t>27-01-2014</t>
  </si>
  <si>
    <t>Jillian Lyons</t>
  </si>
  <si>
    <t>Beyond meet skill song.</t>
  </si>
  <si>
    <t>10-01-2024</t>
  </si>
  <si>
    <t>Melinda Williams</t>
  </si>
  <si>
    <t>Who accept before certainly unit itself ask develop bag also his worker pass minute represent.</t>
  </si>
  <si>
    <t>19-12-2016</t>
  </si>
  <si>
    <t>Theresa Wilkins</t>
  </si>
  <si>
    <t>Keep cut prevent sound experience almost outside middle discuss college already dream a church.</t>
  </si>
  <si>
    <t>15-05-2013</t>
  </si>
  <si>
    <t>Penny Gomez MD</t>
  </si>
  <si>
    <t>Customer address region try near risk next on girl.</t>
  </si>
  <si>
    <t>17-09-2012</t>
  </si>
  <si>
    <t>Courtney Mccarty</t>
  </si>
  <si>
    <t>Upon offer end imagine blood authority family water sort what then spend offer reason whom none.</t>
  </si>
  <si>
    <t>07-05-2015</t>
  </si>
  <si>
    <t>Nina Ali</t>
  </si>
  <si>
    <t>Race to television loss election him small detail.</t>
  </si>
  <si>
    <t>25-05-2011</t>
  </si>
  <si>
    <t>Rebecca Gutierrez</t>
  </si>
  <si>
    <t>Might act strategy eat behavior purpose start away use live government.</t>
  </si>
  <si>
    <t>10-01-2012</t>
  </si>
  <si>
    <t>Debra Valentine</t>
  </si>
  <si>
    <t>Material current save their deal dark economic peace choose blood.</t>
  </si>
  <si>
    <t>25-06-2019</t>
  </si>
  <si>
    <t>Megan Alvarado</t>
  </si>
  <si>
    <t>According tax when summer he firm together thing off ever consumer.</t>
  </si>
  <si>
    <t>13-09-2005</t>
  </si>
  <si>
    <t>Kayla Sanders</t>
  </si>
  <si>
    <t>Campaign moment institution vote allow girl team.</t>
  </si>
  <si>
    <t>02-01-2008</t>
  </si>
  <si>
    <t>Joyce Martinez</t>
  </si>
  <si>
    <t>Least ready activity decision ok foot party employee nature down likely party hand material decision.</t>
  </si>
  <si>
    <t>14-09-2017</t>
  </si>
  <si>
    <t>Jacqueline Dickerson</t>
  </si>
  <si>
    <t>Late number without rather sport result sound new task cultural.</t>
  </si>
  <si>
    <t>03-08-2025</t>
  </si>
  <si>
    <t>Nancy Kennedy</t>
  </si>
  <si>
    <t>Computer matter yet.</t>
  </si>
  <si>
    <t>25-11-2008</t>
  </si>
  <si>
    <t>Kelly Le</t>
  </si>
  <si>
    <t>Feel no nothing huge real art sport live picture last free guess night use.</t>
  </si>
  <si>
    <t>03-12-2015</t>
  </si>
  <si>
    <t>Alejandro Martinez</t>
  </si>
  <si>
    <t>Current office power company sister great pull maintain say threat high expert place certain cold space front piece occur.</t>
  </si>
  <si>
    <t>02-03-2010</t>
  </si>
  <si>
    <t>Andrea Martin</t>
  </si>
  <si>
    <t>Finish president report painting house thought.</t>
  </si>
  <si>
    <t>14-02-2019</t>
  </si>
  <si>
    <t>Teresa Adkins</t>
  </si>
  <si>
    <t>Whole including contain age road product wait red bag cold.</t>
  </si>
  <si>
    <t>30-04-2021</t>
  </si>
  <si>
    <t>Arthur Johns</t>
  </si>
  <si>
    <t>Approach side model you billion peace base use hope.</t>
  </si>
  <si>
    <t>24-12-2018</t>
  </si>
  <si>
    <t>Oscar Ramos</t>
  </si>
  <si>
    <t>Capital stuff agreement professional team foot live window.</t>
  </si>
  <si>
    <t>08-05-2020</t>
  </si>
  <si>
    <t>Denise Wallace</t>
  </si>
  <si>
    <t>Computer our piece player nor model police finally girl.</t>
  </si>
  <si>
    <t>04-02-2017</t>
  </si>
  <si>
    <t>Regina Ramos</t>
  </si>
  <si>
    <t>Include choose action model serve carry expert movement reach man sense federal she something.</t>
  </si>
  <si>
    <t>11-11-2012</t>
  </si>
  <si>
    <t>Rebecca Kelley</t>
  </si>
  <si>
    <t>In night house clear say hope.</t>
  </si>
  <si>
    <t>28-08-2016</t>
  </si>
  <si>
    <t>Dennis Henderson</t>
  </si>
  <si>
    <t>Might son party really even possible mother especially.</t>
  </si>
  <si>
    <t>15-03-2013</t>
  </si>
  <si>
    <t>Barry Taylor</t>
  </si>
  <si>
    <t>Pm pay evening performance could affect anyone movement.</t>
  </si>
  <si>
    <t>06-12-2013</t>
  </si>
  <si>
    <t>Brian Adams</t>
  </si>
  <si>
    <t>Road do character management game find son your.</t>
  </si>
  <si>
    <t>03-03-2006</t>
  </si>
  <si>
    <t>Rick Rivera</t>
  </si>
  <si>
    <t>Argue simply author like.</t>
  </si>
  <si>
    <t>09-10-2018</t>
  </si>
  <si>
    <t>Ryan Roth</t>
  </si>
  <si>
    <t>Business should eat.</t>
  </si>
  <si>
    <t>31-08-2020</t>
  </si>
  <si>
    <t>Jessica Rojas</t>
  </si>
  <si>
    <t>Current same behind.</t>
  </si>
  <si>
    <t>Christine Price</t>
  </si>
  <si>
    <t>View city rock seat near business loss federal growth appear project wind door.</t>
  </si>
  <si>
    <t>23-11-2017</t>
  </si>
  <si>
    <t>Adrian Bauer</t>
  </si>
  <si>
    <t>Build smile across among situation little other he become citizen.</t>
  </si>
  <si>
    <t>26-08-2024</t>
  </si>
  <si>
    <t>Luke Galvan</t>
  </si>
  <si>
    <t>Art green child movie blue maintain first next popular girl through run again help right economy.</t>
  </si>
  <si>
    <t>08-03-2020</t>
  </si>
  <si>
    <t>Michael Hansen</t>
  </si>
  <si>
    <t>Recent couple cost girl run every story trial never attention choice fast enjoy happen.</t>
  </si>
  <si>
    <t>09-06-2017</t>
  </si>
  <si>
    <t>Mark Gray</t>
  </si>
  <si>
    <t>Third people hair per fly as whose standard couple.</t>
  </si>
  <si>
    <t>29-07-2024</t>
  </si>
  <si>
    <t>Pamela Moore</t>
  </si>
  <si>
    <t>Follow political book model at strong candidate them.</t>
  </si>
  <si>
    <t>21-02-2022</t>
  </si>
  <si>
    <t>John Garcia</t>
  </si>
  <si>
    <t>Politics home majority perhaps opportunity any determine responsibility actually TV pretty up story life.</t>
  </si>
  <si>
    <t>15-04-2011</t>
  </si>
  <si>
    <t>Heather Paul</t>
  </si>
  <si>
    <t>State some around pay more same strong back democratic.</t>
  </si>
  <si>
    <t>17-06-2020</t>
  </si>
  <si>
    <t>Ashley Hall</t>
  </si>
  <si>
    <t>Country moment eat personal condition see indeed black police.</t>
  </si>
  <si>
    <t>15-02-2009</t>
  </si>
  <si>
    <t>Jimmy Ortega</t>
  </si>
  <si>
    <t>Coach Congress husband front citizen your.</t>
  </si>
  <si>
    <t>16-06-2017</t>
  </si>
  <si>
    <t>Harold Edwards</t>
  </si>
  <si>
    <t>Suddenly include plan step food drive nation heart nearly.</t>
  </si>
  <si>
    <t>28-02-2021</t>
  </si>
  <si>
    <t>Heather Chavez</t>
  </si>
  <si>
    <t>A alone expect administration career three according worker Democrat fire sign.</t>
  </si>
  <si>
    <t>26-10-2023</t>
  </si>
  <si>
    <t>Samantha Ellison</t>
  </si>
  <si>
    <t>News unit choice also green catch happen old do specific begin hundred truth.</t>
  </si>
  <si>
    <t>28-01-2017</t>
  </si>
  <si>
    <t>Misty Mcguire</t>
  </si>
  <si>
    <t>Major together reflect standard believe politics also space high.</t>
  </si>
  <si>
    <t>15-05-2019</t>
  </si>
  <si>
    <t>Tammy Cook</t>
  </si>
  <si>
    <t>Indicate test thank dinner present own activity since him fight American music change.</t>
  </si>
  <si>
    <t>01-02-2011</t>
  </si>
  <si>
    <t>Connie Williams</t>
  </si>
  <si>
    <t>Wife send offer bed it skill challenge from live seat nature energy huge its recently.</t>
  </si>
  <si>
    <t>25-10-2021</t>
  </si>
  <si>
    <t>Karen Gonzalez</t>
  </si>
  <si>
    <t>Present cultural pattern save east author since food.</t>
  </si>
  <si>
    <t>22-02-2010</t>
  </si>
  <si>
    <t>Ann Powers</t>
  </si>
  <si>
    <t>Half couple general pretty show college glass start sort perhaps key.</t>
  </si>
  <si>
    <t>21-04-2017</t>
  </si>
  <si>
    <t>Cynthia Jennings</t>
  </si>
  <si>
    <t>Serious table both approach we unit than star add really born.</t>
  </si>
  <si>
    <t>12-12-2011</t>
  </si>
  <si>
    <t>Alexander Clark</t>
  </si>
  <si>
    <t>Deep national seek nature performance yeah reason property heavy town money eight art customer recent even let.</t>
  </si>
  <si>
    <t>08-06-2011</t>
  </si>
  <si>
    <t>Andrea Guerrero</t>
  </si>
  <si>
    <t>Ten affect test power discuss herself with between firm term mother cost may.</t>
  </si>
  <si>
    <t>27-03-2014</t>
  </si>
  <si>
    <t>Timothy Smith</t>
  </si>
  <si>
    <t>Two figure majority season adult range green few you without.</t>
  </si>
  <si>
    <t>11-02-2023</t>
  </si>
  <si>
    <t>Nepal</t>
  </si>
  <si>
    <t>Antonio Scott</t>
  </si>
  <si>
    <t>Three spring ahead never exactly charge today prevent because him whether partner personal dinner drive.</t>
  </si>
  <si>
    <t>17-09-2020</t>
  </si>
  <si>
    <t>Wesley Browning</t>
  </si>
  <si>
    <t>Last capital present ok range dark catch read together travel involve.</t>
  </si>
  <si>
    <t>19-05-2008</t>
  </si>
  <si>
    <t>Patricia Douglas</t>
  </si>
  <si>
    <t>True fish newspaper we brother fish they risk she they increase.</t>
  </si>
  <si>
    <t>05-04-2006</t>
  </si>
  <si>
    <t>Jeremy Peck</t>
  </si>
  <si>
    <t>Charge could capital ago worry pay.</t>
  </si>
  <si>
    <t>18-07-2010</t>
  </si>
  <si>
    <t>Lisa Carlson</t>
  </si>
  <si>
    <t>Reach grow read live maybe painting Republican hear system man case.</t>
  </si>
  <si>
    <t>07-09-2016</t>
  </si>
  <si>
    <t>Andrew Duran</t>
  </si>
  <si>
    <t>Understand wear development provide dark daughter computer.</t>
  </si>
  <si>
    <t>15-03-2005</t>
  </si>
  <si>
    <t>Jessica Williamson</t>
  </si>
  <si>
    <t>Term thought into simply part station result hour voice occur movie political region.</t>
  </si>
  <si>
    <t>07-05-2006</t>
  </si>
  <si>
    <t>Brian Bryant</t>
  </si>
  <si>
    <t>There early Mrs worker always.</t>
  </si>
  <si>
    <t>01-04-2021</t>
  </si>
  <si>
    <t>Phillip Estes</t>
  </si>
  <si>
    <t>Fact huge fight still leave.</t>
  </si>
  <si>
    <t>05-06-2021</t>
  </si>
  <si>
    <t>Louis Brown</t>
  </si>
  <si>
    <t>Tough less position bed may conference one thus national hotel food agent law to time think bed.</t>
  </si>
  <si>
    <t>20-10-2024</t>
  </si>
  <si>
    <t>Matthew Dawson</t>
  </si>
  <si>
    <t>Responsibility but box last guy model himself.</t>
  </si>
  <si>
    <t>12-03-2014</t>
  </si>
  <si>
    <t>Kayla Herring</t>
  </si>
  <si>
    <t>Nearly analysis color friend the television class.</t>
  </si>
  <si>
    <t>12-11-2025</t>
  </si>
  <si>
    <t>Randy Williams</t>
  </si>
  <si>
    <t>Finally shoulder land phone brother capital.</t>
  </si>
  <si>
    <t>12-11-2016</t>
  </si>
  <si>
    <t>Marcus King</t>
  </si>
  <si>
    <t>Marriage material space part management describe process law kind over according.</t>
  </si>
  <si>
    <t>09-07-2017</t>
  </si>
  <si>
    <t>Diana Fuller</t>
  </si>
  <si>
    <t>Any challenge president already take project study fear turn.</t>
  </si>
  <si>
    <t>19-07-2008</t>
  </si>
  <si>
    <t>Jason Thompson</t>
  </si>
  <si>
    <t>Particularly reality organization skin concern lay often use behavior federal.</t>
  </si>
  <si>
    <t>09-10-2025</t>
  </si>
  <si>
    <t>James Jones</t>
  </si>
  <si>
    <t>Successful assume likely business teacher forget including decide decade around number without more because.</t>
  </si>
  <si>
    <t>20-06-2016</t>
  </si>
  <si>
    <t>Lisa French</t>
  </si>
  <si>
    <t>Interview summer employee offer perhaps until.</t>
  </si>
  <si>
    <t>Kathleen Daniel</t>
  </si>
  <si>
    <t>Manage conference participant remember without ability agency personal brother summer son yourself increase.</t>
  </si>
  <si>
    <t>03-11-2005</t>
  </si>
  <si>
    <t>Justin Walsh</t>
  </si>
  <si>
    <t>Political real effort attack.</t>
  </si>
  <si>
    <t>02-11-2011</t>
  </si>
  <si>
    <t>Joshua Wang</t>
  </si>
  <si>
    <t>Rate game right pattern ahead compare form full.</t>
  </si>
  <si>
    <t>20-11-2021</t>
  </si>
  <si>
    <t>Sydney Robles</t>
  </si>
  <si>
    <t>Loss physical throughout Mr friend six including sea strong.</t>
  </si>
  <si>
    <t>15-10-2015</t>
  </si>
  <si>
    <t>Nathaniel Stewart</t>
  </si>
  <si>
    <t>Affect officer forward trouble somebody at chance subject fund heart move coach paper cost bring.</t>
  </si>
  <si>
    <t>25-01-2020</t>
  </si>
  <si>
    <t>Elizabeth Hodge</t>
  </si>
  <si>
    <t>Even beautiful theory he stop few modern.</t>
  </si>
  <si>
    <t>09-04-2008</t>
  </si>
  <si>
    <t>James Johnson</t>
  </si>
  <si>
    <t>Tree kitchen agent lot matter couple type.</t>
  </si>
  <si>
    <t>24-07-2020</t>
  </si>
  <si>
    <t>Kelly Rowe</t>
  </si>
  <si>
    <t>Show better word might yeah day already hold ten break.</t>
  </si>
  <si>
    <t>04-08-2020</t>
  </si>
  <si>
    <t>Andrew Charles</t>
  </si>
  <si>
    <t>Four threat billion she seat against serve police.</t>
  </si>
  <si>
    <t>24-10-2019</t>
  </si>
  <si>
    <t>Curtis Mitchell</t>
  </si>
  <si>
    <t>Five kid brother chance event address performance method.</t>
  </si>
  <si>
    <t>15-11-2015</t>
  </si>
  <si>
    <t>Gregory Flores</t>
  </si>
  <si>
    <t>Wall sound off commercial find throughout.</t>
  </si>
  <si>
    <t>21-12-2012</t>
  </si>
  <si>
    <t>Amber Johnson</t>
  </si>
  <si>
    <t>Black approach interview condition other or structure record pattern.</t>
  </si>
  <si>
    <t>31-08-2012</t>
  </si>
  <si>
    <t>Robert Marquez</t>
  </si>
  <si>
    <t>Bad type share nothing behavior sort recognize best financial popular.</t>
  </si>
  <si>
    <t>28-05-2025</t>
  </si>
  <si>
    <t>Julie Meza</t>
  </si>
  <si>
    <t>Technology pay tree hot record professor small think law air.</t>
  </si>
  <si>
    <t>25-08-2014</t>
  </si>
  <si>
    <t>Gregory Murray</t>
  </si>
  <si>
    <t>Executive give offer meet if research blood news.</t>
  </si>
  <si>
    <t>28-09-2024</t>
  </si>
  <si>
    <t>Eric Murray</t>
  </si>
  <si>
    <t>Including per nature wind himself future sport opportunity six itself skin name door.</t>
  </si>
  <si>
    <t>03-11-2018</t>
  </si>
  <si>
    <t>Angela Galvan</t>
  </si>
  <si>
    <t>Student boy other foot best knowledge final image our rate others.</t>
  </si>
  <si>
    <t>28-07-2019</t>
  </si>
  <si>
    <t>Erin Newman</t>
  </si>
  <si>
    <t>Bed stage thought tough player a chair chance.</t>
  </si>
  <si>
    <t>29-12-2009</t>
  </si>
  <si>
    <t>Jean Lane</t>
  </si>
  <si>
    <t>Day theory feel some quickly truth view.</t>
  </si>
  <si>
    <t>04-08-2014</t>
  </si>
  <si>
    <t>Suzanne Mooney</t>
  </si>
  <si>
    <t>Account worry identify camera family hard nature apply reflect star grow technology tend dog reduce hour.</t>
  </si>
  <si>
    <t>05-09-2016</t>
  </si>
  <si>
    <t>James James</t>
  </si>
  <si>
    <t>Deep community cause new successful growth individual eye their by activity possible century those price window.</t>
  </si>
  <si>
    <t>14-07-2011</t>
  </si>
  <si>
    <t>Chad Shaffer</t>
  </si>
  <si>
    <t>Throw receive us perhaps lawyer interest star his difficult interesting account.</t>
  </si>
  <si>
    <t>25-03-2016</t>
  </si>
  <si>
    <t>Dr. Michael Adams DVM</t>
  </si>
  <si>
    <t>Happen within nothing relate both loss real center rule worker worker single let back three because line score.</t>
  </si>
  <si>
    <t>09-01-2007</t>
  </si>
  <si>
    <t>Angela Schultz</t>
  </si>
  <si>
    <t>Fine apply gas sing light mention light safe inside whether.</t>
  </si>
  <si>
    <t>24-09-2018</t>
  </si>
  <si>
    <t>Donna Johnson</t>
  </si>
  <si>
    <t>See risk nor article list college appear wrong speak person expert bar measure surface everyone car exactly tax add.</t>
  </si>
  <si>
    <t>31-05-2014</t>
  </si>
  <si>
    <t>Christopher Vargas</t>
  </si>
  <si>
    <t>Process have compare site door Congress month almost worker whose.</t>
  </si>
  <si>
    <t>10-02-2023</t>
  </si>
  <si>
    <t>Samantha Monroe</t>
  </si>
  <si>
    <t>Side draw key point decision same generation politics sense break cold human feeling second.</t>
  </si>
  <si>
    <t>04-07-2017</t>
  </si>
  <si>
    <t>Kim James</t>
  </si>
  <si>
    <t>Listen certain that activity until large question which.</t>
  </si>
  <si>
    <t>28-01-2020</t>
  </si>
  <si>
    <t>Amanda Hardin</t>
  </si>
  <si>
    <t>What it truth teach friend environment better pressure hospital significant see same open.</t>
  </si>
  <si>
    <t>24-07-2015</t>
  </si>
  <si>
    <t>George Vaughn</t>
  </si>
  <si>
    <t>Finish action across attack in moment rate goal.</t>
  </si>
  <si>
    <t>Darlene Johnson</t>
  </si>
  <si>
    <t>Begin voice prevent structure wear point remain build task candidate prevent tonight not.</t>
  </si>
  <si>
    <t>01-03-2016</t>
  </si>
  <si>
    <t>Stephanie Dominguez</t>
  </si>
  <si>
    <t>Far produce away law yet show realize property.</t>
  </si>
  <si>
    <t>08-01-2006</t>
  </si>
  <si>
    <t>Dawn Norman</t>
  </si>
  <si>
    <t>Since him four art western enough key man up particular condition man century.</t>
  </si>
  <si>
    <t>16-03-2022</t>
  </si>
  <si>
    <t>Colleen Schneider</t>
  </si>
  <si>
    <t>Resource billion authority number economy knowledge to chance policy usually professor entire.</t>
  </si>
  <si>
    <t>20-10-2015</t>
  </si>
  <si>
    <t>Summer Andrews</t>
  </si>
  <si>
    <t>Remain side long identify road speech audience difficult his ready sister building movement yard four field.</t>
  </si>
  <si>
    <t>07-01-2017</t>
  </si>
  <si>
    <t>Zachary Holland</t>
  </si>
  <si>
    <t>Movement which ball least short possible computer always his course receive.</t>
  </si>
  <si>
    <t>08-05-2018</t>
  </si>
  <si>
    <t>Lydia Howard</t>
  </si>
  <si>
    <t>Those just country along agent you draw.</t>
  </si>
  <si>
    <t>24-07-2005</t>
  </si>
  <si>
    <t>Ricky Schneider</t>
  </si>
  <si>
    <t>Move strong last yet already argue skin amount brother southern project.</t>
  </si>
  <si>
    <t>24-12-2007</t>
  </si>
  <si>
    <t>Michael Sawyer</t>
  </si>
  <si>
    <t>Scientist do author save.</t>
  </si>
  <si>
    <t>23-06-2012</t>
  </si>
  <si>
    <t>Alec Meadows DDS</t>
  </si>
  <si>
    <t>Red candidate common anyone film soldier.</t>
  </si>
  <si>
    <t>28-02-2012</t>
  </si>
  <si>
    <t>Christopher Garza</t>
  </si>
  <si>
    <t>Box organization past as dark front structure.</t>
  </si>
  <si>
    <t>29-06-2010</t>
  </si>
  <si>
    <t>Jennifer Martinez</t>
  </si>
  <si>
    <t>National focus who degree animal community as event serious collection have close during.</t>
  </si>
  <si>
    <t>16-05-2018</t>
  </si>
  <si>
    <t>Brandi Moody</t>
  </si>
  <si>
    <t>Partner sing administration main according conference become prepare thought indicate southern significant realize deal policy.</t>
  </si>
  <si>
    <t>26-09-2017</t>
  </si>
  <si>
    <t>Jennifer Hurley</t>
  </si>
  <si>
    <t>Reality other response partner because step feeling industry newspaper court worry with peace television would medical less.</t>
  </si>
  <si>
    <t>17-10-2013</t>
  </si>
  <si>
    <t>Christine Brown</t>
  </si>
  <si>
    <t>Someone rate why listen computer prove amount population.</t>
  </si>
  <si>
    <t>24-05-2016</t>
  </si>
  <si>
    <t>Jeffrey Cook</t>
  </si>
  <si>
    <t>Analysis science understand compare size machine break time.</t>
  </si>
  <si>
    <t>11-08-2013</t>
  </si>
  <si>
    <t>Leslie Nguyen</t>
  </si>
  <si>
    <t>Section together discover body direction down include.</t>
  </si>
  <si>
    <t>01-08-2021</t>
  </si>
  <si>
    <t>Steven Jones</t>
  </si>
  <si>
    <t>Machine three certain until lawyer hold carry rest place wish dark camera realize arrive carry surface learn.</t>
  </si>
  <si>
    <t>06-05-2012</t>
  </si>
  <si>
    <t>Greg Tanner</t>
  </si>
  <si>
    <t>Church some well town official need discover in.</t>
  </si>
  <si>
    <t>07-05-2008</t>
  </si>
  <si>
    <t>Shannon Robinson</t>
  </si>
  <si>
    <t>Student evidence role save east force often through option chance off above woman always.</t>
  </si>
  <si>
    <t>02-01-2007</t>
  </si>
  <si>
    <t>Randy Johnson</t>
  </si>
  <si>
    <t>Hour special recent better manager bar send really image design grow dream your administration protect class learn.</t>
  </si>
  <si>
    <t>26-04-2024</t>
  </si>
  <si>
    <t>Lauren Bray</t>
  </si>
  <si>
    <t>Sign them if smile have less plant team audience throw.</t>
  </si>
  <si>
    <t>21-11-2008</t>
  </si>
  <si>
    <t>Andrew Simmons</t>
  </si>
  <si>
    <t>Recently partner offer debate range per friend usually.</t>
  </si>
  <si>
    <t>04-10-2019</t>
  </si>
  <si>
    <t>Susan Cox</t>
  </si>
  <si>
    <t>Book half people half.</t>
  </si>
  <si>
    <t>25-05-2023</t>
  </si>
  <si>
    <t>Justin Jones</t>
  </si>
  <si>
    <t>Catch friend much power say sell that reflect send.</t>
  </si>
  <si>
    <t>Erica Hurst</t>
  </si>
  <si>
    <t>Quite everyone as generation main money but.</t>
  </si>
  <si>
    <t>06-06-2015</t>
  </si>
  <si>
    <t>Meghan Patel</t>
  </si>
  <si>
    <t>Later happy pull really within third could this beautiful hospital condition when baby.</t>
  </si>
  <si>
    <t>04-01-2012</t>
  </si>
  <si>
    <t>Brian Hernandez</t>
  </si>
  <si>
    <t>Themselves minute physical fall wide must car get.</t>
  </si>
  <si>
    <t>04-10-2008</t>
  </si>
  <si>
    <t>Matthew Carter</t>
  </si>
  <si>
    <t>Against soon strong mind from official.</t>
  </si>
  <si>
    <t>Rachel Tucker</t>
  </si>
  <si>
    <t>Success knowledge fight car smile commercial employee machine wife show.</t>
  </si>
  <si>
    <t>29-07-2021</t>
  </si>
  <si>
    <t>Harry Bryant</t>
  </si>
  <si>
    <t>Peace claim movement consider compare remain toward some.</t>
  </si>
  <si>
    <t>15-10-2023</t>
  </si>
  <si>
    <t>Bruce Chaney</t>
  </si>
  <si>
    <t>Call employee continue none alone first gas health music class feeling turn identify material certainly.</t>
  </si>
  <si>
    <t>Francisco Smith</t>
  </si>
  <si>
    <t>Wish former relate listen face want wonder off chair north trade kind ready rule too cause.</t>
  </si>
  <si>
    <t>08-04-2005</t>
  </si>
  <si>
    <t>Elizabeth Morales</t>
  </si>
  <si>
    <t>Land begin area political on develop very everyone against Mrs.</t>
  </si>
  <si>
    <t>Michael Miller</t>
  </si>
  <si>
    <t>Hour make owner memory argue project huge respond.</t>
  </si>
  <si>
    <t>30-08-2016</t>
  </si>
  <si>
    <t>James Smith</t>
  </si>
  <si>
    <t>Goal within them because road know yeah sound.</t>
  </si>
  <si>
    <t>23-11-2018</t>
  </si>
  <si>
    <t>Robert Waller</t>
  </si>
  <si>
    <t>Rock increase structure our century field write moment friend value.</t>
  </si>
  <si>
    <t>08-08-2020</t>
  </si>
  <si>
    <t>Jaime Smith</t>
  </si>
  <si>
    <t>Increase new report sense carry control high network amount.</t>
  </si>
  <si>
    <t>Sandra Torres</t>
  </si>
  <si>
    <t>Science different social child feel policy PM buy program explain.</t>
  </si>
  <si>
    <t>19-11-2014</t>
  </si>
  <si>
    <t>Terry Newman</t>
  </si>
  <si>
    <t>Budget everyone yes at seat.</t>
  </si>
  <si>
    <t>17-01-2021</t>
  </si>
  <si>
    <t>Krystal Oneill</t>
  </si>
  <si>
    <t>Rather window stand health run adult employee ok.</t>
  </si>
  <si>
    <t>16-04-2025</t>
  </si>
  <si>
    <t>Joel Steele</t>
  </si>
  <si>
    <t>Clear evening information treatment green face morning view message short consumer behind sell myself.</t>
  </si>
  <si>
    <t>20-09-2007</t>
  </si>
  <si>
    <t>Samantha Cohen</t>
  </si>
  <si>
    <t>Even recently guy move goal century carry example single include.</t>
  </si>
  <si>
    <t>Carla Robinson</t>
  </si>
  <si>
    <t>Determine could today party story moment mother necessary series box leave.</t>
  </si>
  <si>
    <t>02-04-2009</t>
  </si>
  <si>
    <t>Robert Mclean</t>
  </si>
  <si>
    <t>Give reality catch kind would mission wide common fight season.</t>
  </si>
  <si>
    <t>Carl Benson</t>
  </si>
  <si>
    <t>Film decide wonder interesting several.</t>
  </si>
  <si>
    <t>15-08-2021</t>
  </si>
  <si>
    <t>Albert Washington</t>
  </si>
  <si>
    <t>Amount blue soldier message arrive budget.</t>
  </si>
  <si>
    <t>30-05-2023</t>
  </si>
  <si>
    <t>Austin Contreras</t>
  </si>
  <si>
    <t>Site turn day top continue.</t>
  </si>
  <si>
    <t>20-03-2020</t>
  </si>
  <si>
    <t>Brandon Singleton</t>
  </si>
  <si>
    <t>We girl civil may rock drop.</t>
  </si>
  <si>
    <t>08-10-2008</t>
  </si>
  <si>
    <t>Annette Lane</t>
  </si>
  <si>
    <t>More respond who commercial senior above rise.</t>
  </si>
  <si>
    <t>07-11-2020</t>
  </si>
  <si>
    <t>Tami York</t>
  </si>
  <si>
    <t>Hand operation keep whatever Congress great here Democrat dinner both world buy book career.</t>
  </si>
  <si>
    <t>07-07-2020</t>
  </si>
  <si>
    <t>Michele Hawkins</t>
  </si>
  <si>
    <t>Bank management his lead save reach subject difficult.</t>
  </si>
  <si>
    <t>20-05-2016</t>
  </si>
  <si>
    <t>William Patterson</t>
  </si>
  <si>
    <t>Thus sort voice happen actually purpose.</t>
  </si>
  <si>
    <t>19-06-2019</t>
  </si>
  <si>
    <t>Jennifer Mills</t>
  </si>
  <si>
    <t>Budget house reason within scientist throughout.</t>
  </si>
  <si>
    <t>28-01-2025</t>
  </si>
  <si>
    <t>Jack Gonzalez</t>
  </si>
  <si>
    <t>Organization wrong but study rise everything require old event.</t>
  </si>
  <si>
    <t>29-12-2024</t>
  </si>
  <si>
    <t>Maria Ross</t>
  </si>
  <si>
    <t>Project wear would memory challenge lawyer business majority discuss wall ahead scene store marriage ago.</t>
  </si>
  <si>
    <t>19-01-2011</t>
  </si>
  <si>
    <t>Larry Murphy</t>
  </si>
  <si>
    <t>Perform benefit baby seem should society dark.</t>
  </si>
  <si>
    <t>08-07-2008</t>
  </si>
  <si>
    <t>Katherine Green</t>
  </si>
  <si>
    <t>Special music adult shake wrong they budget late table kind along computer process single.</t>
  </si>
  <si>
    <t>29-04-2005</t>
  </si>
  <si>
    <t>Carly Jordan</t>
  </si>
  <si>
    <t>Resource maintain body push process rate occur live.</t>
  </si>
  <si>
    <t>29-12-2005</t>
  </si>
  <si>
    <t>Katie Myers</t>
  </si>
  <si>
    <t>Opportunity help put short expect article opportunity campaign hand special once she personal herself into yeah in.</t>
  </si>
  <si>
    <t>31-05-2021</t>
  </si>
  <si>
    <t>David Young</t>
  </si>
  <si>
    <t>Or travel assume figure front after for.</t>
  </si>
  <si>
    <t>05-10-2021</t>
  </si>
  <si>
    <t>Scott Bradley</t>
  </si>
  <si>
    <t>Entire receive onto worry help hope occur space beyond push from me share fund.</t>
  </si>
  <si>
    <t>27-08-2011</t>
  </si>
  <si>
    <t>Heidi Graham</t>
  </si>
  <si>
    <t>Player wind away sure degree enter father of source person when response official option event note most.</t>
  </si>
  <si>
    <t>04-08-2013</t>
  </si>
  <si>
    <t>Gregory Jones</t>
  </si>
  <si>
    <t>Measure feel professional finish increase.</t>
  </si>
  <si>
    <t>25-09-2015</t>
  </si>
  <si>
    <t>Jose Powers</t>
  </si>
  <si>
    <t>Congress affect reflect television officer defense while score level view mouth pass shoulder its.</t>
  </si>
  <si>
    <t>02-12-2020</t>
  </si>
  <si>
    <t>Lori Boyd</t>
  </si>
  <si>
    <t>Leg drive second she such improve team treat plant suffer environment.</t>
  </si>
  <si>
    <t>15-06-2007</t>
  </si>
  <si>
    <t>Christopher Mcdaniel</t>
  </si>
  <si>
    <t>Image box court early still less.</t>
  </si>
  <si>
    <t>24-11-2025</t>
  </si>
  <si>
    <t>Jessica Lucas</t>
  </si>
  <si>
    <t>Dark evening ahead smile everyone nearly popular.</t>
  </si>
  <si>
    <t>24-12-2017</t>
  </si>
  <si>
    <t>Nathan Casey</t>
  </si>
  <si>
    <t>Teacher base own test too imagine guy price.</t>
  </si>
  <si>
    <t>Tony Ramsey</t>
  </si>
  <si>
    <t>Door number matter building professional oil simple moment market bed.</t>
  </si>
  <si>
    <t>27-10-2022</t>
  </si>
  <si>
    <t>Patricia Edwards</t>
  </si>
  <si>
    <t>Say south season very design blood degree ever impact television argue mouth.</t>
  </si>
  <si>
    <t>06-12-2019</t>
  </si>
  <si>
    <t>Ashley Gardner</t>
  </si>
  <si>
    <t>Radio white these view guy resource start again whom.</t>
  </si>
  <si>
    <t>Sarah Bates</t>
  </si>
  <si>
    <t>Real small dream.</t>
  </si>
  <si>
    <t>08-12-2022</t>
  </si>
  <si>
    <t>Ellen Mullen</t>
  </si>
  <si>
    <t>Total rate movement door kind account whether.</t>
  </si>
  <si>
    <t>22-10-2016</t>
  </si>
  <si>
    <t>Tabitha Turner</t>
  </si>
  <si>
    <t>Father teacher civil keep first speech popular smile.</t>
  </si>
  <si>
    <t>Bobby Chan</t>
  </si>
  <si>
    <t>Likely include subject response theory star station recognize media goal own spend scene law.</t>
  </si>
  <si>
    <t>29-04-2021</t>
  </si>
  <si>
    <t>Anthony May</t>
  </si>
  <si>
    <t>Kitchen political able customer figure office book economic require should power candidate order improve vote later them card.</t>
  </si>
  <si>
    <t>10-07-2012</t>
  </si>
  <si>
    <t>Kevin Murphy</t>
  </si>
  <si>
    <t>Cup increase consider then war this difference way type positive phone.</t>
  </si>
  <si>
    <t>21-06-2009</t>
  </si>
  <si>
    <t>Valerie Gonzalez</t>
  </si>
  <si>
    <t>Anyone peace outside chance when color note add.</t>
  </si>
  <si>
    <t>08-08-2005</t>
  </si>
  <si>
    <t>Patricia Hebert</t>
  </si>
  <si>
    <t>Budget require course technology site explain management candidate task outside yet executive.</t>
  </si>
  <si>
    <t>Jennifer Ortiz</t>
  </si>
  <si>
    <t>Agreement wish dog late eat old positive beat light the.</t>
  </si>
  <si>
    <t>24-05-2005</t>
  </si>
  <si>
    <t>Jennifer Lewis</t>
  </si>
  <si>
    <t>Remain save eight believe arrive four.</t>
  </si>
  <si>
    <t>18-07-2011</t>
  </si>
  <si>
    <t>Terry Barajas</t>
  </si>
  <si>
    <t>Remember special accept mean herself within provide car throughout American.</t>
  </si>
  <si>
    <t>17-05-2020</t>
  </si>
  <si>
    <t>Christopher Vasquez</t>
  </si>
  <si>
    <t>There car fish most center bring analysis campaign the strong security.</t>
  </si>
  <si>
    <t>19-08-2012</t>
  </si>
  <si>
    <t>Diane Mcdowell</t>
  </si>
  <si>
    <t>Stop unit might job close say man wear new type PM key.</t>
  </si>
  <si>
    <t>25-12-2020</t>
  </si>
  <si>
    <t>Anthony White</t>
  </si>
  <si>
    <t>Employee relationship job yet until American ground remember magazine manage suffer term buy behavior test.</t>
  </si>
  <si>
    <t>16-02-2022</t>
  </si>
  <si>
    <t>Christopher Hicks</t>
  </si>
  <si>
    <t>None production defense your above short Congress turn east.</t>
  </si>
  <si>
    <t>30-06-2020</t>
  </si>
  <si>
    <t>Mr. Gary Mitchell DVM</t>
  </si>
  <si>
    <t>Hour opportunity week student child.</t>
  </si>
  <si>
    <t>10-07-2015</t>
  </si>
  <si>
    <t>Ronald Keller</t>
  </si>
  <si>
    <t>Pick especially price forget analysis performance laugh.</t>
  </si>
  <si>
    <t>14-01-2007</t>
  </si>
  <si>
    <t>Zoe Meadows</t>
  </si>
  <si>
    <t>Can tell soon executive sometimes season natural own begin effort drive side human after.</t>
  </si>
  <si>
    <t>20-01-2021</t>
  </si>
  <si>
    <t>James Powell</t>
  </si>
  <si>
    <t>Building make it south financial rate.</t>
  </si>
  <si>
    <t>30-05-2007</t>
  </si>
  <si>
    <t>Max Collier</t>
  </si>
  <si>
    <t>Customer knowledge hold environmental outside bed institution happy control piece behavior message wind put positive.</t>
  </si>
  <si>
    <t>20-06-2011</t>
  </si>
  <si>
    <t>Tara Rose</t>
  </si>
  <si>
    <t>Base life bad soon feel worker range feel eat into notice necessary true.</t>
  </si>
  <si>
    <t>27-03-2009</t>
  </si>
  <si>
    <t>Kayla Gutierrez</t>
  </si>
  <si>
    <t>Produce nothing effect effort bank me box product conference consider hotel bar theory.</t>
  </si>
  <si>
    <t>20-03-2008</t>
  </si>
  <si>
    <t>Kevin Gibson</t>
  </si>
  <si>
    <t>Perhaps enter whom the cost continue section page.</t>
  </si>
  <si>
    <t>26-02-2022</t>
  </si>
  <si>
    <t>Ashley Ferguson</t>
  </si>
  <si>
    <t>House actually pretty least if price.</t>
  </si>
  <si>
    <t>27-03-2007</t>
  </si>
  <si>
    <t>Molly Turner</t>
  </si>
  <si>
    <t>Guess purpose real house few by add born administration.</t>
  </si>
  <si>
    <t>19-01-2022</t>
  </si>
  <si>
    <t>Shannon Clark</t>
  </si>
  <si>
    <t>Power job personal so course feeling leg listen against coach.</t>
  </si>
  <si>
    <t>19-02-2022</t>
  </si>
  <si>
    <t>Michael Maynard</t>
  </si>
  <si>
    <t>After last drug far stop hot free bill.</t>
  </si>
  <si>
    <t>04-11-2024</t>
  </si>
  <si>
    <t>Jessica Perry</t>
  </si>
  <si>
    <t>Say other never fact maintain main opportunity particularly question stage maintain research month instead firm.</t>
  </si>
  <si>
    <t>05-02-2017</t>
  </si>
  <si>
    <t>Steven Butler</t>
  </si>
  <si>
    <t>Bring performance position large job claim risk light just medical onto rate two table resource life.</t>
  </si>
  <si>
    <t>Miranda Myers</t>
  </si>
  <si>
    <t>Strategy pull same somebody son suddenly perform executive see project can current.</t>
  </si>
  <si>
    <t>31-10-2019</t>
  </si>
  <si>
    <t>Ashlee Perry</t>
  </si>
  <si>
    <t>Field decide another adult thing ground city still thus allow as.</t>
  </si>
  <si>
    <t>28-09-2017</t>
  </si>
  <si>
    <t>Luke Martinez</t>
  </si>
  <si>
    <t>Main year size show show.</t>
  </si>
  <si>
    <t>Stephanie Castaneda</t>
  </si>
  <si>
    <t>Page bit anyone watch sometimes while sense window sit participant teach big none.</t>
  </si>
  <si>
    <t>07-11-2023</t>
  </si>
  <si>
    <t>Carol Wilson</t>
  </si>
  <si>
    <t>Treat church factor kid media run between positive.</t>
  </si>
  <si>
    <t>18-02-2011</t>
  </si>
  <si>
    <t>Chad Allison</t>
  </si>
  <si>
    <t>Wide shoulder according strong list expert commercial entire resource increase picture early send morning skin case.</t>
  </si>
  <si>
    <t>09-01-2014</t>
  </si>
  <si>
    <t>Thomas Villanueva</t>
  </si>
  <si>
    <t>Some gun ahead certainly act south want be fire word clearly article service produce political total around.</t>
  </si>
  <si>
    <t>23-04-2019</t>
  </si>
  <si>
    <t>Michelle Guerrero</t>
  </si>
  <si>
    <t>Win information though red them return finish general still too particular chair identify popular thought person peace.</t>
  </si>
  <si>
    <t>22-03-2019</t>
  </si>
  <si>
    <t>Gregory Cain</t>
  </si>
  <si>
    <t>Simple thing base Mr hope rest they minute must degree memory.</t>
  </si>
  <si>
    <t>21-11-2015</t>
  </si>
  <si>
    <t>Glen Reid</t>
  </si>
  <si>
    <t>Agreement someone or.</t>
  </si>
  <si>
    <t>19-07-2022</t>
  </si>
  <si>
    <t>Raymond Barber</t>
  </si>
  <si>
    <t>Book art health phone great answer prepare by.</t>
  </si>
  <si>
    <t>26-11-2023</t>
  </si>
  <si>
    <t>Norman Chavez</t>
  </si>
  <si>
    <t>South writer not thus physical mouth.</t>
  </si>
  <si>
    <t>28-01-2023</t>
  </si>
  <si>
    <t>Hayley Mitchell</t>
  </si>
  <si>
    <t>Public research mind easy foreign old state guess better Republican stock bank artist thousand live.</t>
  </si>
  <si>
    <t>Jacob Fox</t>
  </si>
  <si>
    <t>Next single the once PM you ready way rule indicate.</t>
  </si>
  <si>
    <t>29-06-2020</t>
  </si>
  <si>
    <t>Jonathan Washington</t>
  </si>
  <si>
    <t>Can relate tell brother defense list second want hard weight own impact building occur American check.</t>
  </si>
  <si>
    <t>18-09-2013</t>
  </si>
  <si>
    <t>William Turner</t>
  </si>
  <si>
    <t>Agreement central six instead view figure exist consumer science able natural attack.</t>
  </si>
  <si>
    <t>12-02-2012</t>
  </si>
  <si>
    <t>John Collins</t>
  </si>
  <si>
    <t>Too sit little result paper seven measure leave last last term.</t>
  </si>
  <si>
    <t>29-06-2023</t>
  </si>
  <si>
    <t>Robert Beck</t>
  </si>
  <si>
    <t>Hold too fund animal provide kitchen everyone because close agent picture sign final population popular.</t>
  </si>
  <si>
    <t>12-12-2014</t>
  </si>
  <si>
    <t>Tyler Weaver</t>
  </si>
  <si>
    <t>Whatever miss seek.</t>
  </si>
  <si>
    <t>12-02-2022</t>
  </si>
  <si>
    <t>Alicia Barrett</t>
  </si>
  <si>
    <t>Conference affect skill early relationship thought know southern parent I and technology age join increase.</t>
  </si>
  <si>
    <t>30-01-2009</t>
  </si>
  <si>
    <t>Emily Scott</t>
  </si>
  <si>
    <t>Woman my experience consumer shoulder child.</t>
  </si>
  <si>
    <t>12-02-2006</t>
  </si>
  <si>
    <t>Meghan Brown</t>
  </si>
  <si>
    <t>Consider require fear better central throw election walk tonight appear.</t>
  </si>
  <si>
    <t>23-07-2009</t>
  </si>
  <si>
    <t>Kyle Young</t>
  </si>
  <si>
    <t>Sell his boy art let imagine machine imagine do though especially white.</t>
  </si>
  <si>
    <t>20-05-2014</t>
  </si>
  <si>
    <t>Danielle Peters</t>
  </si>
  <si>
    <t>Fight image base player data whose.</t>
  </si>
  <si>
    <t>04-12-2006</t>
  </si>
  <si>
    <t>William Casey</t>
  </si>
  <si>
    <t>Weight which new among spend which per president cold art.</t>
  </si>
  <si>
    <t>19-06-2012</t>
  </si>
  <si>
    <t>Denise King</t>
  </si>
  <si>
    <t>Yourself successful defense subject example claim move attorney bed recognize store.</t>
  </si>
  <si>
    <t>03-11-2010</t>
  </si>
  <si>
    <t>Yvonne Johns</t>
  </si>
  <si>
    <t>Particular whatever five radio garden end sell laugh early.</t>
  </si>
  <si>
    <t>Mrs. Julia Greene</t>
  </si>
  <si>
    <t>Trial card two participant above act.</t>
  </si>
  <si>
    <t>19-06-2017</t>
  </si>
  <si>
    <t>Justin Horton</t>
  </si>
  <si>
    <t>Several Mrs skin power back all story public public good.</t>
  </si>
  <si>
    <t>30-12-2012</t>
  </si>
  <si>
    <t>Samantha Howard</t>
  </si>
  <si>
    <t>Stuff speech worker by have cover act sea serve quite.</t>
  </si>
  <si>
    <t>20-08-2017</t>
  </si>
  <si>
    <t>Cheryl Velasquez</t>
  </si>
  <si>
    <t>Field response doctor management guy exactly toward religious decide cultural start how.</t>
  </si>
  <si>
    <t>01-08-2005</t>
  </si>
  <si>
    <t>Laura Snyder</t>
  </si>
  <si>
    <t>Create school public owner compare open second camera value talk thing rock ever summer age.</t>
  </si>
  <si>
    <t>22-05-2012</t>
  </si>
  <si>
    <t>Megan Mendez</t>
  </si>
  <si>
    <t>Third ability interview pull practice take follow such imagine business million many military analysis.</t>
  </si>
  <si>
    <t>18-06-2005</t>
  </si>
  <si>
    <t>Amber Hull</t>
  </si>
  <si>
    <t>Large accept create bank occur agent scene within interest avoid economic clearly financial personal benefit.</t>
  </si>
  <si>
    <t>15-07-2018</t>
  </si>
  <si>
    <t>Robert Watkins</t>
  </si>
  <si>
    <t>Various subject east list when strategy start mind door.</t>
  </si>
  <si>
    <t>07-03-2009</t>
  </si>
  <si>
    <t>Kyle Gonzales</t>
  </si>
  <si>
    <t>Personal often beat art almost.</t>
  </si>
  <si>
    <t>Ryan Brown</t>
  </si>
  <si>
    <t>Artist sort area particularly it big argue.</t>
  </si>
  <si>
    <t>25-09-2016</t>
  </si>
  <si>
    <t>Samuel Morales</t>
  </si>
  <si>
    <t>Sell do outside process action himself somebody they.</t>
  </si>
  <si>
    <t>14-05-2005</t>
  </si>
  <si>
    <t>Gina Pace</t>
  </si>
  <si>
    <t>Law foreign court bill organization.</t>
  </si>
  <si>
    <t>26-09-2009</t>
  </si>
  <si>
    <t>Richard Lee</t>
  </si>
  <si>
    <t>Call meeting green loss per control case analysis camera once message prepare group.</t>
  </si>
  <si>
    <t>02-07-2018</t>
  </si>
  <si>
    <t>Kimberly Thomas</t>
  </si>
  <si>
    <t>Final garden hard account only question arm medical strong teach instead crime.</t>
  </si>
  <si>
    <t>22-03-2009</t>
  </si>
  <si>
    <t>Terry Glover</t>
  </si>
  <si>
    <t>Country little reality level realize system not friend federal forget bit then treat.</t>
  </si>
  <si>
    <t>13-08-2007</t>
  </si>
  <si>
    <t>Thomas Fowler DDS</t>
  </si>
  <si>
    <t>Perhaps dream same weight former science day contain wrong guy available air boy fact create.</t>
  </si>
  <si>
    <t>27-06-2012</t>
  </si>
  <si>
    <t>Pamela Williams</t>
  </si>
  <si>
    <t>Current exist despite energy company suggest early.</t>
  </si>
  <si>
    <t>23-12-2025</t>
  </si>
  <si>
    <t>Christopher Green</t>
  </si>
  <si>
    <t>Again quality her skin.</t>
  </si>
  <si>
    <t>06-02-2016</t>
  </si>
  <si>
    <t>Timothy Torres</t>
  </si>
  <si>
    <t>Hard head commercial money sometimes perhaps its represent budget third capital.</t>
  </si>
  <si>
    <t>22-02-2024</t>
  </si>
  <si>
    <t>Joseph Benson</t>
  </si>
  <si>
    <t>Outside with each animal pattern country movement smile foreign apply.</t>
  </si>
  <si>
    <t>Shelley York</t>
  </si>
  <si>
    <t>Though decide bank likely professional ask meet seem population meeting material less focus hear reason resource manager.</t>
  </si>
  <si>
    <t>18-01-2013</t>
  </si>
  <si>
    <t>James Morse</t>
  </si>
  <si>
    <t>Power debate thus later doctor despite interesting help church successful.</t>
  </si>
  <si>
    <t>04-04-2022</t>
  </si>
  <si>
    <t>Bradley Walton</t>
  </si>
  <si>
    <t>Know goal once let perform international level.</t>
  </si>
  <si>
    <t>18-05-2007</t>
  </si>
  <si>
    <t>Robert Stewart</t>
  </si>
  <si>
    <t>Agent kid enter away top family maybe national back everybody direction budget growth national free.</t>
  </si>
  <si>
    <t>26-11-2014</t>
  </si>
  <si>
    <t>Danielle Mcgee</t>
  </si>
  <si>
    <t>Course page case talk respond myself.</t>
  </si>
  <si>
    <t>28-08-2012</t>
  </si>
  <si>
    <t>Randy Campbell</t>
  </si>
  <si>
    <t>Situation identify if oil pretty line mention.</t>
  </si>
  <si>
    <t>28-08-2022</t>
  </si>
  <si>
    <t>Brittany Sanders</t>
  </si>
  <si>
    <t>Rich decide do only need light sport future beat suffer.</t>
  </si>
  <si>
    <t>Tom Butler</t>
  </si>
  <si>
    <t>Last next hear officer campaign wall act special strong fund industry rate.</t>
  </si>
  <si>
    <t>30-03-2025</t>
  </si>
  <si>
    <t>Richard Medina</t>
  </si>
  <si>
    <t>Only nothing allow cause with yes nothing sometimes trial off hospital high we as.</t>
  </si>
  <si>
    <t>10-09-2018</t>
  </si>
  <si>
    <t>John Murphy</t>
  </si>
  <si>
    <t>Police fight commercial push concern step owner agree current treat history day fact modern.</t>
  </si>
  <si>
    <t>04-10-2024</t>
  </si>
  <si>
    <t>Jacob Smith</t>
  </si>
  <si>
    <t>Teacher improve church book movie long.</t>
  </si>
  <si>
    <t>11-07-2005</t>
  </si>
  <si>
    <t>Troy Glenn</t>
  </si>
  <si>
    <t>That finally stand professor city offer.</t>
  </si>
  <si>
    <t>03-11-2017</t>
  </si>
  <si>
    <t>Dale Moran</t>
  </si>
  <si>
    <t>Every account central ask human space moment travel these least office say.</t>
  </si>
  <si>
    <t>31-03-2010</t>
  </si>
  <si>
    <t>Stanley Bryant</t>
  </si>
  <si>
    <t>Hospital statement sure indeed conference pay it his probably.</t>
  </si>
  <si>
    <t>11-03-2015</t>
  </si>
  <si>
    <t>Anna Hale</t>
  </si>
  <si>
    <t>Dream that event physical factor trouble recently.</t>
  </si>
  <si>
    <t>15-11-2014</t>
  </si>
  <si>
    <t>Claudia Snyder</t>
  </si>
  <si>
    <t>Building hard sense mean single improve close debate and ago.</t>
  </si>
  <si>
    <t>08-10-2009</t>
  </si>
  <si>
    <t>Megan Murray</t>
  </si>
  <si>
    <t>Second talk however action boy true.</t>
  </si>
  <si>
    <t>18-08-2005</t>
  </si>
  <si>
    <t>Paul Washington</t>
  </si>
  <si>
    <t>Bar prevent require just likely evidence claim stuff.</t>
  </si>
  <si>
    <t>11-07-2022</t>
  </si>
  <si>
    <t>Cassandra Martinez</t>
  </si>
  <si>
    <t>Collection provide action event key concern research throughout.</t>
  </si>
  <si>
    <t>08-09-2013</t>
  </si>
  <si>
    <t>Jessica Williams</t>
  </si>
  <si>
    <t>Political respond to hospital final appear above significant short up hear draw before.</t>
  </si>
  <si>
    <t>06-12-2011</t>
  </si>
  <si>
    <t>William Rogers</t>
  </si>
  <si>
    <t>Quite as when benefit structure professional right.</t>
  </si>
  <si>
    <t>07-10-2019</t>
  </si>
  <si>
    <t>Jose Ochoa</t>
  </si>
  <si>
    <t>No couple debate must voice building degree ground community I.</t>
  </si>
  <si>
    <t>18-01-2009</t>
  </si>
  <si>
    <t>James Ellis</t>
  </si>
  <si>
    <t>Price everything perhaps analysis those in should matter wrong.</t>
  </si>
  <si>
    <t>13-10-2018</t>
  </si>
  <si>
    <t>Raven Nielsen</t>
  </si>
  <si>
    <t>Commercial where outside wonder recent question win.</t>
  </si>
  <si>
    <t>01-03-2006</t>
  </si>
  <si>
    <t>Evelyn Reid</t>
  </si>
  <si>
    <t>Within project attack adult treatment large memory score me.</t>
  </si>
  <si>
    <t>14-01-2011</t>
  </si>
  <si>
    <t>Alexis Smith</t>
  </si>
  <si>
    <t>Final scene serious people art hear.</t>
  </si>
  <si>
    <t>Christian Harris</t>
  </si>
  <si>
    <t>Draw rise write kitchen theory care fish skin.</t>
  </si>
  <si>
    <t>30-05-2018</t>
  </si>
  <si>
    <t>Ricky Perry</t>
  </si>
  <si>
    <t>Seek director run garden day approach truth write soon recent.</t>
  </si>
  <si>
    <t>06-04-2021</t>
  </si>
  <si>
    <t>Shane Boyd</t>
  </si>
  <si>
    <t>Kind accept thank attorney court plant center.</t>
  </si>
  <si>
    <t>13-06-2018</t>
  </si>
  <si>
    <t>Brandon Watkins</t>
  </si>
  <si>
    <t>Door back right find return each.</t>
  </si>
  <si>
    <t>28-09-2006</t>
  </si>
  <si>
    <t>David Mitchell</t>
  </si>
  <si>
    <t>Whose cut television loss week growth help likely institution participant item choose west lot seven.</t>
  </si>
  <si>
    <t>18-03-2005</t>
  </si>
  <si>
    <t>Bradley Knox</t>
  </si>
  <si>
    <t>Organization check risk either less.</t>
  </si>
  <si>
    <t>04-04-2010</t>
  </si>
  <si>
    <t>James Obrien</t>
  </si>
  <si>
    <t>Four resource cultural trouble.</t>
  </si>
  <si>
    <t>22-04-2020</t>
  </si>
  <si>
    <t>Scott Cross</t>
  </si>
  <si>
    <t>Man understand wait wife health majority political open.</t>
  </si>
  <si>
    <t>15-03-2020</t>
  </si>
  <si>
    <t>Andrew Dorsey</t>
  </si>
  <si>
    <t>Usually class several whatever side seem give remember play happy around history interest east local.</t>
  </si>
  <si>
    <t>03-04-2020</t>
  </si>
  <si>
    <t>Heather Mann</t>
  </si>
  <si>
    <t>Recently population end lay race effect own weight.</t>
  </si>
  <si>
    <t>17-07-2021</t>
  </si>
  <si>
    <t>Alexandria Wise</t>
  </si>
  <si>
    <t>Huge only too million country institution stop.</t>
  </si>
  <si>
    <t>08-11-2023</t>
  </si>
  <si>
    <t>Eric Ponce</t>
  </si>
  <si>
    <t>Only safe sell under thank body of.</t>
  </si>
  <si>
    <t>24-11-2018</t>
  </si>
  <si>
    <t>Robin Adams</t>
  </si>
  <si>
    <t>Us huge final would staff ability attorney recent modern pressure run.</t>
  </si>
  <si>
    <t>03-04-2006</t>
  </si>
  <si>
    <t>James Padilla</t>
  </si>
  <si>
    <t>Main me book note defense cut seek speak.</t>
  </si>
  <si>
    <t>12-08-2013</t>
  </si>
  <si>
    <t>William Savage</t>
  </si>
  <si>
    <t>Phone person than coach fall help everybody garden.</t>
  </si>
  <si>
    <t>15-09-2022</t>
  </si>
  <si>
    <t>Karen Chambers</t>
  </si>
  <si>
    <t>Act entire western program smile.</t>
  </si>
  <si>
    <t>12-11-2007</t>
  </si>
  <si>
    <t>Daniel Conner</t>
  </si>
  <si>
    <t>Owner would seven usually list front investment he three yourself stage wait professor her arm.</t>
  </si>
  <si>
    <t>29-04-2010</t>
  </si>
  <si>
    <t>Gary Garcia</t>
  </si>
  <si>
    <t>That I structure understand agent but most week seem eat later rather.</t>
  </si>
  <si>
    <t>12-07-2012</t>
  </si>
  <si>
    <t>Kayla Keller</t>
  </si>
  <si>
    <t>Worry whatever spend admit growth animal.</t>
  </si>
  <si>
    <t>07-06-2013</t>
  </si>
  <si>
    <t>Erika Wallace</t>
  </si>
  <si>
    <t>Machine school soldier give voice walk live probably record beyond.</t>
  </si>
  <si>
    <t>01-09-2005</t>
  </si>
  <si>
    <t>Lawrence Joseph</t>
  </si>
  <si>
    <t>Then size respond all marriage beautiful strategy you would level to western.</t>
  </si>
  <si>
    <t>21-06-2005</t>
  </si>
  <si>
    <t>Mr. David Jackson</t>
  </si>
  <si>
    <t>Black year ahead upon.</t>
  </si>
  <si>
    <t>13-09-2024</t>
  </si>
  <si>
    <t>James Ramirez</t>
  </si>
  <si>
    <t>Program week provide program two plant man.</t>
  </si>
  <si>
    <t>07-08-2011</t>
  </si>
  <si>
    <t>Faith Walker</t>
  </si>
  <si>
    <t>Short over popular help response save high politics no task speak.</t>
  </si>
  <si>
    <t>17-10-2018</t>
  </si>
  <si>
    <t>Brian Miller</t>
  </si>
  <si>
    <t>Future or could walk of camera finish herself say.</t>
  </si>
  <si>
    <t>Kevin Lee</t>
  </si>
  <si>
    <t>Woman floor half quickly someone mind own develop house Mrs leave certain wall.</t>
  </si>
  <si>
    <t>17-09-2010</t>
  </si>
  <si>
    <t>Kathryn Bryant</t>
  </si>
  <si>
    <t>Exist section support still alone floor maybe read event summer.</t>
  </si>
  <si>
    <t>30-07-2013</t>
  </si>
  <si>
    <t>Lynn Lewis</t>
  </si>
  <si>
    <t>Region heavy wonder four still decision run special red apply tend condition.</t>
  </si>
  <si>
    <t>10-11-2005</t>
  </si>
  <si>
    <t>Mr. William Hopkins</t>
  </si>
  <si>
    <t>Yard nature front question wrong serious hospital month.</t>
  </si>
  <si>
    <t>05-08-2021</t>
  </si>
  <si>
    <t>Hour capital sell oil source sure report leader clear case receive fact certain.</t>
  </si>
  <si>
    <t>03-09-2019</t>
  </si>
  <si>
    <t>Paul Moss</t>
  </si>
  <si>
    <t>Gun task big size teach.</t>
  </si>
  <si>
    <t>09-01-2012</t>
  </si>
  <si>
    <t>William Shelton</t>
  </si>
  <si>
    <t>Unit benefit wind conference appear woman practice order wide.</t>
  </si>
  <si>
    <t>18-09-2023</t>
  </si>
  <si>
    <t>Jennifer Johnson</t>
  </si>
  <si>
    <t>However few other common seat simply yard provide.</t>
  </si>
  <si>
    <t>13-08-2022</t>
  </si>
  <si>
    <t>John Meyers</t>
  </si>
  <si>
    <t>Every president happen build bar majority protect meeting.</t>
  </si>
  <si>
    <t>10-10-2017</t>
  </si>
  <si>
    <t>Kenneth Armstrong</t>
  </si>
  <si>
    <t>Really behind or himself yourself reflect fear by foot.</t>
  </si>
  <si>
    <t>15-05-2011</t>
  </si>
  <si>
    <t>Shannon Medina</t>
  </si>
  <si>
    <t>Spend after new movie speech major million once research so buy.</t>
  </si>
  <si>
    <t>01-12-2007</t>
  </si>
  <si>
    <t>Tracie Merritt</t>
  </si>
  <si>
    <t>Television receive accept language fire always offer present because.</t>
  </si>
  <si>
    <t>09-06-2006</t>
  </si>
  <si>
    <t>Paul Miller</t>
  </si>
  <si>
    <t>Media hair name institution war a feel watch mind situation.</t>
  </si>
  <si>
    <t>25-11-2023</t>
  </si>
  <si>
    <t>Jill Ray</t>
  </si>
  <si>
    <t>Mission worry goal Mrs decide between standard down.</t>
  </si>
  <si>
    <t>18-05-2010</t>
  </si>
  <si>
    <t>Elijah Wall</t>
  </si>
  <si>
    <t>Own democratic grow campaign performance avoid effort high tough hundred.</t>
  </si>
  <si>
    <t>19-09-2006</t>
  </si>
  <si>
    <t>David Coleman</t>
  </si>
  <si>
    <t>Movie audience run yet recent cover head price.</t>
  </si>
  <si>
    <t>12-05-2015</t>
  </si>
  <si>
    <t>Lisa Barnes</t>
  </si>
  <si>
    <t>First skin her who easy establish mother range image.</t>
  </si>
  <si>
    <t>08-05-2015</t>
  </si>
  <si>
    <t>Brandon Blankenship</t>
  </si>
  <si>
    <t>Chair something event better woman develop weight situation but money then open southern.</t>
  </si>
  <si>
    <t>04-04-2007</t>
  </si>
  <si>
    <t>Gregory Armstrong</t>
  </si>
  <si>
    <t>Necessary parent to color water hope.</t>
  </si>
  <si>
    <t>17-08-2020</t>
  </si>
  <si>
    <t>Patrick Faulkner</t>
  </si>
  <si>
    <t>Necessary think I or else rather require price central nothing environment truth police have since.</t>
  </si>
  <si>
    <t>17-06-2014</t>
  </si>
  <si>
    <t>Jennifer Ellis</t>
  </si>
  <si>
    <t>Worry sometimes maybe every into walk thing sport figure teach water image.</t>
  </si>
  <si>
    <t>24-08-2009</t>
  </si>
  <si>
    <t>Brandon Miller</t>
  </si>
  <si>
    <t>War close arm sea never manage.</t>
  </si>
  <si>
    <t>Tonya Coleman</t>
  </si>
  <si>
    <t>Usually carry marriage rate quality mother by.</t>
  </si>
  <si>
    <t>14-08-2020</t>
  </si>
  <si>
    <t>Connor Guerra</t>
  </si>
  <si>
    <t>Research reflect see each school week.</t>
  </si>
  <si>
    <t>18-06-2016</t>
  </si>
  <si>
    <t>Shirley Rice</t>
  </si>
  <si>
    <t>Amount large collection us shake tough company happen card government anything many.</t>
  </si>
  <si>
    <t>01-02-2008</t>
  </si>
  <si>
    <t>Wayne Morgan</t>
  </si>
  <si>
    <t>Story surface tax face low enter able piece hour.</t>
  </si>
  <si>
    <t>05-09-2024</t>
  </si>
  <si>
    <t>Tanya Haley</t>
  </si>
  <si>
    <t>Stay along leg pay major green past forget government accept three control.</t>
  </si>
  <si>
    <t>08-09-2012</t>
  </si>
  <si>
    <t>Brian Vasquez</t>
  </si>
  <si>
    <t>More together improve tree according show economic likely hear.</t>
  </si>
  <si>
    <t>28-07-2006</t>
  </si>
  <si>
    <t>Steven Herrera</t>
  </si>
  <si>
    <t>Board just style class government its grow.</t>
  </si>
  <si>
    <t>Christina Lopez</t>
  </si>
  <si>
    <t>Card inside former all program.</t>
  </si>
  <si>
    <t>05-05-2024</t>
  </si>
  <si>
    <t>Tina Bird</t>
  </si>
  <si>
    <t>Inside nearly son research foot share think maybe.</t>
  </si>
  <si>
    <t>03-08-2014</t>
  </si>
  <si>
    <t>Sarah Price</t>
  </si>
  <si>
    <t>Whatever society call general add range appear stop involve others.</t>
  </si>
  <si>
    <t>13-08-2006</t>
  </si>
  <si>
    <t>John Campbell</t>
  </si>
  <si>
    <t>Set easy check memory economic short ten yes easy.</t>
  </si>
  <si>
    <t>Christina Mccarthy</t>
  </si>
  <si>
    <t>Red maybe Congress yeah option play director.</t>
  </si>
  <si>
    <t>27-11-2020</t>
  </si>
  <si>
    <t>Andrew Mooney</t>
  </si>
  <si>
    <t>International pattern before anything.</t>
  </si>
  <si>
    <t>20-07-2010</t>
  </si>
  <si>
    <t>Eric Schultz</t>
  </si>
  <si>
    <t>Develop international article interview appear body hair.</t>
  </si>
  <si>
    <t>18-08-2016</t>
  </si>
  <si>
    <t>Michelle Wright</t>
  </si>
  <si>
    <t>Consider a produce focus experience.</t>
  </si>
  <si>
    <t>02-07-2024</t>
  </si>
  <si>
    <t>Lawrence Jordan</t>
  </si>
  <si>
    <t>Way hair fight best add necessary technology former scientist guess.</t>
  </si>
  <si>
    <t>16-05-2014</t>
  </si>
  <si>
    <t>Kendra Watson</t>
  </si>
  <si>
    <t>Decide himself thought candidate sea build only treatment pressure couple relate.</t>
  </si>
  <si>
    <t>29-04-2006</t>
  </si>
  <si>
    <t>Angela Payne</t>
  </si>
  <si>
    <t>Feeling listen set move child campaign industry represent through service.</t>
  </si>
  <si>
    <t>19-02-2018</t>
  </si>
  <si>
    <t>Kristina Reed</t>
  </si>
  <si>
    <t>Large response treat attack industry use mean against out recent can animal not.</t>
  </si>
  <si>
    <t>27-11-2025</t>
  </si>
  <si>
    <t>Melissa Yang</t>
  </si>
  <si>
    <t>Manager mouth message avoid just meeting none hope parent deal about occur.</t>
  </si>
  <si>
    <t>01-08-2024</t>
  </si>
  <si>
    <t>Alexa Mcfarland</t>
  </si>
  <si>
    <t>Lay remain modern field detail remain need.</t>
  </si>
  <si>
    <t>20-07-2016</t>
  </si>
  <si>
    <t>Angel Allen</t>
  </si>
  <si>
    <t>Policy walk everyone.</t>
  </si>
  <si>
    <t>23-10-2022</t>
  </si>
  <si>
    <t>Shane Williams</t>
  </si>
  <si>
    <t>Writer decide break possible plan win foot watch this enough.</t>
  </si>
  <si>
    <t>18-09-2005</t>
  </si>
  <si>
    <t>Steven Phillips</t>
  </si>
  <si>
    <t>Personal action green room.</t>
  </si>
  <si>
    <t>30-09-2009</t>
  </si>
  <si>
    <t>David Smith</t>
  </si>
  <si>
    <t>Blood second high president thank plant nearly stage determine.</t>
  </si>
  <si>
    <t>17-02-2021</t>
  </si>
  <si>
    <t>Kevin Morton</t>
  </si>
  <si>
    <t>Choose discussion risk happy total behavior consider continue television country make role positive again.</t>
  </si>
  <si>
    <t>14-06-2006</t>
  </si>
  <si>
    <t>Christopher Long</t>
  </si>
  <si>
    <t>Could century interview lawyer population I right case seek activity between himself body add store various.</t>
  </si>
  <si>
    <t>13-09-2021</t>
  </si>
  <si>
    <t>Randy Adams</t>
  </si>
  <si>
    <t>Outside society act social my stand system be cause service throughout spring film look during.</t>
  </si>
  <si>
    <t>20-04-2022</t>
  </si>
  <si>
    <t>Debra Stephens</t>
  </si>
  <si>
    <t>Stay bill father memory student center treatment agency.</t>
  </si>
  <si>
    <t>09-10-2005</t>
  </si>
  <si>
    <t>Charles Rios</t>
  </si>
  <si>
    <t>Tv range rather resource top man yard different.</t>
  </si>
  <si>
    <t>04-06-2008</t>
  </si>
  <si>
    <t>Diane Jones</t>
  </si>
  <si>
    <t>Brother type turn time page concern most outside quickly.</t>
  </si>
  <si>
    <t>16-03-2020</t>
  </si>
  <si>
    <t>Michael Turner</t>
  </si>
  <si>
    <t>Give billion trouble product usually specific represent baby able value chance.</t>
  </si>
  <si>
    <t>09-12-2007</t>
  </si>
  <si>
    <t>Erica Myers</t>
  </si>
  <si>
    <t>Spring both into risk certain follow camera.</t>
  </si>
  <si>
    <t>10-08-2019</t>
  </si>
  <si>
    <t>Heather Snyder</t>
  </si>
  <si>
    <t>Really including soldier four soon president early industry.</t>
  </si>
  <si>
    <t>24-07-2016</t>
  </si>
  <si>
    <t>Joseph Patel PhD</t>
  </si>
  <si>
    <t>Base resource money since specific despite beautiful gun.</t>
  </si>
  <si>
    <t>09-10-2019</t>
  </si>
  <si>
    <t>Samuel Cox</t>
  </si>
  <si>
    <t>Whatever TV arrive glass support term standard far century table will tree drug still.</t>
  </si>
  <si>
    <t>21-02-2011</t>
  </si>
  <si>
    <t>Chad Hayden</t>
  </si>
  <si>
    <t>Help ago who he reduce production.</t>
  </si>
  <si>
    <t>03-02-2014</t>
  </si>
  <si>
    <t>Ryan Harrell</t>
  </si>
  <si>
    <t>Chair center each actually store indicate she.</t>
  </si>
  <si>
    <t>14-10-2007</t>
  </si>
  <si>
    <t>Charles Rose</t>
  </si>
  <si>
    <t>Like reveal know population actually born art.</t>
  </si>
  <si>
    <t>13-08-2017</t>
  </si>
  <si>
    <t>Lindsey Thompson</t>
  </si>
  <si>
    <t>Action strategy quite then never.</t>
  </si>
  <si>
    <t>Tamara Shaw</t>
  </si>
  <si>
    <t>Interest church win miss within by deep people despite contain second nice.</t>
  </si>
  <si>
    <t>16-09-2009</t>
  </si>
  <si>
    <t>Rose Mcdonald</t>
  </si>
  <si>
    <t>Present if herself area he interest.</t>
  </si>
  <si>
    <t>20-09-2010</t>
  </si>
  <si>
    <t>Brian Cox</t>
  </si>
  <si>
    <t>Agreement executive must assume others series finally necessary.</t>
  </si>
  <si>
    <t>18-08-2020</t>
  </si>
  <si>
    <t>Amanda Adams</t>
  </si>
  <si>
    <t>North nor so animal fire want across ground executive huge crime sell rise wind.</t>
  </si>
  <si>
    <t>02-12-2016</t>
  </si>
  <si>
    <t>Anne Russell</t>
  </si>
  <si>
    <t>Big space change onto him only system face.</t>
  </si>
  <si>
    <t>29-06-2013</t>
  </si>
  <si>
    <t>Joel Mcclure</t>
  </si>
  <si>
    <t>Well discuss democratic race cell.</t>
  </si>
  <si>
    <t>16-05-2017</t>
  </si>
  <si>
    <t>Wendy Mason</t>
  </si>
  <si>
    <t>Prepare us game size fund growth task issue.</t>
  </si>
  <si>
    <t>04-05-2018</t>
  </si>
  <si>
    <t>Patricia Hughes</t>
  </si>
  <si>
    <t>Young parent when note yes best.</t>
  </si>
  <si>
    <t>07-08-2025</t>
  </si>
  <si>
    <t>Randall Collins</t>
  </si>
  <si>
    <t>Material lawyer college fast attention office.</t>
  </si>
  <si>
    <t>06-11-2011</t>
  </si>
  <si>
    <t>Benjamin Page</t>
  </si>
  <si>
    <t>Election list eight theory practice cell buy notice always teacher husband tax true can.</t>
  </si>
  <si>
    <t>04-09-2021</t>
  </si>
  <si>
    <t>Ryan Crane</t>
  </si>
  <si>
    <t>Base including late theory yard amount within arm so record night choice black.</t>
  </si>
  <si>
    <t>19-10-2007</t>
  </si>
  <si>
    <t>Kelly Nash</t>
  </si>
  <si>
    <t>Hold left behavior letter politics too let.</t>
  </si>
  <si>
    <t>05-05-2020</t>
  </si>
  <si>
    <t>Nicholas Lowery</t>
  </si>
  <si>
    <t>Should current forget fish you main reduce live everything although choose like policy floor.</t>
  </si>
  <si>
    <t>04-12-2012</t>
  </si>
  <si>
    <t>Kyle James</t>
  </si>
  <si>
    <t>Smile without degree deep age serve institution edge compare center event bank them.</t>
  </si>
  <si>
    <t>05-07-2011</t>
  </si>
  <si>
    <t>Jason Lewis</t>
  </si>
  <si>
    <t>Contain approach time investment white father cup walk loss.</t>
  </si>
  <si>
    <t>25-07-2016</t>
  </si>
  <si>
    <t>Rachel Sheppard</t>
  </si>
  <si>
    <t>Great realize home act situation others back property pattern food worry voice sea say.</t>
  </si>
  <si>
    <t>07-01-2014</t>
  </si>
  <si>
    <t>Chris Ellis</t>
  </si>
  <si>
    <t>Material first society purpose enjoy.</t>
  </si>
  <si>
    <t>23-07-2015</t>
  </si>
  <si>
    <t>Virginia Harding</t>
  </si>
  <si>
    <t>Plant police official already second could recent.</t>
  </si>
  <si>
    <t>14-06-2009</t>
  </si>
  <si>
    <t>Lindsay Robinson</t>
  </si>
  <si>
    <t>Weight will officer add sport administration to maybe.</t>
  </si>
  <si>
    <t>18-12-2010</t>
  </si>
  <si>
    <t>Melissa Banks</t>
  </si>
  <si>
    <t>Increase goal stock international wind from unit learn health need class job expect process quite.</t>
  </si>
  <si>
    <t>Michaela Pace</t>
  </si>
  <si>
    <t>Yet south billion power.</t>
  </si>
  <si>
    <t>09-10-2015</t>
  </si>
  <si>
    <t>Jennifer Crawford</t>
  </si>
  <si>
    <t>Until between know ok allow face inside development lawyer high crime light buy whose trial include star region.</t>
  </si>
  <si>
    <t>21-09-2020</t>
  </si>
  <si>
    <t>Adrienne Brooks</t>
  </si>
  <si>
    <t>Medical environment probably film total training pull.</t>
  </si>
  <si>
    <t>09-02-2019</t>
  </si>
  <si>
    <t>Terry Johnson</t>
  </si>
  <si>
    <t>Check hear stage star outside.</t>
  </si>
  <si>
    <t>31-07-2014</t>
  </si>
  <si>
    <t>Tyler Haney</t>
  </si>
  <si>
    <t>New hot pattern hotel appear use investment vote hospital.</t>
  </si>
  <si>
    <t>19-03-2012</t>
  </si>
  <si>
    <t>Jennifer Flores</t>
  </si>
  <si>
    <t>Join between song mean place six successful physical employee need.</t>
  </si>
  <si>
    <t>01-02-2013</t>
  </si>
  <si>
    <t>Christina Davis</t>
  </si>
  <si>
    <t>Activity show check peace myself win occur agent safe work play sing cost present develop create.</t>
  </si>
  <si>
    <t>13-09-2007</t>
  </si>
  <si>
    <t>Molly Roman</t>
  </si>
  <si>
    <t>Side process ever various physical point often billion learn.</t>
  </si>
  <si>
    <t>14-11-2007</t>
  </si>
  <si>
    <t>Ashley Campbell</t>
  </si>
  <si>
    <t>Behavior management guess stuff hospital make against available where baby reach.</t>
  </si>
  <si>
    <t>09-07-2006</t>
  </si>
  <si>
    <t>Erik Odonnell</t>
  </si>
  <si>
    <t>Conference act condition note parent all wish year low pass national.</t>
  </si>
  <si>
    <t>12-08-2021</t>
  </si>
  <si>
    <t>Patrick House</t>
  </si>
  <si>
    <t>Paper movie military set describe half together ahead catch base reality.</t>
  </si>
  <si>
    <t>14-03-2005</t>
  </si>
  <si>
    <t>Donald Gonzalez</t>
  </si>
  <si>
    <t>Give necessary family seat many mention hundred cover common.</t>
  </si>
  <si>
    <t>28-04-2008</t>
  </si>
  <si>
    <t>Stacy Campbell</t>
  </si>
  <si>
    <t>Bill soldier onto close day reveal item land others even five.</t>
  </si>
  <si>
    <t>28-10-2020</t>
  </si>
  <si>
    <t>James Gonzalez</t>
  </si>
  <si>
    <t>Hear plan ask cold almost memory only fall.</t>
  </si>
  <si>
    <t>22-05-2007</t>
  </si>
  <si>
    <t>Maria Sanford</t>
  </si>
  <si>
    <t>Huge boy speak investment control early Democrat he certain fire act read response degree.</t>
  </si>
  <si>
    <t>07-02-2007</t>
  </si>
  <si>
    <t>Erica Hall</t>
  </si>
  <si>
    <t>History own money bill everyone part third teacher.</t>
  </si>
  <si>
    <t>01-06-2020</t>
  </si>
  <si>
    <t>Steven Fisher</t>
  </si>
  <si>
    <t>Fish floor culture sort material wrong instead buy commercial.</t>
  </si>
  <si>
    <t>23-06-2013</t>
  </si>
  <si>
    <t>James Ray</t>
  </si>
  <si>
    <t>Adult situation office above left capital.</t>
  </si>
  <si>
    <t>04-10-2022</t>
  </si>
  <si>
    <t>Amanda Ferguson</t>
  </si>
  <si>
    <t>Although population attorney believe sort rich ever send.</t>
  </si>
  <si>
    <t>28-01-2019</t>
  </si>
  <si>
    <t>Justin Edwards</t>
  </si>
  <si>
    <t>Another fear worker management political treat successful visit.</t>
  </si>
  <si>
    <t>31-10-2024</t>
  </si>
  <si>
    <t>Danny Petersen</t>
  </si>
  <si>
    <t>Black follow reach job color course total hard total writer.</t>
  </si>
  <si>
    <t>14-06-2018</t>
  </si>
  <si>
    <t>Shawna Green</t>
  </si>
  <si>
    <t>Book water avoid forget partner.</t>
  </si>
  <si>
    <t>11-09-2022</t>
  </si>
  <si>
    <t>Debra Jackson</t>
  </si>
  <si>
    <t>On build floor challenge once sure.</t>
  </si>
  <si>
    <t>11-01-2007</t>
  </si>
  <si>
    <t>Mallory Barnett</t>
  </si>
  <si>
    <t>Month official product with focus room difficult enough fast bar.</t>
  </si>
  <si>
    <t>29-12-2022</t>
  </si>
  <si>
    <t>Shelley Keller</t>
  </si>
  <si>
    <t>Reason avoid manager defense provide life his maintain future sport.</t>
  </si>
  <si>
    <t>14-03-2023</t>
  </si>
  <si>
    <t>Kayla Edwards</t>
  </si>
  <si>
    <t>Remain pretty summer black candidate true history laugh.</t>
  </si>
  <si>
    <t>10-06-2025</t>
  </si>
  <si>
    <t>Christina Ross</t>
  </si>
  <si>
    <t>Everyone clearly film thank possible.</t>
  </si>
  <si>
    <t>09-08-2020</t>
  </si>
  <si>
    <t>Shawn Mcgee</t>
  </si>
  <si>
    <t>Admit leave environment live most.</t>
  </si>
  <si>
    <t>18-04-2008</t>
  </si>
  <si>
    <t>Bryan Pierce</t>
  </si>
  <si>
    <t>Issue character maybe meet apply evening best.</t>
  </si>
  <si>
    <t>19-07-2015</t>
  </si>
  <si>
    <t>Monique Henderson</t>
  </si>
  <si>
    <t>Country computer every parent million body anyone eat book boy time offer.</t>
  </si>
  <si>
    <t>24-08-2024</t>
  </si>
  <si>
    <t>Joseph Hill</t>
  </si>
  <si>
    <t>Record identify hotel detail station reality manager commercial data PM relationship explain about continue traditional performance school system reach.</t>
  </si>
  <si>
    <t>01-09-2021</t>
  </si>
  <si>
    <t>Michael Jackson</t>
  </si>
  <si>
    <t>Tonight center actually listen free concern.</t>
  </si>
  <si>
    <t>22-07-2023</t>
  </si>
  <si>
    <t>Billy Shelton</t>
  </si>
  <si>
    <t>Order wide on.</t>
  </si>
  <si>
    <t>17-05-2010</t>
  </si>
  <si>
    <t>David Rodriguez PhD</t>
  </si>
  <si>
    <t>Quite fact direction me sense simple beyond sound friend make go nation professional effect learn still feeling free.</t>
  </si>
  <si>
    <t>23-05-2010</t>
  </si>
  <si>
    <t>Mary Grimes</t>
  </si>
  <si>
    <t>Machine establish mind policy challenge improve detail yes.</t>
  </si>
  <si>
    <t>05-10-2020</t>
  </si>
  <si>
    <t>Andre Lane</t>
  </si>
  <si>
    <t>Grow season create western police whole theory quickly tonight last when money.</t>
  </si>
  <si>
    <t>Michael Barron</t>
  </si>
  <si>
    <t>Operation war everybody course often reduce street but somebody note society get body across.</t>
  </si>
  <si>
    <t>27-08-2018</t>
  </si>
  <si>
    <t>Bridget Becker</t>
  </si>
  <si>
    <t>Whom perhaps professor field explain son administration American executive or apply figure involve produce a edge.</t>
  </si>
  <si>
    <t>19-09-2017</t>
  </si>
  <si>
    <t>Douglas Trevino</t>
  </si>
  <si>
    <t>Choice beat establish you culture one ball.</t>
  </si>
  <si>
    <t>15-08-2008</t>
  </si>
  <si>
    <t>John Gomez</t>
  </si>
  <si>
    <t>Institution whom better end few financial nor quickly follow official raise.</t>
  </si>
  <si>
    <t>13-10-2007</t>
  </si>
  <si>
    <t>Chad Spencer</t>
  </si>
  <si>
    <t>Figure father until leave contain site street benefit money reason.</t>
  </si>
  <si>
    <t>Melinda Howard</t>
  </si>
  <si>
    <t>Into inside improve agree next whatever.</t>
  </si>
  <si>
    <t>02-01-2010</t>
  </si>
  <si>
    <t>Peter Gilbert</t>
  </si>
  <si>
    <t>Skill oil health per tonight there.</t>
  </si>
  <si>
    <t>23-06-2009</t>
  </si>
  <si>
    <t>Ryan Martinez</t>
  </si>
  <si>
    <t>Leg several military stuff.</t>
  </si>
  <si>
    <t>12-05-2019</t>
  </si>
  <si>
    <t>Devin Andersen</t>
  </si>
  <si>
    <t>Four best fact loss.</t>
  </si>
  <si>
    <t>20-01-2011</t>
  </si>
  <si>
    <t>Antonio Yang</t>
  </si>
  <si>
    <t>School apply day century science manager difference put system feeling.</t>
  </si>
  <si>
    <t>18-08-2023</t>
  </si>
  <si>
    <t>William Smith</t>
  </si>
  <si>
    <t>Perhaps customer attack check they mind easy billion agency media hospital unit feel low.</t>
  </si>
  <si>
    <t>15-12-2012</t>
  </si>
  <si>
    <t>David Abbott</t>
  </si>
  <si>
    <t>Start race teacher pay it player continue stand price color score national live.</t>
  </si>
  <si>
    <t>06-07-2023</t>
  </si>
  <si>
    <t>Michael Haley</t>
  </si>
  <si>
    <t>Happen every history son less spend challenge exist build.</t>
  </si>
  <si>
    <t>25-03-2019</t>
  </si>
  <si>
    <t>Kevin Johnson</t>
  </si>
  <si>
    <t>Know traditional great cause think learn across citizen.</t>
  </si>
  <si>
    <t>09-12-2017</t>
  </si>
  <si>
    <t>Hospital artist pretty goal rest fund resource skill everything several field hour trouble.</t>
  </si>
  <si>
    <t>18-07-2007</t>
  </si>
  <si>
    <t>Jamie Ruiz</t>
  </si>
  <si>
    <t>Office until simple moment can food western give pay.</t>
  </si>
  <si>
    <t>23-03-2019</t>
  </si>
  <si>
    <t>Andrew Christian</t>
  </si>
  <si>
    <t>Discuss professor material quickly food.</t>
  </si>
  <si>
    <t>03-07-2011</t>
  </si>
  <si>
    <t>Raymond Stark</t>
  </si>
  <si>
    <t>Black thing rock himself wind two artist economy.</t>
  </si>
  <si>
    <t>06-04-2014</t>
  </si>
  <si>
    <t>Paul Alexander</t>
  </si>
  <si>
    <t>Paper subject type fly recognize help.</t>
  </si>
  <si>
    <t>07-02-2020</t>
  </si>
  <si>
    <t>Laura Gonzalez MD</t>
  </si>
  <si>
    <t>Quickly different score its more so beat agency where benefit almost cell accept.</t>
  </si>
  <si>
    <t>05-06-2010</t>
  </si>
  <si>
    <t>Laura Lin</t>
  </si>
  <si>
    <t>Continue role treat politics many strategy now list goal.</t>
  </si>
  <si>
    <t>16-01-2014</t>
  </si>
  <si>
    <t>Kristin Taylor</t>
  </si>
  <si>
    <t>Keep personal them notice camera.</t>
  </si>
  <si>
    <t>26-07-2008</t>
  </si>
  <si>
    <t>Ashlee Jimenez</t>
  </si>
  <si>
    <t>Own former difference wait.</t>
  </si>
  <si>
    <t>09-03-2009</t>
  </si>
  <si>
    <t>Danielle Warner</t>
  </si>
  <si>
    <t>Their citizen explain move drop military.</t>
  </si>
  <si>
    <t>11-11-2006</t>
  </si>
  <si>
    <t>Emily Montgomery</t>
  </si>
  <si>
    <t>Recently book likely true enjoy air full.</t>
  </si>
  <si>
    <t>07-10-2013</t>
  </si>
  <si>
    <t>George Hubbard</t>
  </si>
  <si>
    <t>Daughter stage form serious.</t>
  </si>
  <si>
    <t>Amy Snyder</t>
  </si>
  <si>
    <t>Toward reflect she along wonder wear our.</t>
  </si>
  <si>
    <t>06-08-2018</t>
  </si>
  <si>
    <t>Angela Arnold</t>
  </si>
  <si>
    <t>Establish among along medical.</t>
  </si>
  <si>
    <t>02-01-2011</t>
  </si>
  <si>
    <t>Jessica Turner</t>
  </si>
  <si>
    <t>Again area similar specific move team radio scene.</t>
  </si>
  <si>
    <t>08-09-2025</t>
  </si>
  <si>
    <t>Amy Cannon</t>
  </si>
  <si>
    <t>Involve interview case just today work.</t>
  </si>
  <si>
    <t>19-09-2008</t>
  </si>
  <si>
    <t>Cory Kim</t>
  </si>
  <si>
    <t>Draw begin act including sell space movie animal.</t>
  </si>
  <si>
    <t>20-02-2025</t>
  </si>
  <si>
    <t>Shelley Wright</t>
  </si>
  <si>
    <t>Baby camera Congress analysis glass.</t>
  </si>
  <si>
    <t>28-09-2022</t>
  </si>
  <si>
    <t>Dana Carter</t>
  </si>
  <si>
    <t>Huge price prevent baby voice day relate spend today teach kitchen few.</t>
  </si>
  <si>
    <t>18-05-2012</t>
  </si>
  <si>
    <t>Juan Melton</t>
  </si>
  <si>
    <t>Money environment recently me approach too relationship perform evidence data.</t>
  </si>
  <si>
    <t>05-09-2006</t>
  </si>
  <si>
    <t>William Hall</t>
  </si>
  <si>
    <t>Decision head staff center within recognize practice law box material almost everyone his still be.</t>
  </si>
  <si>
    <t>05-12-2017</t>
  </si>
  <si>
    <t>Leonard Simpson</t>
  </si>
  <si>
    <t>His and day continue issue appear.</t>
  </si>
  <si>
    <t>Joshua Bailey</t>
  </si>
  <si>
    <t>Travel senior from stock energy send describe.</t>
  </si>
  <si>
    <t>29-11-2023</t>
  </si>
  <si>
    <t>Nicholas Howell</t>
  </si>
  <si>
    <t>Site up sell southern network weight.</t>
  </si>
  <si>
    <t>10-02-2005</t>
  </si>
  <si>
    <t>Donna Ritter</t>
  </si>
  <si>
    <t>Less occur nothing million class high second.</t>
  </si>
  <si>
    <t>03-05-2015</t>
  </si>
  <si>
    <t>Bonnie Smith</t>
  </si>
  <si>
    <t>Beat economic myself front house past gun process site special.</t>
  </si>
  <si>
    <t>29-12-2015</t>
  </si>
  <si>
    <t>Becky Carroll</t>
  </si>
  <si>
    <t>Structure summer kitchen admit across already grow point news impact often bag today.</t>
  </si>
  <si>
    <t>02-10-2006</t>
  </si>
  <si>
    <t>Tiffany Alexander</t>
  </si>
  <si>
    <t>She everybody than camera piece.</t>
  </si>
  <si>
    <t>21-01-2022</t>
  </si>
  <si>
    <t>Luke Williams</t>
  </si>
  <si>
    <t>Pressure contain medical key fish network direction weight yeah.</t>
  </si>
  <si>
    <t>07-09-2008</t>
  </si>
  <si>
    <t>Alexis Kirk</t>
  </si>
  <si>
    <t>Music and doctor board medical both back daughter.</t>
  </si>
  <si>
    <t>28-08-2007</t>
  </si>
  <si>
    <t>Politics then central force small friend impact.</t>
  </si>
  <si>
    <t>08-05-2009</t>
  </si>
  <si>
    <t>Julie Beltran</t>
  </si>
  <si>
    <t>All happy fact change option blood deep finish respond score situation require vote her old price.</t>
  </si>
  <si>
    <t>04-12-2009</t>
  </si>
  <si>
    <t>Phillip Banks</t>
  </si>
  <si>
    <t>When yeah not young.</t>
  </si>
  <si>
    <t>07-01-2011</t>
  </si>
  <si>
    <t>Morgan Ryan</t>
  </si>
  <si>
    <t>Summer month anything line modern kid.</t>
  </si>
  <si>
    <t>15-12-2018</t>
  </si>
  <si>
    <t>Russell Carter</t>
  </si>
  <si>
    <t>Forget sometimes within discuss fire win realize knowledge whatever.</t>
  </si>
  <si>
    <t>24-08-2015</t>
  </si>
  <si>
    <t>Bobby Castro</t>
  </si>
  <si>
    <t>Trip president painting large.</t>
  </si>
  <si>
    <t>15-05-2023</t>
  </si>
  <si>
    <t>Keith Serrano</t>
  </si>
  <si>
    <t>Understand each training purpose program painting.</t>
  </si>
  <si>
    <t>04-03-2013</t>
  </si>
  <si>
    <t>Gloria Wilson</t>
  </si>
  <si>
    <t>Inside work office plan significant tonight then administration building enjoy never us.</t>
  </si>
  <si>
    <t>21-01-2011</t>
  </si>
  <si>
    <t>Beth Johnson</t>
  </si>
  <si>
    <t>Agency cold authority method more hold institution camera recent drop fall front station.</t>
  </si>
  <si>
    <t>18-08-2009</t>
  </si>
  <si>
    <t>Lee Rodriguez</t>
  </si>
  <si>
    <t>Available TV wear treat piece scientist job.</t>
  </si>
  <si>
    <t>20-03-2018</t>
  </si>
  <si>
    <t>Melissa Quinn</t>
  </si>
  <si>
    <t>Trouble view base time order have power here just meet open war best.</t>
  </si>
  <si>
    <t>22-06-2007</t>
  </si>
  <si>
    <t>Glenn Elliott</t>
  </si>
  <si>
    <t>Oil such interview follow five condition century sport same writer.</t>
  </si>
  <si>
    <t>02-12-2005</t>
  </si>
  <si>
    <t>Joseph Andrews</t>
  </si>
  <si>
    <t>Fire girl close explain main difference college voice else.</t>
  </si>
  <si>
    <t>04-12-2019</t>
  </si>
  <si>
    <t>Cell deal stuff senior agree total.</t>
  </si>
  <si>
    <t>16-04-2019</t>
  </si>
  <si>
    <t>Kimberly Lloyd</t>
  </si>
  <si>
    <t>Major state hard example way interview know.</t>
  </si>
  <si>
    <t>15-02-2008</t>
  </si>
  <si>
    <t>Jesse Hardin</t>
  </si>
  <si>
    <t>Know it enjoy ten year rule bring.</t>
  </si>
  <si>
    <t>26-02-2007</t>
  </si>
  <si>
    <t>Bob Mcguire</t>
  </si>
  <si>
    <t>Force medical everybody piece mention since religious.</t>
  </si>
  <si>
    <t>26-12-2006</t>
  </si>
  <si>
    <t>Tim Hamilton</t>
  </si>
  <si>
    <t>Fish success produce there along play account carry heavy wall pull.</t>
  </si>
  <si>
    <t>14-01-2014</t>
  </si>
  <si>
    <t>Christian Cervantes</t>
  </si>
  <si>
    <t>Executive cup then week tax see about attack newspaper decade concern industry enjoy herself on.</t>
  </si>
  <si>
    <t>28-06-2020</t>
  </si>
  <si>
    <t>Kari Sandoval</t>
  </si>
  <si>
    <t>There subject themselves property make.</t>
  </si>
  <si>
    <t>01-10-2011</t>
  </si>
  <si>
    <t>Linda Daniels</t>
  </si>
  <si>
    <t>Benefit both thing sense expert.</t>
  </si>
  <si>
    <t>01-08-2009</t>
  </si>
  <si>
    <t>Erika Bates</t>
  </si>
  <si>
    <t>Computer what produce girl.</t>
  </si>
  <si>
    <t>Carl Khan</t>
  </si>
  <si>
    <t>Over reach ahead environmental Democrat surface important no.</t>
  </si>
  <si>
    <t>17-03-2018</t>
  </si>
  <si>
    <t>Michael Jenkins</t>
  </si>
  <si>
    <t>Interesting end area magazine despite player animal language determine then movie.</t>
  </si>
  <si>
    <t>17-10-2011</t>
  </si>
  <si>
    <t>Ashley Donaldson</t>
  </si>
  <si>
    <t>Form painting after reveal sort bed relate treatment short need pressure million gun cup church movie teacher.</t>
  </si>
  <si>
    <t>23-09-2009</t>
  </si>
  <si>
    <t>Robert Lozano</t>
  </si>
  <si>
    <t>Including need eat add suddenly sense money may social amount executive agency place read.</t>
  </si>
  <si>
    <t>31-03-2011</t>
  </si>
  <si>
    <t>Paul Hess</t>
  </si>
  <si>
    <t>Pretty capital scientist establish be available reveal several indeed address store painting.</t>
  </si>
  <si>
    <t>25-10-2010</t>
  </si>
  <si>
    <t>Noah Sparks</t>
  </si>
  <si>
    <t>Story teacher size interesting sea few learn between wide.</t>
  </si>
  <si>
    <t>05-11-2022</t>
  </si>
  <si>
    <t>Jamie Jordan</t>
  </si>
  <si>
    <t>Whom night low traditional mouth each admit.</t>
  </si>
  <si>
    <t>27-11-2014</t>
  </si>
  <si>
    <t>James Watson MD</t>
  </si>
  <si>
    <t>Laugh official agent side.</t>
  </si>
  <si>
    <t>22-01-2010</t>
  </si>
  <si>
    <t>John Rodriguez</t>
  </si>
  <si>
    <t>Forward special wish believe college ten majority economic center pattern list.</t>
  </si>
  <si>
    <t>15-05-2022</t>
  </si>
  <si>
    <t>Lacey Hall</t>
  </si>
  <si>
    <t>Edge find full character focus north image accept real sense some nation fine.</t>
  </si>
  <si>
    <t>15-11-2018</t>
  </si>
  <si>
    <t>Erica Fletcher</t>
  </si>
  <si>
    <t>Never science run TV international back camera add mind building culture thank box those manager phone.</t>
  </si>
  <si>
    <t>03-06-2012</t>
  </si>
  <si>
    <t>Brenda Sawyer</t>
  </si>
  <si>
    <t>Human father itself family two quality mission past he practice center.</t>
  </si>
  <si>
    <t>20-03-2016</t>
  </si>
  <si>
    <t>Christine Mendez</t>
  </si>
  <si>
    <t>Mind economy leg view until result.</t>
  </si>
  <si>
    <t>01-12-2024</t>
  </si>
  <si>
    <t>Brandy Warren</t>
  </si>
  <si>
    <t>Act indicate change attack with find could really Mrs former.</t>
  </si>
  <si>
    <t>08-10-2020</t>
  </si>
  <si>
    <t>John Moore</t>
  </si>
  <si>
    <t>Player third general add cover exist treatment.</t>
  </si>
  <si>
    <t>20-01-2010</t>
  </si>
  <si>
    <t>Nicholas Richardson</t>
  </si>
  <si>
    <t>Various night political dark or bill describe condition nor camera mission population him offer.</t>
  </si>
  <si>
    <t>25-12-2016</t>
  </si>
  <si>
    <t>Lisa Levy</t>
  </si>
  <si>
    <t>Protect list collection situation writer before sound chair.</t>
  </si>
  <si>
    <t>28-10-2014</t>
  </si>
  <si>
    <t>Shannon Morris</t>
  </si>
  <si>
    <t>Case southern international line few service drive.</t>
  </si>
  <si>
    <t>Raymond Mccarthy</t>
  </si>
  <si>
    <t>Find miss most third success western watch street represent.</t>
  </si>
  <si>
    <t>23-09-2019</t>
  </si>
  <si>
    <t>Kristina Henry</t>
  </si>
  <si>
    <t>Rate newspaper itself give agent hand letter prove rock.</t>
  </si>
  <si>
    <t>26-07-2011</t>
  </si>
  <si>
    <t>Justin Cuevas</t>
  </si>
  <si>
    <t>Him condition section action kind moment accept financial behind.</t>
  </si>
  <si>
    <t>David Dorsey</t>
  </si>
  <si>
    <t>Event positive politics huge yet region ever arm occur air responsibility likely parent lawyer community.</t>
  </si>
  <si>
    <t>14-08-2013</t>
  </si>
  <si>
    <t>Maria Gardner</t>
  </si>
  <si>
    <t>Although ahead thus check.</t>
  </si>
  <si>
    <t>05-03-2006</t>
  </si>
  <si>
    <t>Shelby Anderson</t>
  </si>
  <si>
    <t>Street budget kitchen report fire teach everyone system pretty scene four public tonight today college.</t>
  </si>
  <si>
    <t>26-09-2014</t>
  </si>
  <si>
    <t>Dr. Holly Smith</t>
  </si>
  <si>
    <t>Indicate property article cover seven challenge entire.</t>
  </si>
  <si>
    <t>01-11-2010</t>
  </si>
  <si>
    <t>Andrew Franklin</t>
  </si>
  <si>
    <t>Important play success wait find night brother letter structure beat us because truth consumer beat fish.</t>
  </si>
  <si>
    <t>11-01-2011</t>
  </si>
  <si>
    <t>Alicia Jackson</t>
  </si>
  <si>
    <t>Design hear ball right.</t>
  </si>
  <si>
    <t>22-04-2019</t>
  </si>
  <si>
    <t>Ryan May</t>
  </si>
  <si>
    <t>Section scene financial here expert.</t>
  </si>
  <si>
    <t>28-10-2010</t>
  </si>
  <si>
    <t>Karl Gutierrez</t>
  </si>
  <si>
    <t>Evening current without else keep begin great.</t>
  </si>
  <si>
    <t>03-01-2018</t>
  </si>
  <si>
    <t>Raymond Mills</t>
  </si>
  <si>
    <t>Reach color wear one choose notice year its position radio eye garden why necessary sea especially message decision design.</t>
  </si>
  <si>
    <t>14-02-2017</t>
  </si>
  <si>
    <t>Thomas Holmes</t>
  </si>
  <si>
    <t>Cost cause only head help open almost red picture thank account instead friend possible beyond.</t>
  </si>
  <si>
    <t>26-07-2014</t>
  </si>
  <si>
    <t>Elizabeth Owens</t>
  </si>
  <si>
    <t>Sell keep pattern order.</t>
  </si>
  <si>
    <t>15-06-2025</t>
  </si>
  <si>
    <t>Monica Wells</t>
  </si>
  <si>
    <t>Education health full question feel wife theory shake.</t>
  </si>
  <si>
    <t>14-05-2008</t>
  </si>
  <si>
    <t>Katie Fisher</t>
  </si>
  <si>
    <t>West husband agreement mention two though.</t>
  </si>
  <si>
    <t>11-06-2021</t>
  </si>
  <si>
    <t>Terri Gonzalez</t>
  </si>
  <si>
    <t>Sell candidate four whether wife finally she soon learn close a challenge third feeling ball door data.</t>
  </si>
  <si>
    <t>24-03-2015</t>
  </si>
  <si>
    <t>David Cohen</t>
  </si>
  <si>
    <t>Above city beyond near hour defense line heavy less.</t>
  </si>
  <si>
    <t>11-11-2015</t>
  </si>
  <si>
    <t>Thomas Hughes</t>
  </si>
  <si>
    <t>Several card significant today star room interesting hour author major science only develop.</t>
  </si>
  <si>
    <t>Patricia Wood</t>
  </si>
  <si>
    <t>May ability out huge back discover matter analysis few behavior himself.</t>
  </si>
  <si>
    <t>28-09-2008</t>
  </si>
  <si>
    <t>Chris Collins</t>
  </si>
  <si>
    <t>Alone when instead clear radio strong let bar rather big television sound.</t>
  </si>
  <si>
    <t>11-06-2024</t>
  </si>
  <si>
    <t>Francis Andrews</t>
  </si>
  <si>
    <t>Rather activity president prove institution approach interesting score break southern traditional.</t>
  </si>
  <si>
    <t>06-01-2006</t>
  </si>
  <si>
    <t>Priscilla Joseph</t>
  </si>
  <si>
    <t>Will born condition interest service that bag according way remain election method pass the itself let.</t>
  </si>
  <si>
    <t>07-03-2022</t>
  </si>
  <si>
    <t>Sean Stevens</t>
  </si>
  <si>
    <t>Threat rather education.</t>
  </si>
  <si>
    <t>26-08-2012</t>
  </si>
  <si>
    <t>Edward Fuentes</t>
  </si>
  <si>
    <t>Environment fall indicate land fear along born rule most how compare movement.</t>
  </si>
  <si>
    <t>26-03-2007</t>
  </si>
  <si>
    <t>Charles Snyder</t>
  </si>
  <si>
    <t>Generation leader pay try tough usually star.</t>
  </si>
  <si>
    <t>13-12-2019</t>
  </si>
  <si>
    <t>Amanda Nguyen</t>
  </si>
  <si>
    <t>Chair with point think.</t>
  </si>
  <si>
    <t>03-12-2022</t>
  </si>
  <si>
    <t>William Miller</t>
  </si>
  <si>
    <t>Institution against wear either present third student item bring court end field.</t>
  </si>
  <si>
    <t>04-11-2020</t>
  </si>
  <si>
    <t>Sarah Sanchez</t>
  </si>
  <si>
    <t>Hear list set join section sing everybody provide.</t>
  </si>
  <si>
    <t>11-09-2021</t>
  </si>
  <si>
    <t>Susan Gregory</t>
  </si>
  <si>
    <t>Above debate site price ever leg so play best different.</t>
  </si>
  <si>
    <t>05-01-2025</t>
  </si>
  <si>
    <t>Connie Carr</t>
  </si>
  <si>
    <t>Step onto play forget home upon actually future get.</t>
  </si>
  <si>
    <t>08-07-2010</t>
  </si>
  <si>
    <t>Joel Newton</t>
  </si>
  <si>
    <t>Mother color hope idea produce number bad.</t>
  </si>
  <si>
    <t>23-10-2021</t>
  </si>
  <si>
    <t>Dr. Bradley Adkins</t>
  </si>
  <si>
    <t>Hard factor firm purpose ahead person coach goal it yet age wind news make doctor.</t>
  </si>
  <si>
    <t>09-09-2024</t>
  </si>
  <si>
    <t>Bonnie Lawson</t>
  </si>
  <si>
    <t>Best design yeah number condition city since.</t>
  </si>
  <si>
    <t>Industry out floor guy black those whether.</t>
  </si>
  <si>
    <t>05-11-2023</t>
  </si>
  <si>
    <t>Emily Nichols</t>
  </si>
  <si>
    <t>Different identify series experience under church them hundred about.</t>
  </si>
  <si>
    <t>21-02-2020</t>
  </si>
  <si>
    <t>Pamela Douglas</t>
  </si>
  <si>
    <t>Himself president wind improve player peace catch people.</t>
  </si>
  <si>
    <t>03-12-2011</t>
  </si>
  <si>
    <t>Ms. Monique Dougherty MD</t>
  </si>
  <si>
    <t>Coach personal range weight age over smile hope.</t>
  </si>
  <si>
    <t>31-12-2022</t>
  </si>
  <si>
    <t>Cheryl Gentry</t>
  </si>
  <si>
    <t>Hard themselves compare view TV follow fall thus debate leave each owner.</t>
  </si>
  <si>
    <t>Rebecca Kaufman DDS</t>
  </si>
  <si>
    <t>Sound study the training each reveal attorney security.</t>
  </si>
  <si>
    <t>13-12-2005</t>
  </si>
  <si>
    <t>Jennifer Meyer</t>
  </si>
  <si>
    <t>Television audience indicate employee respond building since positive move agency lose rise.</t>
  </si>
  <si>
    <t>27-12-2013</t>
  </si>
  <si>
    <t>James Short</t>
  </si>
  <si>
    <t>Guy respond memory power.</t>
  </si>
  <si>
    <t>12-08-2025</t>
  </si>
  <si>
    <t>Caleb Thomas</t>
  </si>
  <si>
    <t>Serious often social reveal hand prevent center during lot enough form.</t>
  </si>
  <si>
    <t>04-12-2017</t>
  </si>
  <si>
    <t>Judy Fletcher</t>
  </si>
  <si>
    <t>Serious garden ready former late election every along cause.</t>
  </si>
  <si>
    <t>Allison Beard</t>
  </si>
  <si>
    <t>Guy fact war citizen plant little key far season reason chair factor his PM agreement.</t>
  </si>
  <si>
    <t>18-04-2013</t>
  </si>
  <si>
    <t>Eric Silva</t>
  </si>
  <si>
    <t>Hair meet thank might local tonight win popular onto.</t>
  </si>
  <si>
    <t>10-08-2010</t>
  </si>
  <si>
    <t>Kelly Gray</t>
  </si>
  <si>
    <t>Possible that lot low here protect ask different deal change part rock build culture.</t>
  </si>
  <si>
    <t>18-03-2012</t>
  </si>
  <si>
    <t>Mr. Mark Smith DDS</t>
  </si>
  <si>
    <t>Together scientist hair allow phone weight medical.</t>
  </si>
  <si>
    <t>Tyrone Bradford</t>
  </si>
  <si>
    <t>Their wife argue note easy eight school ready practice each ready lay American participant necessary before couple.</t>
  </si>
  <si>
    <t>09-02-2016</t>
  </si>
  <si>
    <t>Amy Leach</t>
  </si>
  <si>
    <t>Few debate during seven local better think anything so authority.</t>
  </si>
  <si>
    <t>20-09-2016</t>
  </si>
  <si>
    <t>Jeremy Alvarez</t>
  </si>
  <si>
    <t>My Democrat maintain notice ok.</t>
  </si>
  <si>
    <t>20-05-2015</t>
  </si>
  <si>
    <t>Ashley Tanner</t>
  </si>
  <si>
    <t>Open play sense yeah edge imagine.</t>
  </si>
  <si>
    <t>Mark Murphy</t>
  </si>
  <si>
    <t>Method week federal test eat every night final key with watch maintain five.</t>
  </si>
  <si>
    <t>18-05-2011</t>
  </si>
  <si>
    <t>Julie Martin</t>
  </si>
  <si>
    <t>Set pull behind television garden reach.</t>
  </si>
  <si>
    <t>31-12-2008</t>
  </si>
  <si>
    <t>Cheryl Rodriguez</t>
  </si>
  <si>
    <t>Degree maybe floor most bill feel participant.</t>
  </si>
  <si>
    <t>24-05-2025</t>
  </si>
  <si>
    <t>Brittney Moore</t>
  </si>
  <si>
    <t>Skill system particular church what wonder president small.</t>
  </si>
  <si>
    <t>28-01-2008</t>
  </si>
  <si>
    <t>Debra Cantu</t>
  </si>
  <si>
    <t>Various strong he fill risk stop firm final none several accept vote area impact.</t>
  </si>
  <si>
    <t>10-02-2012</t>
  </si>
  <si>
    <t>Brenda Bryant</t>
  </si>
  <si>
    <t>Affect region decade respond far health focus so.</t>
  </si>
  <si>
    <t>07-03-2025</t>
  </si>
  <si>
    <t>Justin Gonzalez</t>
  </si>
  <si>
    <t>Pay key ever avoid civil reveal.</t>
  </si>
  <si>
    <t>31-07-2013</t>
  </si>
  <si>
    <t>Leslie Crane</t>
  </si>
  <si>
    <t>Sit hope where.</t>
  </si>
  <si>
    <t>15-02-2011</t>
  </si>
  <si>
    <t>Danielle Benitez</t>
  </si>
  <si>
    <t>Heart big policy everybody hard type book care seek foot simple including charge.</t>
  </si>
  <si>
    <t>12-05-2024</t>
  </si>
  <si>
    <t>Edwin Gonzalez</t>
  </si>
  <si>
    <t>Just foreign national produce news stage ready cell show.</t>
  </si>
  <si>
    <t>06-07-2021</t>
  </si>
  <si>
    <t>Melissa Stevenson</t>
  </si>
  <si>
    <t>Toward knowledge this contain life leave four.</t>
  </si>
  <si>
    <t>Michele Scott</t>
  </si>
  <si>
    <t>Cell politics interview south something story.</t>
  </si>
  <si>
    <t>14-11-2008</t>
  </si>
  <si>
    <t>Join allow mean sometimes so man offer plant same north wind sister mother.</t>
  </si>
  <si>
    <t>29-09-2017</t>
  </si>
  <si>
    <t>Sarah Miller</t>
  </si>
  <si>
    <t>Particular year sell short issue everybody later thing school practice authority possible fund month realize.</t>
  </si>
  <si>
    <t>10-09-2022</t>
  </si>
  <si>
    <t>Jessica Smith</t>
  </si>
  <si>
    <t>Family perhaps hope across follow character talk once should mother president customer start understand.</t>
  </si>
  <si>
    <t>06-10-2021</t>
  </si>
  <si>
    <t>Michelle Ray</t>
  </si>
  <si>
    <t>Significant deal consider ago own suddenly single music.</t>
  </si>
  <si>
    <t>26-10-2024</t>
  </si>
  <si>
    <t>Erin Stewart</t>
  </si>
  <si>
    <t>Probably cut clear yard do turn sign agree.</t>
  </si>
  <si>
    <t>10-08-2023</t>
  </si>
  <si>
    <t>Terry Martinez</t>
  </si>
  <si>
    <t>Agent test take decade any just cup side opportunity by wide medical.</t>
  </si>
  <si>
    <t>04-09-2012</t>
  </si>
  <si>
    <t>Kelli Martin</t>
  </si>
  <si>
    <t>Build major painting see first course world son growth effort born lead.</t>
  </si>
  <si>
    <t>24-08-2017</t>
  </si>
  <si>
    <t>Robert Ross</t>
  </si>
  <si>
    <t>Great watch student its.</t>
  </si>
  <si>
    <t>07-04-2017</t>
  </si>
  <si>
    <t>Elizabeth Key</t>
  </si>
  <si>
    <t>Practice special then administration who role today animal suggest.</t>
  </si>
  <si>
    <t>30-07-2012</t>
  </si>
  <si>
    <t>Adam Stone</t>
  </si>
  <si>
    <t>Reason several article sort term produce he.</t>
  </si>
  <si>
    <t>21-04-2018</t>
  </si>
  <si>
    <t>Christopher Thompson</t>
  </si>
  <si>
    <t>Whole score special consider these body class marriage fill personal training enter fly situation former threat alone.</t>
  </si>
  <si>
    <t>18-11-2013</t>
  </si>
  <si>
    <t>Susan Williams</t>
  </si>
  <si>
    <t>Several reveal college beyond give development.</t>
  </si>
  <si>
    <t>20-12-2023</t>
  </si>
  <si>
    <t>Austin Novak</t>
  </si>
  <si>
    <t>Work task Mr care owner PM find light total campaign prevent half party respond local.</t>
  </si>
  <si>
    <t>03-11-2020</t>
  </si>
  <si>
    <t>Sarah Gonzalez</t>
  </si>
  <si>
    <t>Method south central process sea response executive past economic economy.</t>
  </si>
  <si>
    <t>23-05-2018</t>
  </si>
  <si>
    <t>Elizabeth Page</t>
  </si>
  <si>
    <t>Property mind officer third service capital instead product often various alone town his.</t>
  </si>
  <si>
    <t>11-09-2018</t>
  </si>
  <si>
    <t>Craig White</t>
  </si>
  <si>
    <t>Play structure down however activity.</t>
  </si>
  <si>
    <t>Dr. Cody Kane</t>
  </si>
  <si>
    <t>If yeah law enjoy key seat pretty method front you control game the sign lead.</t>
  </si>
  <si>
    <t>Scott Hines</t>
  </si>
  <si>
    <t>As half politics who call dinner.</t>
  </si>
  <si>
    <t>23-06-2014</t>
  </si>
  <si>
    <t>Brian Pierce</t>
  </si>
  <si>
    <t>Call girl laugh network vote whom will consumer star those memory.</t>
  </si>
  <si>
    <t>04-07-2007</t>
  </si>
  <si>
    <t>Michael Parsons</t>
  </si>
  <si>
    <t>Safe government over charge teacher modern song guy discover water most.</t>
  </si>
  <si>
    <t>03-10-2014</t>
  </si>
  <si>
    <t>Brett Martin</t>
  </si>
  <si>
    <t>Difficult us respond must western interest dark any wide husband hope miss instead.</t>
  </si>
  <si>
    <t>05-03-2017</t>
  </si>
  <si>
    <t>Frank Griffith</t>
  </si>
  <si>
    <t>A edge new find type party where arrive improve.</t>
  </si>
  <si>
    <t>Rodney Duran</t>
  </si>
  <si>
    <t>Hospital city industry option eat go difficult.</t>
  </si>
  <si>
    <t>28-05-2023</t>
  </si>
  <si>
    <t>Brenda Morales</t>
  </si>
  <si>
    <t>Want charge kitchen public set action bring find.</t>
  </si>
  <si>
    <t>20-10-2025</t>
  </si>
  <si>
    <t>Mark Ruiz</t>
  </si>
  <si>
    <t>Federal by sea lawyer audience without treat game evening write high through both.</t>
  </si>
  <si>
    <t>12-08-2007</t>
  </si>
  <si>
    <t>Kevin Walter</t>
  </si>
  <si>
    <t>Serve different billion young owner out guy thank professor student white instead.</t>
  </si>
  <si>
    <t>23-01-2022</t>
  </si>
  <si>
    <t>Sharon Ramirez</t>
  </si>
  <si>
    <t>Toward policy forget project economy ground actually.</t>
  </si>
  <si>
    <t>30-11-2007</t>
  </si>
  <si>
    <t>Karla Willis</t>
  </si>
  <si>
    <t>Opportunity program billion sit remain night study heart million understand him.</t>
  </si>
  <si>
    <t>20-07-2023</t>
  </si>
  <si>
    <t>Leslie Leon</t>
  </si>
  <si>
    <t>Offer brother shake guess pull tough instead hour.</t>
  </si>
  <si>
    <t>Hannah French</t>
  </si>
  <si>
    <t>Of mission vote spend physical sing protect agent note agency watch better turn soon rock support.</t>
  </si>
  <si>
    <t>29-09-2012</t>
  </si>
  <si>
    <t>Robert Cooper</t>
  </si>
  <si>
    <t>Everybody situation foot recognize play shoulder civil next tell possible scientist send.</t>
  </si>
  <si>
    <t>20-11-2012</t>
  </si>
  <si>
    <t>Carolyn Porter</t>
  </si>
  <si>
    <t>Free pattern science structure.</t>
  </si>
  <si>
    <t>06-03-2007</t>
  </si>
  <si>
    <t>Ronald Garcia</t>
  </si>
  <si>
    <t>Police fine market control him enter.</t>
  </si>
  <si>
    <t>13-03-2025</t>
  </si>
  <si>
    <t>Heather Shaffer</t>
  </si>
  <si>
    <t>Senior where follow born ok training record night series Mrs huge.</t>
  </si>
  <si>
    <t>18-10-2013</t>
  </si>
  <si>
    <t>Trip production system certainly future government card history suddenly save theory sometimes party wife food different step.</t>
  </si>
  <si>
    <t>12-11-2008</t>
  </si>
  <si>
    <t>Christopher Haney</t>
  </si>
  <si>
    <t>Manager street work early difficult possible democratic.</t>
  </si>
  <si>
    <t>03-03-2014</t>
  </si>
  <si>
    <t>Low keep news your court control million hundred offer total hit end.</t>
  </si>
  <si>
    <t>25-09-2013</t>
  </si>
  <si>
    <t>Helen Solis</t>
  </si>
  <si>
    <t>Have tonight view floor ground when care team worry east Mrs can wonder six.</t>
  </si>
  <si>
    <t>06-05-2015</t>
  </si>
  <si>
    <t>Karen Edwards</t>
  </si>
  <si>
    <t>Direction give reduce with start difference especially student least just opportunity ask yet against large practice time.</t>
  </si>
  <si>
    <t>13-03-2021</t>
  </si>
  <si>
    <t>Michael Brown</t>
  </si>
  <si>
    <t>Assume rest now water road require.</t>
  </si>
  <si>
    <t>12-01-2021</t>
  </si>
  <si>
    <t>Michael Bender DVM</t>
  </si>
  <si>
    <t>Product finally recent fight discussion sometimes meet imagine short woman only.</t>
  </si>
  <si>
    <t>11-02-2019</t>
  </si>
  <si>
    <t>Tricia Brown</t>
  </si>
  <si>
    <t>Onto simple audience as including claim create woman similar writer structure ahead.</t>
  </si>
  <si>
    <t>Monica Rivera</t>
  </si>
  <si>
    <t>Watch off we hold imagine.</t>
  </si>
  <si>
    <t>01-06-2012</t>
  </si>
  <si>
    <t>Brenda Cooper</t>
  </si>
  <si>
    <t>Find concern involve edge before employee customer.</t>
  </si>
  <si>
    <t>25-09-2017</t>
  </si>
  <si>
    <t>Sell model after paper word arrive health collection white more above his agree toward nor.</t>
  </si>
  <si>
    <t>08-02-2018</t>
  </si>
  <si>
    <t>Tina Lopez</t>
  </si>
  <si>
    <t>Marriage movement wish best raise choice hear computer key suffer sign medical sport knowledge performance.</t>
  </si>
  <si>
    <t>27-09-2016</t>
  </si>
  <si>
    <t>Stacy Leon</t>
  </si>
  <si>
    <t>Southern find fact give Congress million too marriage page.</t>
  </si>
  <si>
    <t>14-09-2022</t>
  </si>
  <si>
    <t>Tamara Pace DVM</t>
  </si>
  <si>
    <t>Story six want protect assume east center whether make some among around word lose.</t>
  </si>
  <si>
    <t>22-02-2025</t>
  </si>
  <si>
    <t>Mary Webster</t>
  </si>
  <si>
    <t>Better mind professional fly month offer mother hour national cut fly language cup want.</t>
  </si>
  <si>
    <t>23-01-2017</t>
  </si>
  <si>
    <t>Jeffrey Miller</t>
  </si>
  <si>
    <t>Make focus machine home marriage skill expert range.</t>
  </si>
  <si>
    <t>31-08-2018</t>
  </si>
  <si>
    <t>Ronald Lopez</t>
  </si>
  <si>
    <t>Film onto too myself.</t>
  </si>
  <si>
    <t>01-06-2015</t>
  </si>
  <si>
    <t>Nancy Ferguson</t>
  </si>
  <si>
    <t>Whom his goal.</t>
  </si>
  <si>
    <t>08-10-2017</t>
  </si>
  <si>
    <t>Samantha Sutton</t>
  </si>
  <si>
    <t>School model condition he recognize treat better wear throughout Republican authority data deal.</t>
  </si>
  <si>
    <t>25-08-2010</t>
  </si>
  <si>
    <t>Alexis Weeks</t>
  </si>
  <si>
    <t>Too break fact toward process trip former computer.</t>
  </si>
  <si>
    <t>03-08-2017</t>
  </si>
  <si>
    <t>Darryl Lowery</t>
  </si>
  <si>
    <t>And center east protect think institution now tell phone daughter these say evening real.</t>
  </si>
  <si>
    <t>29-05-2020</t>
  </si>
  <si>
    <t>Jason Ramirez</t>
  </si>
  <si>
    <t>Stage major outside phone house receive last.</t>
  </si>
  <si>
    <t>27-01-2020</t>
  </si>
  <si>
    <t>Courtney Walsh</t>
  </si>
  <si>
    <t>City social at Mr cold.</t>
  </si>
  <si>
    <t>29-08-2019</t>
  </si>
  <si>
    <t>Tina Espinoza</t>
  </si>
  <si>
    <t>Expect expert talk end set house those dark beat suffer customer.</t>
  </si>
  <si>
    <t>30-03-2006</t>
  </si>
  <si>
    <t>Amanda Mendoza</t>
  </si>
  <si>
    <t>Director strategy continue several southern.</t>
  </si>
  <si>
    <t>30-07-2021</t>
  </si>
  <si>
    <t>Luis Kim</t>
  </si>
  <si>
    <t>Kind shoulder production mean window shoulder right analysis add check.</t>
  </si>
  <si>
    <t>10-07-2022</t>
  </si>
  <si>
    <t>Danielle Thompson</t>
  </si>
  <si>
    <t>Customer popular hospital check factor as contain create price keep the attorney early more news.</t>
  </si>
  <si>
    <t>02-08-2015</t>
  </si>
  <si>
    <t>Victor Brown</t>
  </si>
  <si>
    <t>Improve move peace college usually have century.</t>
  </si>
  <si>
    <t>06-11-2010</t>
  </si>
  <si>
    <t>David James</t>
  </si>
  <si>
    <t>Around hold note tax several along nation after station live.</t>
  </si>
  <si>
    <t>03-11-2024</t>
  </si>
  <si>
    <t>Jasmin Jennings</t>
  </si>
  <si>
    <t>Last security raise partner generation write lawyer try check movie growth.</t>
  </si>
  <si>
    <t>24-02-2008</t>
  </si>
  <si>
    <t>Mark Thompson</t>
  </si>
  <si>
    <t>Yourself think happy again south century least represent must dinner I style good.</t>
  </si>
  <si>
    <t>21-09-2022</t>
  </si>
  <si>
    <t>Jennifer Butler</t>
  </si>
  <si>
    <t>Know home hair for human rich day describe course create them.</t>
  </si>
  <si>
    <t>25-12-2023</t>
  </si>
  <si>
    <t>Lisa Mccullough</t>
  </si>
  <si>
    <t>Television society hear fill hotel like myself laugh toward what thank include current front three process.</t>
  </si>
  <si>
    <t>31-05-2008</t>
  </si>
  <si>
    <t>Jessica Hahn</t>
  </si>
  <si>
    <t>Really history project event second.</t>
  </si>
  <si>
    <t>04-06-2005</t>
  </si>
  <si>
    <t>Brittney Morales</t>
  </si>
  <si>
    <t>Character first early school several main particular shake most.</t>
  </si>
  <si>
    <t>09-04-2022</t>
  </si>
  <si>
    <t>Amanda Davis</t>
  </si>
  <si>
    <t>Beat across television apply system finish.</t>
  </si>
  <si>
    <t>26-10-2012</t>
  </si>
  <si>
    <t>Christina Hernandez</t>
  </si>
  <si>
    <t>Film at perhaps firm toward land full compare field.</t>
  </si>
  <si>
    <t>12-08-2005</t>
  </si>
  <si>
    <t>Caitlin Gilmore</t>
  </si>
  <si>
    <t>Indeed mother peace citizen need.</t>
  </si>
  <si>
    <t>09-04-2023</t>
  </si>
  <si>
    <t>William Vaughn</t>
  </si>
  <si>
    <t>Wish professional chair knowledge sense career herself.</t>
  </si>
  <si>
    <t>24-04-2014</t>
  </si>
  <si>
    <t>Christopher Smith</t>
  </si>
  <si>
    <t>Us once consider thus wife water note.</t>
  </si>
  <si>
    <t>26-03-2024</t>
  </si>
  <si>
    <t>Victoria Tanner</t>
  </si>
  <si>
    <t>Concern perhaps quality true book various whether.</t>
  </si>
  <si>
    <t>07-01-2006</t>
  </si>
  <si>
    <t>Mark Carter</t>
  </si>
  <si>
    <t>Great worker manager perform opportunity.</t>
  </si>
  <si>
    <t>29-10-2019</t>
  </si>
  <si>
    <t>Holly King DDS</t>
  </si>
  <si>
    <t>Toward age five cold power red enjoy you front evening yet prevent process four all.</t>
  </si>
  <si>
    <t>19-09-2024</t>
  </si>
  <si>
    <t>Tammy Smith</t>
  </si>
  <si>
    <t>Affect herself toward here along public recent.</t>
  </si>
  <si>
    <t>08-10-2005</t>
  </si>
  <si>
    <t>Robert Nash</t>
  </si>
  <si>
    <t>Imagine garden wall rest need major entire tree try be program five meeting.</t>
  </si>
  <si>
    <t>10-07-2007</t>
  </si>
  <si>
    <t>Robert Drake</t>
  </si>
  <si>
    <t>Drug computer assume occur down beautiful away rich.</t>
  </si>
  <si>
    <t>25-01-2021</t>
  </si>
  <si>
    <t>Glenda Stout</t>
  </si>
  <si>
    <t>Choose personal the leave them skill black business.</t>
  </si>
  <si>
    <t>21-02-2009</t>
  </si>
  <si>
    <t>Christina Reese</t>
  </si>
  <si>
    <t>Control responsibility before item rate decision response hit personal.</t>
  </si>
  <si>
    <t>11-10-2021</t>
  </si>
  <si>
    <t>Robert Erickson</t>
  </si>
  <si>
    <t>Painting control explain put ten article continue according compare culture century.</t>
  </si>
  <si>
    <t>07-02-2019</t>
  </si>
  <si>
    <t>Valerie Graves</t>
  </si>
  <si>
    <t>Could support series direction house structure.</t>
  </si>
  <si>
    <t>07-01-2025</t>
  </si>
  <si>
    <t>Jason Davidson</t>
  </si>
  <si>
    <t>Interview station save most pressure why edge senior ask.</t>
  </si>
  <si>
    <t>09-03-2017</t>
  </si>
  <si>
    <t>Gregory Quinn</t>
  </si>
  <si>
    <t>Sense involve purpose together knowledge with purpose five sign trial recently painting.</t>
  </si>
  <si>
    <t>04-02-2009</t>
  </si>
  <si>
    <t>Laura Acosta</t>
  </si>
  <si>
    <t>Late score lose matter shake finish yourself couple.</t>
  </si>
  <si>
    <t>27-11-2016</t>
  </si>
  <si>
    <t>Amanda Gomez</t>
  </si>
  <si>
    <t>They food someone war idea than less check scene.</t>
  </si>
  <si>
    <t>26-08-2011</t>
  </si>
  <si>
    <t>Travis Marks</t>
  </si>
  <si>
    <t>High that change hand its stage town character watch describe administration line.</t>
  </si>
  <si>
    <t>28-04-2018</t>
  </si>
  <si>
    <t>Craig Crawford</t>
  </si>
  <si>
    <t>Field western near direction main rich item water civil.</t>
  </si>
  <si>
    <t>07-04-2018</t>
  </si>
  <si>
    <t>Amy Ali</t>
  </si>
  <si>
    <t>Well relationship part center million management describe.</t>
  </si>
  <si>
    <t>28-05-2008</t>
  </si>
  <si>
    <t>Tyler Welch MD</t>
  </si>
  <si>
    <t>Range investment business can example right southern.</t>
  </si>
  <si>
    <t>11-06-2023</t>
  </si>
  <si>
    <t>Jaclyn Waller</t>
  </si>
  <si>
    <t>Adult have early war read travel total plant.</t>
  </si>
  <si>
    <t>23-01-2019</t>
  </si>
  <si>
    <t>Karen Ramirez</t>
  </si>
  <si>
    <t>Officer former create camera focus plan wife director.</t>
  </si>
  <si>
    <t>31-05-2010</t>
  </si>
  <si>
    <t>Cynthia Weiss</t>
  </si>
  <si>
    <t>None three finish thing his chance focus more leg too water road at hope.</t>
  </si>
  <si>
    <t>23-05-2016</t>
  </si>
  <si>
    <t>Randy Joseph</t>
  </si>
  <si>
    <t>Summer arrive east plan force station lot certainly evening floor.</t>
  </si>
  <si>
    <t>10-08-2018</t>
  </si>
  <si>
    <t>Miss Kimberly Holloway</t>
  </si>
  <si>
    <t>Whatever our build safe save.</t>
  </si>
  <si>
    <t>18-06-2014</t>
  </si>
  <si>
    <t>Robert Campbell</t>
  </si>
  <si>
    <t>Institution stand action end century agent.</t>
  </si>
  <si>
    <t>04-01-2020</t>
  </si>
  <si>
    <t>Pamela Miller</t>
  </si>
  <si>
    <t>Simply year land high church know finish view lay.</t>
  </si>
  <si>
    <t>19-09-2012</t>
  </si>
  <si>
    <t>Lawrence Mitchell</t>
  </si>
  <si>
    <t>Campaign what buy test need hard firm result nearly pick position how force.</t>
  </si>
  <si>
    <t>21-03-2012</t>
  </si>
  <si>
    <t>Amanda Campbell</t>
  </si>
  <si>
    <t>Series always memory reveal require market until cause bill clear research begin growth ground.</t>
  </si>
  <si>
    <t>07-02-2012</t>
  </si>
  <si>
    <t>Greg Jones</t>
  </si>
  <si>
    <t>Nation modern politics how choice state sport.</t>
  </si>
  <si>
    <t>23-07-2012</t>
  </si>
  <si>
    <t>Brian Pruitt</t>
  </si>
  <si>
    <t>Dinner argue raise agency poor recently long.</t>
  </si>
  <si>
    <t>Peter Dodson</t>
  </si>
  <si>
    <t>May follow series prove affect.</t>
  </si>
  <si>
    <t>05-10-2018</t>
  </si>
  <si>
    <t>Katherine Caldwell</t>
  </si>
  <si>
    <t>Nearly always operation decade old according reduce ok happy together.</t>
  </si>
  <si>
    <t>05-04-2008</t>
  </si>
  <si>
    <t>Daniel Herrera</t>
  </si>
  <si>
    <t>Season example news memory civil cut parent free force employee budget experience.</t>
  </si>
  <si>
    <t>01-10-2021</t>
  </si>
  <si>
    <t>Larry Curtis</t>
  </si>
  <si>
    <t>Show daughter both hold blood value day service save fear ready Democrat.</t>
  </si>
  <si>
    <t>16-07-2010</t>
  </si>
  <si>
    <t>Elizabeth Ford</t>
  </si>
  <si>
    <t>Discover three such describe agency actually stop team deal water home force worker own close man night experience would.</t>
  </si>
  <si>
    <t>09-06-2015</t>
  </si>
  <si>
    <t>Danielle Jensen</t>
  </si>
  <si>
    <t>System people tax water us field high.</t>
  </si>
  <si>
    <t>13-12-2012</t>
  </si>
  <si>
    <t>Caitlin Brown</t>
  </si>
  <si>
    <t>Position wife score health evidence president father alone.</t>
  </si>
  <si>
    <t>01-11-2011</t>
  </si>
  <si>
    <t>Charles Bryant</t>
  </si>
  <si>
    <t>Build PM weight society they usually company both right lay though reason.</t>
  </si>
  <si>
    <t>03-12-2021</t>
  </si>
  <si>
    <t>Alexander Hart</t>
  </si>
  <si>
    <t>Rule check assume question.</t>
  </si>
  <si>
    <t>30-09-2023</t>
  </si>
  <si>
    <t>Jonathan Rivas</t>
  </si>
  <si>
    <t>Company actually today prevent where then report rest dark environment provide white could ready.</t>
  </si>
  <si>
    <t>15-08-2020</t>
  </si>
  <si>
    <t>Whitney Williams</t>
  </si>
  <si>
    <t>Structure itself weight major discuss summer another hair our lead line clearly probably he.</t>
  </si>
  <si>
    <t>14-03-2019</t>
  </si>
  <si>
    <t>Brianna Moss</t>
  </si>
  <si>
    <t>Imagine oil head work should challenge pull threat put imagine which beat education.</t>
  </si>
  <si>
    <t>Tim Brewer</t>
  </si>
  <si>
    <t>Send technology clearly amount media teacher person out music story city sometimes cause staff.</t>
  </si>
  <si>
    <t>Thing wrong name mind offer effort nearly walk science.</t>
  </si>
  <si>
    <t>Rachel Burns</t>
  </si>
  <si>
    <t>Rule someone nature house prevent hotel officer seek reach write.</t>
  </si>
  <si>
    <t>20-08-2025</t>
  </si>
  <si>
    <t>Mathew Moore</t>
  </si>
  <si>
    <t>Respond throw wide son manager trouble reason fill sense field decide.</t>
  </si>
  <si>
    <t>23-07-2025</t>
  </si>
  <si>
    <t>Tiffany Lee</t>
  </si>
  <si>
    <t>All building control simply.</t>
  </si>
  <si>
    <t>09-03-2012</t>
  </si>
  <si>
    <t>David Tapia</t>
  </si>
  <si>
    <t>War product action our gas heart field people try play.</t>
  </si>
  <si>
    <t>16-04-2022</t>
  </si>
  <si>
    <t>Meghan Rowland</t>
  </si>
  <si>
    <t>Floor all red technology himself much better.</t>
  </si>
  <si>
    <t>18-10-2011</t>
  </si>
  <si>
    <t>Lisa Bell</t>
  </si>
  <si>
    <t>Yes here while service beautiful edge begin early store piece behind here front.</t>
  </si>
  <si>
    <t>20-03-2007</t>
  </si>
  <si>
    <t>Julie Morris</t>
  </si>
  <si>
    <t>Since take describe improve act campaign television sit very know maybe.</t>
  </si>
  <si>
    <t>12-03-2025</t>
  </si>
  <si>
    <t>Michael Price</t>
  </si>
  <si>
    <t>President any one recently make total fall.</t>
  </si>
  <si>
    <t>06-03-2008</t>
  </si>
  <si>
    <t>Dylan Rivera</t>
  </si>
  <si>
    <t>Rather why baby lot eat hold season.</t>
  </si>
  <si>
    <t>27-04-2023</t>
  </si>
  <si>
    <t>Cassandra Bennett</t>
  </si>
  <si>
    <t>Consumer future raise suffer director.</t>
  </si>
  <si>
    <t>11-02-2009</t>
  </si>
  <si>
    <t>Michael Buck</t>
  </si>
  <si>
    <t>Clearly car without painting age.</t>
  </si>
  <si>
    <t>17-06-2023</t>
  </si>
  <si>
    <t>Robert Jordan DDS</t>
  </si>
  <si>
    <t>Play blood list everything newspaper institution assume enjoy we group husband try trade then.</t>
  </si>
  <si>
    <t>02-02-2023</t>
  </si>
  <si>
    <t>Christopher Hudson</t>
  </si>
  <si>
    <t>Land you health enjoy at so control including nice discussion.</t>
  </si>
  <si>
    <t>28-03-2022</t>
  </si>
  <si>
    <t>Casey Miles</t>
  </si>
  <si>
    <t>Head member activity.</t>
  </si>
  <si>
    <t>14-07-2012</t>
  </si>
  <si>
    <t>Deborah Moreno</t>
  </si>
  <si>
    <t>They case TV team song.</t>
  </si>
  <si>
    <t>02-07-2007</t>
  </si>
  <si>
    <t>John Mendoza</t>
  </si>
  <si>
    <t>Common need phone teach audience project tax certainly.</t>
  </si>
  <si>
    <t>29-01-2005</t>
  </si>
  <si>
    <t>Karen Fritz</t>
  </si>
  <si>
    <t>Not east send style gun different energy arrive.</t>
  </si>
  <si>
    <t>26-10-2017</t>
  </si>
  <si>
    <t>Seth Norman</t>
  </si>
  <si>
    <t>Cover risk health last student different.</t>
  </si>
  <si>
    <t>01-10-2015</t>
  </si>
  <si>
    <t>Karen Avery</t>
  </si>
  <si>
    <t>Thousand position sense church out explain significant item all at be through certainly political hard hotel let.</t>
  </si>
  <si>
    <t>25-01-2023</t>
  </si>
  <si>
    <t>Sylvia Turner</t>
  </si>
  <si>
    <t>Painting try talk like maintain serious style.</t>
  </si>
  <si>
    <t>07-02-2014</t>
  </si>
  <si>
    <t>Kristin Fleming</t>
  </si>
  <si>
    <t>Produce off light before majority garden military place edge environmental even eye message fine town trade not.</t>
  </si>
  <si>
    <t>09-07-2010</t>
  </si>
  <si>
    <t>Eric Petersen</t>
  </si>
  <si>
    <t>Put everything our prove could party skin soon read couple rather.</t>
  </si>
  <si>
    <t>31-03-2014</t>
  </si>
  <si>
    <t>Kristen Harris</t>
  </si>
  <si>
    <t>Ok community right then police day so store consumer positive.</t>
  </si>
  <si>
    <t>Grand Total</t>
  </si>
  <si>
    <t>Species</t>
  </si>
  <si>
    <t>Count of Genus</t>
  </si>
  <si>
    <t>Count of species</t>
  </si>
  <si>
    <t>Average of Observed Length (m)</t>
  </si>
  <si>
    <t>Average of Observed Weight (kg)</t>
  </si>
  <si>
    <t xml:space="preserve">Differences </t>
  </si>
  <si>
    <t>Count of Scientific Name</t>
  </si>
  <si>
    <t>Age class</t>
  </si>
  <si>
    <t>Cout of species</t>
  </si>
  <si>
    <t>Country or Region</t>
  </si>
  <si>
    <t>Count of Conservation Status</t>
  </si>
  <si>
    <t>Duplicate Count</t>
  </si>
  <si>
    <t>Null values</t>
  </si>
  <si>
    <t>Duplicates</t>
  </si>
  <si>
    <t>Number Observations</t>
  </si>
  <si>
    <t>Number Species</t>
  </si>
  <si>
    <t>Number Genus</t>
  </si>
  <si>
    <t>Average Weight (kg)</t>
  </si>
  <si>
    <t>Max. Weight (kg)</t>
  </si>
  <si>
    <t>Min. Weight (kg)</t>
  </si>
  <si>
    <t>StdDev  Weight (kg)</t>
  </si>
  <si>
    <t>Average Length (m)</t>
  </si>
  <si>
    <t>Max. Length (m)</t>
  </si>
  <si>
    <t>Min. Length (m)</t>
  </si>
  <si>
    <t>StdDev  Length (m)2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</si>
</sst>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 x14ac:knownFonts="1">
    <font>
      <sz val="12"/>
      <color theme="1"/>
      <name val="Aptos Narrow"/>
      <family val="2"/>
      <scheme val="minor"/>
    </font>
    <font>
      <b/>
      <sz val="16"/>
      <color theme="1"/>
      <name val="Aptos Narrow"/>
      <scheme val="minor"/>
    </font>
    <font>
      <b/>
      <sz val="12"/>
      <color theme="1"/>
      <name val="Aptos Narrow"/>
      <family val="2"/>
      <scheme val="minor"/>
    </font>
    <font>
      <b/>
      <sz val="12"/>
      <color theme="1"/>
      <name val="Aptos Narrow"/>
      <scheme val="minor"/>
    </font>
  </fonts>
  <fills count="8">
    <fill>
      <patternFill patternType="none"/>
    </fill>
    <fill>
      <patternFill patternType="gray125"/>
    </fill>
    <fill>
      <patternFill patternType="solid">
        <fgColor rgb="FFFFFF00"/>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59999389629810485"/>
        <bgColor theme="4" tint="0.79998168889431442"/>
      </patternFill>
    </fill>
  </fills>
  <borders count="3">
    <border>
      <left/>
      <right/>
      <top/>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s>
  <cellStyleXfs count="1">
    <xf numFmtId="0" fontId="0" fillId="0" borderId="0"/>
  </cellStyleXfs>
  <cellXfs count="17">
    <xf numFmtId="0" fontId="0" fillId="0" borderId="0" xfId="0"/>
    <xf numFmtId="2" fontId="0" fillId="0" borderId="0" xfId="0" applyNumberFormat="1"/>
    <xf numFmtId="14"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1" fillId="2" borderId="1" xfId="0" applyFont="1" applyFill="1" applyBorder="1"/>
    <xf numFmtId="0" fontId="3" fillId="3" borderId="0" xfId="0" applyFont="1" applyFill="1"/>
    <xf numFmtId="0" fontId="0" fillId="4" borderId="0" xfId="0" applyFill="1"/>
    <xf numFmtId="0" fontId="3" fillId="2" borderId="0" xfId="0" applyFont="1" applyFill="1"/>
    <xf numFmtId="0" fontId="0" fillId="5" borderId="0" xfId="0" applyFill="1"/>
    <xf numFmtId="0" fontId="0" fillId="6" borderId="0" xfId="0" applyFill="1"/>
    <xf numFmtId="0" fontId="2" fillId="7" borderId="2" xfId="0" applyFont="1" applyFill="1" applyBorder="1"/>
    <xf numFmtId="0" fontId="0" fillId="0" borderId="0" xfId="0" applyNumberFormat="1"/>
  </cellXfs>
  <cellStyles count="1">
    <cellStyle name="Normal" xfId="0" builtinId="0"/>
  </cellStyles>
  <dxfs count="53">
    <dxf>
      <numFmt numFmtId="164" formatCode="0.000"/>
    </dxf>
    <dxf>
      <numFmt numFmtId="164" formatCode="0.000"/>
    </dxf>
    <dxf>
      <numFmt numFmtId="164" formatCode="0.000"/>
    </dxf>
    <dxf>
      <numFmt numFmtId="164" formatCode="0.000"/>
    </dxf>
    <dxf>
      <font>
        <color rgb="FF9C0006"/>
      </font>
      <fill>
        <patternFill>
          <bgColor rgb="FFFFC7CE"/>
        </patternFill>
      </fill>
    </dxf>
    <dxf>
      <fill>
        <patternFill>
          <bgColor theme="4" tint="0.59999389629810485"/>
        </patternFill>
      </fill>
    </dxf>
    <dxf>
      <fill>
        <patternFill>
          <bgColor theme="4" tint="0.79998168889431442"/>
        </patternFill>
      </fill>
    </dxf>
    <dxf>
      <fill>
        <patternFill patternType="solid">
          <bgColor theme="4" tint="0.59999389629810485"/>
        </patternFill>
      </fill>
    </dxf>
    <dxf>
      <numFmt numFmtId="164" formatCode="0.000"/>
    </dxf>
    <dxf>
      <numFmt numFmtId="164" formatCode="0.000"/>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d/m/yy"/>
    </dxf>
    <dxf>
      <numFmt numFmtId="19" formatCode="d/m/yy"/>
    </dxf>
    <dxf>
      <numFmt numFmtId="30" formatCode="@"/>
    </dxf>
    <dxf>
      <numFmt numFmtId="30" formatCode="@"/>
    </dxf>
    <dxf>
      <numFmt numFmtId="30" formatCode="@"/>
    </dxf>
    <dxf>
      <numFmt numFmtId="30" formatCode="@"/>
    </dxf>
    <dxf>
      <numFmt numFmtId="2" formatCode="0.00"/>
    </dxf>
    <dxf>
      <numFmt numFmtId="2" formatCode="0.00"/>
    </dxf>
    <dxf>
      <numFmt numFmtId="2" formatCode="0.00"/>
    </dxf>
    <dxf>
      <numFmt numFmtId="2" formatCode="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[croc_project.xlsx]pivot_tables!species_count</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Count of species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ES"/>
        </a:p>
      </c:txPr>
    </c:title>
    <c:autoTitleDeleted val="0"/>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pivot_tables!$B$3</c:f>
              <c:strCache>
                <c:ptCount val="1"/>
                <c:pt idx="0">
                  <c:v>Total</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trendline>
            <c:spPr>
              <a:ln w="9525" cap="rnd">
                <a:solidFill>
                  <a:schemeClr val="accent3"/>
                </a:solidFill>
              </a:ln>
              <a:effectLst/>
            </c:spPr>
            <c:trendlineType val="movingAvg"/>
            <c:period val="2"/>
            <c:dispRSqr val="0"/>
            <c:dispEq val="0"/>
          </c:trendline>
          <c:cat>
            <c:strRef>
              <c:f>pivot_tables!$A$4:$A$22</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pivot_tables!$B$4:$B$22</c:f>
              <c:numCache>
                <c:formatCode>General</c:formatCode>
                <c:ptCount val="18"/>
                <c:pt idx="0">
                  <c:v>66</c:v>
                </c:pt>
                <c:pt idx="1">
                  <c:v>49</c:v>
                </c:pt>
                <c:pt idx="2">
                  <c:v>58</c:v>
                </c:pt>
                <c:pt idx="3">
                  <c:v>45</c:v>
                </c:pt>
                <c:pt idx="4">
                  <c:v>58</c:v>
                </c:pt>
                <c:pt idx="5">
                  <c:v>64</c:v>
                </c:pt>
                <c:pt idx="6">
                  <c:v>48</c:v>
                </c:pt>
                <c:pt idx="7">
                  <c:v>68</c:v>
                </c:pt>
                <c:pt idx="8">
                  <c:v>47</c:v>
                </c:pt>
                <c:pt idx="9">
                  <c:v>58</c:v>
                </c:pt>
                <c:pt idx="10">
                  <c:v>67</c:v>
                </c:pt>
                <c:pt idx="11">
                  <c:v>59</c:v>
                </c:pt>
                <c:pt idx="12">
                  <c:v>45</c:v>
                </c:pt>
                <c:pt idx="13">
                  <c:v>52</c:v>
                </c:pt>
                <c:pt idx="14">
                  <c:v>55</c:v>
                </c:pt>
                <c:pt idx="15">
                  <c:v>56</c:v>
                </c:pt>
                <c:pt idx="16">
                  <c:v>48</c:v>
                </c:pt>
                <c:pt idx="17">
                  <c:v>57</c:v>
                </c:pt>
              </c:numCache>
            </c:numRef>
          </c:val>
          <c:extLst>
            <c:ext xmlns:c16="http://schemas.microsoft.com/office/drawing/2014/chart" uri="{C3380CC4-5D6E-409C-BE32-E72D297353CC}">
              <c16:uniqueId val="{00000000-DEB3-5F4D-B924-1FBC3B5A89AA}"/>
            </c:ext>
          </c:extLst>
        </c:ser>
        <c:dLbls>
          <c:showLegendKey val="0"/>
          <c:showVal val="0"/>
          <c:showCatName val="0"/>
          <c:showSerName val="0"/>
          <c:showPercent val="0"/>
          <c:showBubbleSize val="0"/>
        </c:dLbls>
        <c:gapWidth val="100"/>
        <c:overlap val="-24"/>
        <c:axId val="1530477888"/>
        <c:axId val="1682239952"/>
      </c:barChart>
      <c:catAx>
        <c:axId val="153047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ES"/>
          </a:p>
        </c:txPr>
        <c:crossAx val="1682239952"/>
        <c:crosses val="autoZero"/>
        <c:auto val="1"/>
        <c:lblAlgn val="ctr"/>
        <c:lblOffset val="100"/>
        <c:noMultiLvlLbl val="0"/>
      </c:catAx>
      <c:valAx>
        <c:axId val="168223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ES"/>
          </a:p>
        </c:txPr>
        <c:crossAx val="15304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[croc_project.xlsx]pivot_tables!count by genus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Genus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E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3">
              <a:shade val="65000"/>
            </a:schemeClr>
          </a:solidFill>
          <a:ln>
            <a:noFill/>
          </a:ln>
          <a:effectLst>
            <a:outerShdw blurRad="254000" sx="102000" sy="102000" algn="ctr" rotWithShape="0">
              <a:prstClr val="black">
                <a:alpha val="20000"/>
              </a:prstClr>
            </a:outerShdw>
          </a:effectLst>
        </c:spPr>
      </c:pivotFmt>
      <c:pivotFmt>
        <c:idx val="2"/>
        <c:spPr>
          <a:solidFill>
            <a:schemeClr val="accent3"/>
          </a:solidFill>
          <a:ln>
            <a:noFill/>
          </a:ln>
          <a:effectLst>
            <a:outerShdw blurRad="254000" sx="102000" sy="102000" algn="ctr" rotWithShape="0">
              <a:prstClr val="black">
                <a:alpha val="20000"/>
              </a:prstClr>
            </a:outerShdw>
          </a:effectLst>
        </c:spPr>
      </c:pivotFmt>
      <c:pivotFmt>
        <c:idx val="3"/>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pivot_tables!$B$26</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A1-0E4C-900B-879CBC1C499D}"/>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A1-0E4C-900B-879CBC1C499D}"/>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A1-0E4C-900B-879CBC1C499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pivot_tables!$A$27:$A$30</c:f>
              <c:strCache>
                <c:ptCount val="3"/>
                <c:pt idx="0">
                  <c:v>Crocodylus</c:v>
                </c:pt>
                <c:pt idx="1">
                  <c:v>Mecistops</c:v>
                </c:pt>
                <c:pt idx="2">
                  <c:v>Osteolaemus</c:v>
                </c:pt>
              </c:strCache>
            </c:strRef>
          </c:cat>
          <c:val>
            <c:numRef>
              <c:f>pivot_tables!$B$27:$B$30</c:f>
              <c:numCache>
                <c:formatCode>0.00%</c:formatCode>
                <c:ptCount val="3"/>
                <c:pt idx="0">
                  <c:v>0.78400000000000003</c:v>
                </c:pt>
                <c:pt idx="1">
                  <c:v>0.111</c:v>
                </c:pt>
                <c:pt idx="2">
                  <c:v>0.105</c:v>
                </c:pt>
              </c:numCache>
            </c:numRef>
          </c:val>
          <c:extLst>
            <c:ext xmlns:c16="http://schemas.microsoft.com/office/drawing/2014/chart" uri="{C3380CC4-5D6E-409C-BE32-E72D297353CC}">
              <c16:uniqueId val="{00000000-087D-F54D-A42A-E833FA27F4F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[croc_project.xlsx]pivot_tables!avg_length_species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length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pivot_tables!$B$41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prstDash val="sysDot"/>
              </a:ln>
              <a:effectLst/>
            </c:spPr>
            <c:trendlineType val="movingAvg"/>
            <c:period val="2"/>
            <c:dispRSqr val="0"/>
            <c:dispEq val="0"/>
          </c:trendline>
          <c:cat>
            <c:strRef>
              <c:f>pivot_tables!$A$42:$A$60</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pivot_tables!$B$42:$B$60</c:f>
              <c:numCache>
                <c:formatCode>0.000</c:formatCode>
                <c:ptCount val="18"/>
                <c:pt idx="0">
                  <c:v>2.8786363636363634</c:v>
                </c:pt>
                <c:pt idx="1">
                  <c:v>2.401632653061224</c:v>
                </c:pt>
                <c:pt idx="2">
                  <c:v>3.0218965517241365</c:v>
                </c:pt>
                <c:pt idx="3">
                  <c:v>1.8473333333333335</c:v>
                </c:pt>
                <c:pt idx="4">
                  <c:v>1.8415517241379309</c:v>
                </c:pt>
                <c:pt idx="5">
                  <c:v>2.1510937500000002</c:v>
                </c:pt>
                <c:pt idx="6">
                  <c:v>3.6666666666666665</c:v>
                </c:pt>
                <c:pt idx="7">
                  <c:v>2.1454411764705879</c:v>
                </c:pt>
                <c:pt idx="8">
                  <c:v>2.82</c:v>
                </c:pt>
                <c:pt idx="9">
                  <c:v>4.4077586206896555</c:v>
                </c:pt>
                <c:pt idx="10">
                  <c:v>2.5176119402985075</c:v>
                </c:pt>
                <c:pt idx="11">
                  <c:v>2.3179661016949145</c:v>
                </c:pt>
                <c:pt idx="12">
                  <c:v>2.1564444444444448</c:v>
                </c:pt>
                <c:pt idx="13">
                  <c:v>2.3355769230769234</c:v>
                </c:pt>
                <c:pt idx="14">
                  <c:v>2.4716363636363634</c:v>
                </c:pt>
                <c:pt idx="15">
                  <c:v>1.9958928571428569</c:v>
                </c:pt>
                <c:pt idx="16">
                  <c:v>1.22875</c:v>
                </c:pt>
                <c:pt idx="17">
                  <c:v>1.1203508771929824</c:v>
                </c:pt>
              </c:numCache>
            </c:numRef>
          </c:val>
          <c:extLst>
            <c:ext xmlns:c16="http://schemas.microsoft.com/office/drawing/2014/chart" uri="{C3380CC4-5D6E-409C-BE32-E72D297353CC}">
              <c16:uniqueId val="{00000000-A045-8A4A-861B-6C43E406C84F}"/>
            </c:ext>
          </c:extLst>
        </c:ser>
        <c:dLbls>
          <c:showLegendKey val="0"/>
          <c:showVal val="0"/>
          <c:showCatName val="0"/>
          <c:showSerName val="0"/>
          <c:showPercent val="0"/>
          <c:showBubbleSize val="0"/>
        </c:dLbls>
        <c:gapWidth val="219"/>
        <c:overlap val="-27"/>
        <c:axId val="1467595696"/>
        <c:axId val="1854538496"/>
      </c:barChart>
      <c:catAx>
        <c:axId val="146759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54538496"/>
        <c:crosses val="autoZero"/>
        <c:auto val="1"/>
        <c:lblAlgn val="ctr"/>
        <c:lblOffset val="100"/>
        <c:noMultiLvlLbl val="0"/>
      </c:catAx>
      <c:valAx>
        <c:axId val="1854538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46759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[croc_project.xlsx]pivot_tables!avg_weight_species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weight (Kg)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pivot_tables!$B$65</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prstDash val="sysDot"/>
              </a:ln>
              <a:effectLst/>
            </c:spPr>
            <c:trendlineType val="movingAvg"/>
            <c:period val="2"/>
            <c:dispRSqr val="0"/>
            <c:dispEq val="0"/>
          </c:trendline>
          <c:cat>
            <c:strRef>
              <c:f>pivot_tables!$A$66:$A$84</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pivot_tables!$B$66:$B$84</c:f>
              <c:numCache>
                <c:formatCode>0.000</c:formatCode>
                <c:ptCount val="18"/>
                <c:pt idx="0">
                  <c:v>188.99999999999997</c:v>
                </c:pt>
                <c:pt idx="1">
                  <c:v>96.469387755102019</c:v>
                </c:pt>
                <c:pt idx="2">
                  <c:v>295.74827586206897</c:v>
                </c:pt>
                <c:pt idx="3">
                  <c:v>54.522222222222226</c:v>
                </c:pt>
                <c:pt idx="4">
                  <c:v>58.701724137931038</c:v>
                </c:pt>
                <c:pt idx="5">
                  <c:v>84.984374999999986</c:v>
                </c:pt>
                <c:pt idx="6">
                  <c:v>455.96041666666673</c:v>
                </c:pt>
                <c:pt idx="7">
                  <c:v>80.414705882352905</c:v>
                </c:pt>
                <c:pt idx="8">
                  <c:v>161.24255319148938</c:v>
                </c:pt>
                <c:pt idx="9">
                  <c:v>634.64482758620693</c:v>
                </c:pt>
                <c:pt idx="10">
                  <c:v>117.98358208955223</c:v>
                </c:pt>
                <c:pt idx="11">
                  <c:v>99.37627118644069</c:v>
                </c:pt>
                <c:pt idx="12">
                  <c:v>104.31555555555555</c:v>
                </c:pt>
                <c:pt idx="13">
                  <c:v>112.62884615384617</c:v>
                </c:pt>
                <c:pt idx="14">
                  <c:v>130.03636363636366</c:v>
                </c:pt>
                <c:pt idx="15">
                  <c:v>92.116071428571445</c:v>
                </c:pt>
                <c:pt idx="16">
                  <c:v>19.779166666666669</c:v>
                </c:pt>
                <c:pt idx="17">
                  <c:v>14.022807017543856</c:v>
                </c:pt>
              </c:numCache>
            </c:numRef>
          </c:val>
          <c:extLst>
            <c:ext xmlns:c16="http://schemas.microsoft.com/office/drawing/2014/chart" uri="{C3380CC4-5D6E-409C-BE32-E72D297353CC}">
              <c16:uniqueId val="{00000000-9F77-F046-AD59-D9CCB2FF3C65}"/>
            </c:ext>
          </c:extLst>
        </c:ser>
        <c:dLbls>
          <c:showLegendKey val="0"/>
          <c:showVal val="0"/>
          <c:showCatName val="0"/>
          <c:showSerName val="0"/>
          <c:showPercent val="0"/>
          <c:showBubbleSize val="0"/>
        </c:dLbls>
        <c:gapWidth val="219"/>
        <c:overlap val="-27"/>
        <c:axId val="1561994624"/>
        <c:axId val="1209065840"/>
      </c:barChart>
      <c:catAx>
        <c:axId val="156199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209065840"/>
        <c:crosses val="autoZero"/>
        <c:auto val="1"/>
        <c:lblAlgn val="ctr"/>
        <c:lblOffset val="100"/>
        <c:noMultiLvlLbl val="0"/>
      </c:catAx>
      <c:valAx>
        <c:axId val="120906584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5619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[croc_project.xlsx]pivot_tables!age_class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class </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pivot_tables!$B$88</c:f>
              <c:strCache>
                <c:ptCount val="1"/>
                <c:pt idx="0">
                  <c:v>Total</c:v>
                </c:pt>
              </c:strCache>
            </c:strRef>
          </c:tx>
          <c:spPr>
            <a:solidFill>
              <a:schemeClr val="accent3"/>
            </a:solidFill>
            <a:ln>
              <a:noFill/>
            </a:ln>
            <a:effectLst/>
          </c:spPr>
          <c:invertIfNegative val="0"/>
          <c:cat>
            <c:strRef>
              <c:f>pivot_tables!$A$89:$A$93</c:f>
              <c:strCache>
                <c:ptCount val="4"/>
                <c:pt idx="0">
                  <c:v>Adult</c:v>
                </c:pt>
                <c:pt idx="1">
                  <c:v>Hatchling</c:v>
                </c:pt>
                <c:pt idx="2">
                  <c:v>Juvenile</c:v>
                </c:pt>
                <c:pt idx="3">
                  <c:v>Subadult</c:v>
                </c:pt>
              </c:strCache>
            </c:strRef>
          </c:cat>
          <c:val>
            <c:numRef>
              <c:f>pivot_tables!$B$89:$B$93</c:f>
              <c:numCache>
                <c:formatCode>General</c:formatCode>
                <c:ptCount val="4"/>
                <c:pt idx="0">
                  <c:v>510</c:v>
                </c:pt>
                <c:pt idx="1">
                  <c:v>49</c:v>
                </c:pt>
                <c:pt idx="2">
                  <c:v>194</c:v>
                </c:pt>
                <c:pt idx="3">
                  <c:v>247</c:v>
                </c:pt>
              </c:numCache>
            </c:numRef>
          </c:val>
          <c:extLst>
            <c:ext xmlns:c16="http://schemas.microsoft.com/office/drawing/2014/chart" uri="{C3380CC4-5D6E-409C-BE32-E72D297353CC}">
              <c16:uniqueId val="{00000000-DAAE-DA48-BC5B-6B8EA624BE30}"/>
            </c:ext>
          </c:extLst>
        </c:ser>
        <c:dLbls>
          <c:showLegendKey val="0"/>
          <c:showVal val="0"/>
          <c:showCatName val="0"/>
          <c:showSerName val="0"/>
          <c:showPercent val="0"/>
          <c:showBubbleSize val="0"/>
        </c:dLbls>
        <c:gapWidth val="219"/>
        <c:overlap val="-27"/>
        <c:axId val="72337311"/>
        <c:axId val="89585071"/>
      </c:barChart>
      <c:catAx>
        <c:axId val="7233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89585071"/>
        <c:crosses val="autoZero"/>
        <c:auto val="1"/>
        <c:lblAlgn val="ctr"/>
        <c:lblOffset val="100"/>
        <c:noMultiLvlLbl val="0"/>
      </c:catAx>
      <c:valAx>
        <c:axId val="8958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233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[croc_project.xlsx]pivot_tables!sex_by_species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Observed</a:t>
            </a:r>
            <a:r>
              <a:rPr lang="en-US" baseline="0"/>
              <a:t> genders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pivot_tables!$B$104</c:f>
              <c:strCache>
                <c:ptCount val="1"/>
                <c:pt idx="0">
                  <c:v>Total</c:v>
                </c:pt>
              </c:strCache>
            </c:strRef>
          </c:tx>
          <c:spPr>
            <a:solidFill>
              <a:schemeClr val="accent3"/>
            </a:solidFill>
            <a:ln>
              <a:noFill/>
            </a:ln>
            <a:effectLst/>
          </c:spPr>
          <c:invertIfNegative val="0"/>
          <c:cat>
            <c:strRef>
              <c:f>pivot_tables!$A$105:$A$108</c:f>
              <c:strCache>
                <c:ptCount val="3"/>
                <c:pt idx="0">
                  <c:v>Female</c:v>
                </c:pt>
                <c:pt idx="1">
                  <c:v>Male</c:v>
                </c:pt>
                <c:pt idx="2">
                  <c:v>Unknown</c:v>
                </c:pt>
              </c:strCache>
            </c:strRef>
          </c:cat>
          <c:val>
            <c:numRef>
              <c:f>pivot_tables!$B$105:$B$108</c:f>
              <c:numCache>
                <c:formatCode>General</c:formatCode>
                <c:ptCount val="3"/>
                <c:pt idx="0">
                  <c:v>321</c:v>
                </c:pt>
                <c:pt idx="1">
                  <c:v>325</c:v>
                </c:pt>
                <c:pt idx="2">
                  <c:v>354</c:v>
                </c:pt>
              </c:numCache>
            </c:numRef>
          </c:val>
          <c:extLst>
            <c:ext xmlns:c16="http://schemas.microsoft.com/office/drawing/2014/chart" uri="{C3380CC4-5D6E-409C-BE32-E72D297353CC}">
              <c16:uniqueId val="{00000000-C627-1A40-8CEB-2F41EAD16147}"/>
            </c:ext>
          </c:extLst>
        </c:ser>
        <c:dLbls>
          <c:showLegendKey val="0"/>
          <c:showVal val="0"/>
          <c:showCatName val="0"/>
          <c:showSerName val="0"/>
          <c:showPercent val="0"/>
          <c:showBubbleSize val="0"/>
        </c:dLbls>
        <c:gapWidth val="219"/>
        <c:overlap val="-27"/>
        <c:axId val="86977791"/>
        <c:axId val="79563855"/>
      </c:barChart>
      <c:catAx>
        <c:axId val="8697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9563855"/>
        <c:crosses val="autoZero"/>
        <c:auto val="1"/>
        <c:lblAlgn val="ctr"/>
        <c:lblOffset val="100"/>
        <c:noMultiLvlLbl val="0"/>
      </c:catAx>
      <c:valAx>
        <c:axId val="7956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8697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[croc_project.xlsx]pivot_tables!observations_by_country</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pivot_tables!$B$123</c:f>
              <c:strCache>
                <c:ptCount val="1"/>
                <c:pt idx="0">
                  <c:v>Total</c:v>
                </c:pt>
              </c:strCache>
            </c:strRef>
          </c:tx>
          <c:spPr>
            <a:solidFill>
              <a:schemeClr val="accent3"/>
            </a:solidFill>
            <a:ln>
              <a:noFill/>
            </a:ln>
            <a:effectLst/>
          </c:spPr>
          <c:invertIfNegative val="0"/>
          <c:cat>
            <c:strRef>
              <c:f>pivot_tables!$A$124:$A$171</c:f>
              <c:strCache>
                <c:ptCount val="47"/>
                <c:pt idx="0">
                  <c:v>Australia</c:v>
                </c:pt>
                <c:pt idx="1">
                  <c:v>Belize</c:v>
                </c:pt>
                <c:pt idx="2">
                  <c:v>Cambodia</c:v>
                </c:pt>
                <c:pt idx="3">
                  <c:v>Cameroon</c:v>
                </c:pt>
                <c:pt idx="4">
                  <c:v>Central African Republic</c:v>
                </c:pt>
                <c:pt idx="5">
                  <c:v>Chad</c:v>
                </c:pt>
                <c:pt idx="6">
                  <c:v>Colombia</c:v>
                </c:pt>
                <c:pt idx="7">
                  <c:v>Congo (DRC)</c:v>
                </c:pt>
                <c:pt idx="8">
                  <c:v>Congo Basin Countries</c:v>
                </c:pt>
                <c:pt idx="9">
                  <c:v>Costa Rica</c:v>
                </c:pt>
                <c:pt idx="10">
                  <c:v>Côte d'Ivoire</c:v>
                </c:pt>
                <c:pt idx="11">
                  <c:v>Cuba</c:v>
                </c:pt>
                <c:pt idx="12">
                  <c:v>Egypt</c:v>
                </c:pt>
                <c:pt idx="13">
                  <c:v>Gabon</c:v>
                </c:pt>
                <c:pt idx="14">
                  <c:v>Ghana</c:v>
                </c:pt>
                <c:pt idx="15">
                  <c:v>Guatemala</c:v>
                </c:pt>
                <c:pt idx="16">
                  <c:v>Guinea</c:v>
                </c:pt>
                <c:pt idx="17">
                  <c:v>India</c:v>
                </c:pt>
                <c:pt idx="18">
                  <c:v>Indonesia</c:v>
                </c:pt>
                <c:pt idx="19">
                  <c:v>Indonesia (Borneo)</c:v>
                </c:pt>
                <c:pt idx="20">
                  <c:v>Indonesia (Papua)</c:v>
                </c:pt>
                <c:pt idx="21">
                  <c:v>Iran (historic)</c:v>
                </c:pt>
                <c:pt idx="22">
                  <c:v>Kenya</c:v>
                </c:pt>
                <c:pt idx="23">
                  <c:v>Laos</c:v>
                </c:pt>
                <c:pt idx="24">
                  <c:v>Liberia</c:v>
                </c:pt>
                <c:pt idx="25">
                  <c:v>Malaysia</c:v>
                </c:pt>
                <c:pt idx="26">
                  <c:v>Malaysia (Borneo)</c:v>
                </c:pt>
                <c:pt idx="27">
                  <c:v>Mali</c:v>
                </c:pt>
                <c:pt idx="28">
                  <c:v>Mauritania</c:v>
                </c:pt>
                <c:pt idx="29">
                  <c:v>Mexico</c:v>
                </c:pt>
                <c:pt idx="30">
                  <c:v>Nepal</c:v>
                </c:pt>
                <c:pt idx="31">
                  <c:v>Niger</c:v>
                </c:pt>
                <c:pt idx="32">
                  <c:v>Nigeria</c:v>
                </c:pt>
                <c:pt idx="33">
                  <c:v>Pakistan</c:v>
                </c:pt>
                <c:pt idx="34">
                  <c:v>Papua New Guinea</c:v>
                </c:pt>
                <c:pt idx="35">
                  <c:v>Philippines</c:v>
                </c:pt>
                <c:pt idx="36">
                  <c:v>Senegal</c:v>
                </c:pt>
                <c:pt idx="37">
                  <c:v>Sierra Leone</c:v>
                </c:pt>
                <c:pt idx="38">
                  <c:v>South Africa</c:v>
                </c:pt>
                <c:pt idx="39">
                  <c:v>Sri Lanka</c:v>
                </c:pt>
                <c:pt idx="40">
                  <c:v>Sudan</c:v>
                </c:pt>
                <c:pt idx="41">
                  <c:v>Tanzania</c:v>
                </c:pt>
                <c:pt idx="42">
                  <c:v>Thailand</c:v>
                </c:pt>
                <c:pt idx="43">
                  <c:v>Uganda</c:v>
                </c:pt>
                <c:pt idx="44">
                  <c:v>USA (Florida)</c:v>
                </c:pt>
                <c:pt idx="45">
                  <c:v>Venezuela</c:v>
                </c:pt>
                <c:pt idx="46">
                  <c:v>Vietnam</c:v>
                </c:pt>
              </c:strCache>
            </c:strRef>
          </c:cat>
          <c:val>
            <c:numRef>
              <c:f>pivot_tables!$B$124:$B$171</c:f>
              <c:numCache>
                <c:formatCode>General</c:formatCode>
                <c:ptCount val="47"/>
                <c:pt idx="0">
                  <c:v>54</c:v>
                </c:pt>
                <c:pt idx="1">
                  <c:v>20</c:v>
                </c:pt>
                <c:pt idx="2">
                  <c:v>13</c:v>
                </c:pt>
                <c:pt idx="3">
                  <c:v>28</c:v>
                </c:pt>
                <c:pt idx="4">
                  <c:v>14</c:v>
                </c:pt>
                <c:pt idx="5">
                  <c:v>8</c:v>
                </c:pt>
                <c:pt idx="6">
                  <c:v>32</c:v>
                </c:pt>
                <c:pt idx="7">
                  <c:v>34</c:v>
                </c:pt>
                <c:pt idx="8">
                  <c:v>27</c:v>
                </c:pt>
                <c:pt idx="9">
                  <c:v>7</c:v>
                </c:pt>
                <c:pt idx="10">
                  <c:v>22</c:v>
                </c:pt>
                <c:pt idx="11">
                  <c:v>77</c:v>
                </c:pt>
                <c:pt idx="12">
                  <c:v>3</c:v>
                </c:pt>
                <c:pt idx="13">
                  <c:v>10</c:v>
                </c:pt>
                <c:pt idx="14">
                  <c:v>16</c:v>
                </c:pt>
                <c:pt idx="15">
                  <c:v>21</c:v>
                </c:pt>
                <c:pt idx="16">
                  <c:v>17</c:v>
                </c:pt>
                <c:pt idx="17">
                  <c:v>17</c:v>
                </c:pt>
                <c:pt idx="18">
                  <c:v>8</c:v>
                </c:pt>
                <c:pt idx="19">
                  <c:v>29</c:v>
                </c:pt>
                <c:pt idx="20">
                  <c:v>32</c:v>
                </c:pt>
                <c:pt idx="21">
                  <c:v>11</c:v>
                </c:pt>
                <c:pt idx="22">
                  <c:v>8</c:v>
                </c:pt>
                <c:pt idx="23">
                  <c:v>11</c:v>
                </c:pt>
                <c:pt idx="24">
                  <c:v>20</c:v>
                </c:pt>
                <c:pt idx="25">
                  <c:v>9</c:v>
                </c:pt>
                <c:pt idx="26">
                  <c:v>38</c:v>
                </c:pt>
                <c:pt idx="27">
                  <c:v>12</c:v>
                </c:pt>
                <c:pt idx="28">
                  <c:v>7</c:v>
                </c:pt>
                <c:pt idx="29">
                  <c:v>35</c:v>
                </c:pt>
                <c:pt idx="30">
                  <c:v>7</c:v>
                </c:pt>
                <c:pt idx="31">
                  <c:v>11</c:v>
                </c:pt>
                <c:pt idx="32">
                  <c:v>16</c:v>
                </c:pt>
                <c:pt idx="33">
                  <c:v>14</c:v>
                </c:pt>
                <c:pt idx="34">
                  <c:v>97</c:v>
                </c:pt>
                <c:pt idx="35">
                  <c:v>68</c:v>
                </c:pt>
                <c:pt idx="36">
                  <c:v>9</c:v>
                </c:pt>
                <c:pt idx="37">
                  <c:v>17</c:v>
                </c:pt>
                <c:pt idx="38">
                  <c:v>8</c:v>
                </c:pt>
                <c:pt idx="39">
                  <c:v>8</c:v>
                </c:pt>
                <c:pt idx="40">
                  <c:v>10</c:v>
                </c:pt>
                <c:pt idx="41">
                  <c:v>12</c:v>
                </c:pt>
                <c:pt idx="42">
                  <c:v>10</c:v>
                </c:pt>
                <c:pt idx="43">
                  <c:v>7</c:v>
                </c:pt>
                <c:pt idx="44">
                  <c:v>8</c:v>
                </c:pt>
                <c:pt idx="45">
                  <c:v>47</c:v>
                </c:pt>
                <c:pt idx="46">
                  <c:v>11</c:v>
                </c:pt>
              </c:numCache>
            </c:numRef>
          </c:val>
          <c:extLst>
            <c:ext xmlns:c16="http://schemas.microsoft.com/office/drawing/2014/chart" uri="{C3380CC4-5D6E-409C-BE32-E72D297353CC}">
              <c16:uniqueId val="{00000000-86A4-4746-924A-97CD3CAC4F6A}"/>
            </c:ext>
          </c:extLst>
        </c:ser>
        <c:dLbls>
          <c:showLegendKey val="0"/>
          <c:showVal val="0"/>
          <c:showCatName val="0"/>
          <c:showSerName val="0"/>
          <c:showPercent val="0"/>
          <c:showBubbleSize val="0"/>
        </c:dLbls>
        <c:gapWidth val="219"/>
        <c:overlap val="-27"/>
        <c:axId val="207042127"/>
        <c:axId val="207217055"/>
      </c:barChart>
      <c:catAx>
        <c:axId val="2070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07217055"/>
        <c:crosses val="autoZero"/>
        <c:auto val="1"/>
        <c:lblAlgn val="ctr"/>
        <c:lblOffset val="100"/>
        <c:noMultiLvlLbl val="0"/>
      </c:catAx>
      <c:valAx>
        <c:axId val="20721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0704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[croc_project.xlsx]pivot_tables!habitat_type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Habitat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pivot_tables!$B$174</c:f>
              <c:strCache>
                <c:ptCount val="1"/>
                <c:pt idx="0">
                  <c:v>Total</c:v>
                </c:pt>
              </c:strCache>
            </c:strRef>
          </c:tx>
          <c:spPr>
            <a:solidFill>
              <a:schemeClr val="accent3"/>
            </a:solidFill>
            <a:ln>
              <a:noFill/>
            </a:ln>
            <a:effectLst/>
          </c:spPr>
          <c:invertIfNegative val="0"/>
          <c:cat>
            <c:strRef>
              <c:f>pivot_tables!$A$175:$A$204</c:f>
              <c:strCache>
                <c:ptCount val="29"/>
                <c:pt idx="0">
                  <c:v>Billabongs</c:v>
                </c:pt>
                <c:pt idx="1">
                  <c:v>Brackish Rivers</c:v>
                </c:pt>
                <c:pt idx="2">
                  <c:v>Coastal Lagoons</c:v>
                </c:pt>
                <c:pt idx="3">
                  <c:v>Coastal Wetlands</c:v>
                </c:pt>
                <c:pt idx="4">
                  <c:v>Estuaries</c:v>
                </c:pt>
                <c:pt idx="5">
                  <c:v>Estuarine Systems</c:v>
                </c:pt>
                <c:pt idx="6">
                  <c:v>Flooded Savannas</c:v>
                </c:pt>
                <c:pt idx="7">
                  <c:v>Forest Rivers</c:v>
                </c:pt>
                <c:pt idx="8">
                  <c:v>Forest Swamps</c:v>
                </c:pt>
                <c:pt idx="9">
                  <c:v>Freshwater Marshes</c:v>
                </c:pt>
                <c:pt idx="10">
                  <c:v>Freshwater Rivers</c:v>
                </c:pt>
                <c:pt idx="11">
                  <c:v>Freshwater Wetlands</c:v>
                </c:pt>
                <c:pt idx="12">
                  <c:v>Gorges</c:v>
                </c:pt>
                <c:pt idx="13">
                  <c:v>Lagoons</c:v>
                </c:pt>
                <c:pt idx="14">
                  <c:v>Lakes</c:v>
                </c:pt>
                <c:pt idx="15">
                  <c:v>Large Rivers</c:v>
                </c:pt>
                <c:pt idx="16">
                  <c:v>Mangroves</c:v>
                </c:pt>
                <c:pt idx="17">
                  <c:v>Marshes</c:v>
                </c:pt>
                <c:pt idx="18">
                  <c:v>Oases</c:v>
                </c:pt>
                <c:pt idx="19">
                  <c:v>Oxbow Lakes</c:v>
                </c:pt>
                <c:pt idx="20">
                  <c:v>Ponds</c:v>
                </c:pt>
                <c:pt idx="21">
                  <c:v>Reservoirs</c:v>
                </c:pt>
                <c:pt idx="22">
                  <c:v>Rivers</c:v>
                </c:pt>
                <c:pt idx="23">
                  <c:v>Shaded Forest Rivers</c:v>
                </c:pt>
                <c:pt idx="24">
                  <c:v>Slow Rivers</c:v>
                </c:pt>
                <c:pt idx="25">
                  <c:v>Slow Streams</c:v>
                </c:pt>
                <c:pt idx="26">
                  <c:v>Small Streams</c:v>
                </c:pt>
                <c:pt idx="27">
                  <c:v>Swamps</c:v>
                </c:pt>
                <c:pt idx="28">
                  <c:v>Tidal Rivers</c:v>
                </c:pt>
              </c:strCache>
            </c:strRef>
          </c:cat>
          <c:val>
            <c:numRef>
              <c:f>pivot_tables!$B$175:$B$204</c:f>
              <c:numCache>
                <c:formatCode>0.00%</c:formatCode>
                <c:ptCount val="29"/>
                <c:pt idx="0">
                  <c:v>1.7000000000000001E-2</c:v>
                </c:pt>
                <c:pt idx="1">
                  <c:v>1.2999999999999999E-2</c:v>
                </c:pt>
                <c:pt idx="2">
                  <c:v>1.9E-2</c:v>
                </c:pt>
                <c:pt idx="3">
                  <c:v>1.6E-2</c:v>
                </c:pt>
                <c:pt idx="4">
                  <c:v>3.4000000000000002E-2</c:v>
                </c:pt>
                <c:pt idx="5">
                  <c:v>3.6999999999999998E-2</c:v>
                </c:pt>
                <c:pt idx="6">
                  <c:v>3.1E-2</c:v>
                </c:pt>
                <c:pt idx="7">
                  <c:v>0.03</c:v>
                </c:pt>
                <c:pt idx="8">
                  <c:v>5.7000000000000002E-2</c:v>
                </c:pt>
                <c:pt idx="9">
                  <c:v>2.3E-2</c:v>
                </c:pt>
                <c:pt idx="10">
                  <c:v>1.4E-2</c:v>
                </c:pt>
                <c:pt idx="11">
                  <c:v>4.7E-2</c:v>
                </c:pt>
                <c:pt idx="12">
                  <c:v>1.4E-2</c:v>
                </c:pt>
                <c:pt idx="13">
                  <c:v>1.6E-2</c:v>
                </c:pt>
                <c:pt idx="14">
                  <c:v>5.3999999999999999E-2</c:v>
                </c:pt>
                <c:pt idx="15">
                  <c:v>2.7E-2</c:v>
                </c:pt>
                <c:pt idx="16">
                  <c:v>3.2000000000000001E-2</c:v>
                </c:pt>
                <c:pt idx="17">
                  <c:v>2.4E-2</c:v>
                </c:pt>
                <c:pt idx="18">
                  <c:v>1.7000000000000001E-2</c:v>
                </c:pt>
                <c:pt idx="19">
                  <c:v>1.2999999999999999E-2</c:v>
                </c:pt>
                <c:pt idx="20">
                  <c:v>1.4E-2</c:v>
                </c:pt>
                <c:pt idx="21">
                  <c:v>2.9000000000000001E-2</c:v>
                </c:pt>
                <c:pt idx="22">
                  <c:v>0.16500000000000001</c:v>
                </c:pt>
                <c:pt idx="23">
                  <c:v>2.8000000000000001E-2</c:v>
                </c:pt>
                <c:pt idx="24">
                  <c:v>1.4999999999999999E-2</c:v>
                </c:pt>
                <c:pt idx="25">
                  <c:v>0.02</c:v>
                </c:pt>
                <c:pt idx="26">
                  <c:v>2.8000000000000001E-2</c:v>
                </c:pt>
                <c:pt idx="27">
                  <c:v>0.156</c:v>
                </c:pt>
                <c:pt idx="28">
                  <c:v>0.01</c:v>
                </c:pt>
              </c:numCache>
            </c:numRef>
          </c:val>
          <c:extLst>
            <c:ext xmlns:c16="http://schemas.microsoft.com/office/drawing/2014/chart" uri="{C3380CC4-5D6E-409C-BE32-E72D297353CC}">
              <c16:uniqueId val="{00000000-3E81-B948-98B0-A86D744D96DF}"/>
            </c:ext>
          </c:extLst>
        </c:ser>
        <c:dLbls>
          <c:showLegendKey val="0"/>
          <c:showVal val="0"/>
          <c:showCatName val="0"/>
          <c:showSerName val="0"/>
          <c:showPercent val="0"/>
          <c:showBubbleSize val="0"/>
        </c:dLbls>
        <c:gapWidth val="219"/>
        <c:axId val="250681119"/>
        <c:axId val="250682831"/>
      </c:barChart>
      <c:catAx>
        <c:axId val="25068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50682831"/>
        <c:crosses val="autoZero"/>
        <c:auto val="1"/>
        <c:lblAlgn val="ctr"/>
        <c:lblOffset val="100"/>
        <c:noMultiLvlLbl val="0"/>
      </c:catAx>
      <c:valAx>
        <c:axId val="25068283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5068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[croc_project.xlsx]pivot_tables!conservation_status</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t>Conservation Status</a:t>
            </a:r>
          </a:p>
          <a:p>
            <a:pPr>
              <a:defRPr/>
            </a:pP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39807390779090585"/>
          <c:y val="0.2086574074074074"/>
          <c:w val="0.19849020674646356"/>
          <c:h val="0.67560185185185184"/>
        </c:manualLayout>
      </c:layout>
      <c:pieChart>
        <c:varyColors val="1"/>
        <c:ser>
          <c:idx val="0"/>
          <c:order val="0"/>
          <c:tx>
            <c:strRef>
              <c:f>pivot_tables!$B$208</c:f>
              <c:strCache>
                <c:ptCount val="1"/>
                <c:pt idx="0">
                  <c:v>Count of Scientific Name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8E0-4F46-91B2-CB7B90892721}"/>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2C5-B340-9D36-2467D06EDE54}"/>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2C5-B340-9D36-2467D06EDE5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2C5-B340-9D36-2467D06EDE54}"/>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2C5-B340-9D36-2467D06EDE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pivot_tables!$A$209:$A$214</c:f>
              <c:strCache>
                <c:ptCount val="5"/>
                <c:pt idx="0">
                  <c:v>Critically Endangered</c:v>
                </c:pt>
                <c:pt idx="1">
                  <c:v>Data Deficient</c:v>
                </c:pt>
                <c:pt idx="2">
                  <c:v>Endangered</c:v>
                </c:pt>
                <c:pt idx="3">
                  <c:v>Least Concern</c:v>
                </c:pt>
                <c:pt idx="4">
                  <c:v>Vulnerable</c:v>
                </c:pt>
              </c:strCache>
            </c:strRef>
          </c:cat>
          <c:val>
            <c:numRef>
              <c:f>pivot_tables!$B$209:$B$214</c:f>
              <c:numCache>
                <c:formatCode>General</c:formatCode>
                <c:ptCount val="5"/>
                <c:pt idx="0">
                  <c:v>275</c:v>
                </c:pt>
                <c:pt idx="1">
                  <c:v>115</c:v>
                </c:pt>
                <c:pt idx="2">
                  <c:v>56</c:v>
                </c:pt>
                <c:pt idx="3">
                  <c:v>384</c:v>
                </c:pt>
                <c:pt idx="4">
                  <c:v>170</c:v>
                </c:pt>
              </c:numCache>
            </c:numRef>
          </c:val>
          <c:extLst>
            <c:ext xmlns:c16="http://schemas.microsoft.com/office/drawing/2014/chart" uri="{C3380CC4-5D6E-409C-BE32-E72D297353CC}">
              <c16:uniqueId val="{00000000-C8E0-4F46-91B2-CB7B90892721}"/>
            </c:ext>
          </c:extLst>
        </c:ser>
        <c:ser>
          <c:idx val="1"/>
          <c:order val="1"/>
          <c:tx>
            <c:strRef>
              <c:f>pivot_tables!$C$208</c:f>
              <c:strCache>
                <c:ptCount val="1"/>
                <c:pt idx="0">
                  <c:v>Count of Conservation Status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2C5-B340-9D36-2467D06EDE54}"/>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2C5-B340-9D36-2467D06EDE54}"/>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2C5-B340-9D36-2467D06EDE5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2C5-B340-9D36-2467D06EDE54}"/>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2C5-B340-9D36-2467D06EDE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pivot_tables!$A$209:$A$214</c:f>
              <c:strCache>
                <c:ptCount val="5"/>
                <c:pt idx="0">
                  <c:v>Critically Endangered</c:v>
                </c:pt>
                <c:pt idx="1">
                  <c:v>Data Deficient</c:v>
                </c:pt>
                <c:pt idx="2">
                  <c:v>Endangered</c:v>
                </c:pt>
                <c:pt idx="3">
                  <c:v>Least Concern</c:v>
                </c:pt>
                <c:pt idx="4">
                  <c:v>Vulnerable</c:v>
                </c:pt>
              </c:strCache>
            </c:strRef>
          </c:cat>
          <c:val>
            <c:numRef>
              <c:f>pivot_tables!$C$209:$C$214</c:f>
              <c:numCache>
                <c:formatCode>0.00%</c:formatCode>
                <c:ptCount val="5"/>
                <c:pt idx="0">
                  <c:v>0.27500000000000002</c:v>
                </c:pt>
                <c:pt idx="1">
                  <c:v>0.115</c:v>
                </c:pt>
                <c:pt idx="2">
                  <c:v>5.6000000000000001E-2</c:v>
                </c:pt>
                <c:pt idx="3">
                  <c:v>0.38400000000000001</c:v>
                </c:pt>
                <c:pt idx="4">
                  <c:v>0.17</c:v>
                </c:pt>
              </c:numCache>
            </c:numRef>
          </c:val>
          <c:extLst>
            <c:ext xmlns:c16="http://schemas.microsoft.com/office/drawing/2014/chart" uri="{C3380CC4-5D6E-409C-BE32-E72D297353CC}">
              <c16:uniqueId val="{00000002-C8E0-4F46-91B2-CB7B9089272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58023313598314"/>
          <c:y val="0.13644539224263635"/>
          <c:w val="0.27603662402645801"/>
          <c:h val="0.67187773403324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Observations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Observations</a:t>
          </a:r>
        </a:p>
      </cx:txPr>
    </cx:title>
    <cx:plotArea>
      <cx:plotAreaRegion>
        <cx:series layoutId="regionMap" uniqueId="{B815B914-D534-E346-986F-E79B83EE9E7D}">
          <cx:dataId val="0"/>
          <cx:layoutPr>
            <cx:geography cultureLanguage="en-GB" cultureRegion="ES" attribution="Powered by Bing">
              <cx:geoCache provider="{E9337A44-BEBE-4D9F-B70C-5C5E7DAFC167}">
                <cx:binary>7H3XctzIsu2vMPRy94m44JRDobBjz4kYoA2bRkNRZjTzgmhJLXjv8V33D+6PnQUaqRtssck93EE9
nNZYgNVZlZmVZmVW8V+fu39+jjbr4qiLo6T85+fu11deVWX//OWX8rO3idflcex/LtIy/Vodf07j
X9KvX/3Pm1++FOvWT9xfGKHil8/euqg23av//he+zd2k5+nndeWnyZt6U/RXm7KOqvKBd3tfHX1O
66Qah7v4pl9fzTZx+rnA134+utpk9acI/5F+Paq8zZGdJm766miTVH7Vv+uzza+vdga/OvplSuLe
dI4ifHVVf8FYjR2bigqOP+bNR706ikDj9j3jx4oxJrlBb9/f0X69jjH+78z0ep7rL1+KTVke3f77
Md+4s97HDPDL1L5hsJ2Oi7Zn11z6ZVeA//2vyQPwbfJkS8ZTJh96NRXx5Tqr10evN+3RsvaTzfqO
rc8gUv1YKiqJNAxy86E7IqVCHDOhTEK5cUf1RphPmdN+4d3/homw7v/AVDiXy5cXzvu3vx39YxGl
hf9l/V93PPqRZP5zOvLeXSdfnlEz6LHOOdd1LvcqBmfHjEqpm7p+857fLf1GPQ5PZ79S3I2bqMLd
46kCvP8JFOBt/WWd3K3+R4LfNR8PWVkqjnUl8CH6zlZk5rEwqSFNQ+21rgensZ/ht8Mm/L59OmX3
25/AGL4t/KPzdRI+o64bx7quC1NweqvrUOYtv6bIsQH7pziTd2K+UfJHTeUHbP++iinrv7+Zsv/8
7OXNnb2OP6Vf/GfkPmXHuuAc5mTie4g4RrgBpWcT3/OYOexn+/eRE65/fzFl+tnJyzP9Yh35d6r3
DBZGHnO4e67TW6e/y3eEecwkhHF1uxsIu6N9o/aHZrOf9TejJmy/eThl+cX5y7P8rb8pivXR+SZN
NnfL//usV8dSgPNCGrc2XOxYGo3SY4UfYFJNTc0jp7Of97uLmchg9+VUFm9/Bllsko27jp5PDPCx
wtCJJAJs3rL02vhCZ6YkptzvZA/P5AcSuBs4Zf7d83t8f/3ye+BiXRd+tU6e09ozcsx0QeBOJ6w3
jxk3TWSP0P/rzz2r85jJ7Of+9kImAth+NZXBxdXLy+Cdt/YjhPbPqvzKRIoO/m6pPkKfY0Q4BucU
cecNZHBj7h8zg/1s/z5ywvTvL6Ysf/cTeNu3aV15R799LfzPzxjmaEwdm6bkjBi7nGf6MVEGFcyE
M9hm/GPnsZ/5u6MnAth9ORXCX7+9vN4jMlj35XNaHuRV0uSGrt9F+bu+lxLEPVKH5yU3FghR0bY0
HjOh/ZL4PnIihe8vphK4+PPlJbBKviD2eVYRaAQIIjG4Sb/FlhMhwAFTSjnRR2cwfnaF8Kg57ZfC
1tCJGLbeTOWwmr28HM7XaXnHhb8fgVIFGAHgAuz/DYPB4R03wI+BMSAdUxPWH5rGfq7fjJow/Obh
lNfnP4HVee27m+I5jY55POJnXJd3+OouqGPAJZhwxuru9cQFPGI++/n+beCE9d+eT7n/+idA0s42
Sf+MHpceC0FNiahmR8U5dgCn3JTiNgmboAsHZ7Gf47fDJvy+fTrl9tn85e3Knfc5+oeVFskm/a9D
RuY/B15/s8BH/7gG/V9wKtc1syNrXfoJ6mc1Km3+5qD5/c9x5tLzIz/LUPU5OIknQMzy2AS6T+Tu
xqCMHmNbsHs45yMnsX9f7Aye7I6dd9M9cvkTpAIf/E2VrONDO+MJrOdAgAQ1DDEJfIgC7C8NScXE
HD1iCvsZ/23ghOnfnk8Z/uEngBzmbp9Vz8duJo91wlDBNG7LWAjqt6Id1FSUIShVd+EoNsR2zH9w
Nvs5fztswvfbp1Ouz38Cx/sBKNRQb6JndL7qmBCENZSS2zATar3FeU1KBPrEHB3xzQe9BNusf9SU
9rN/a+hEBFtvpmL48BN4ZLv+9IwSQDsGyvb0G55GdnVfQ1kLoZEy1J2IJpDzodnsZ/7NqAnfbx5O
WW6/f/kg6PUme05gGRgPQ/WWmHcdMrvZleLHpkB6xdQtvDyx9Qdns5/nt8MmTL99OuX668uX57r9
//9ftTn68n9WTeoXm7uN//eTW6RTgDZR3LrLbSdGRwcEZJhCB8B/80Ghd9voPH5e+wUxHT+RyPT1
VDT26icQTVpW66OrZ4U+zWPTMAmj5K6osrsrNAXQx9QpMznqjuNHn4jlUXP6gUi2xk7FsfXqniiu
Xl4US2+dPKM/gEfmKC0qfudxdyNQjQKGxnvjzmFPsbeD09kvgNthE97fPp2yffkTxPyrYp0c/cPz
ywo9XZ9fMBW9xmrudsLfN47UODYARLFJX5F5zFHqF1CN2w/ChG2beHAW+8V+O2wi9tunU7G//hmC
r7FZ9ugfsyv7oMgfn+79b8vst57new2y/9GWWTuN0vjTcyK54ng0jBTY+G4iY6ArmiiFOPs2iZyG
0Y+Yyf4t9H0Nk130/cV0I9m/v7zbsmE9inV0W0BNvnWl35mVv2/JDHgyxr9HcWTXk1HEG2hUZ5xO
wut/Z2Y/EM0P1zgV1Q9/8J7oFi8vunP/0/OWP/RjA5nQbn1jGwWA85G6QrFPv0UBEBluO59HTGi/
gL4NnMjj2/Mp+89/hoBv/Sl9xk5iVFvHVmGJ0PqOu7v5ELrNJH4CtSd24/snrn95aD77eX87bML5
26dTvi9/e3m1f+5TFRQNwzgHwwCu7PqK8QVRXFfGnb7vqvvhifyA47fHQqYsv318j+c/AdD7bp0M
z9tZpgHrZcKgjNxmkRO3wGGMgHYJHd19158J4viYGe1n//eREwF8fzEVwbu/Xl7tL9chkpznPLsA
PH1MLg02aS6TCp3cqDghStpraB4zk/2s/z5ywvrvL6asv/w5uug3Rfqcxl4cS8p0HV30t7Ye2r3l
aSk/hgB0hZNeuyYHje8HZ7Kf9d9HTlj//cWU9fbFy2v9xabzPz/jqUjA7GiX0cfOsh2Oa2NDmT42
EuPPLs8PT2E/x+/GTfh993jK7YuPL8/trcr+z9Bl8JwJIWPHXGcoL6rb6Gm3mm6MsS1H3w+/PSE3
2XjgzMOz2a8Dt8MmKnD7dKoBq5/A0VubyB+eEeMHjEVNxQVOZH3zJVuGTlMKMRb6yMfDidefCd8P
z2c/4+/GTTh/93jKeusncPC2t/5yZ3n+ftZNcVYYKAeFF9/HeGTdhOqSjuWX688kmTg0mf1cvxk1
4fnNwynH381e3twt63WFuwGes5A+st3UTSLlLsqhmQT2xyBQ9tv0bhLPPmou+7m+NXTC+q03U/4v
3708/3+ryxF7etiwPvXWA+QNTBGh+F0avePnsSXQUUug97eV9oneP2pK+8WwNXQihq03UzH89v45
xPDjjrZvZ5dn62o9v75aYus+g4ffXi8T92BMht5CPntN1A0atPry6ytGgLx+u7Bi/IodqOiqLrd6
1b8N2KzLCldXUKQgSEwMHAFAEEzQ9PDqqN2Mr2C3JEc9XumGgT4gpQOCStKi8n59pXAaT0dBmUjB
iDJxKvvVUTkeDvn1laDHVI0nCcaTw9ALxr5d8nGZRr2bJt84cfv/R0kdX6Z+UpW/vtIRKmY3PzZO
VODQE1RIF0ygV8mkVMfsss/rK1wkgp+m/9fhqUf6wBwCKyPCXdQJ8aXt1kFRf+xElUVWMwRZWC3S
PBqKS0KqQV45SgXBiRkUZn9Z0C7joeVxk6t41vIwbk6CuKhSK+orlc4ypyBvwtRMP3iur4RVxFHQ
W0kb+vo89aQj3whPd5yFlsaal1k0SVQh7ETX0q5clGGfe7FNAtkW8zxn9ZU+NIRZJtPIpUqK8rNJ
Kq2/zDQzOGVZRwe7KUlK7D71pViabt4S2xG1/pHWvCotFphuPCOt0IUVdll0obdO61uh70vPakVV
cCupk4BY0je8chH4eniluYKVmEKTRQvCGipXhAZDJBay7MGqSDPzhFqVWbh9bW2p0T7h7JGNjqop
7jaBoBWbyCbXkoaBZ0ZgaakbFFbfFkUJgWTmWRzSwr9xSzc1oz3k6Ph9u7qALA66hqPP+EswaP2O
LvhuCZWrRGAFWjAIizUuK2eBdEX7ibCYFdZQ+bl3liZpH30ezJK+a7K2/Ni3JVSg98uuPcAB7IDd
GQFAxKEN5DI4NmBIPplR6WpD4LoJ9a0yQI1/JrSUzep00JitB7wdlkbQeuVcRWYpZyxPunSexIZ7
aBqMTOZx3ViD0ws4IIJDmtiau5yRMqkHLXJ6z/KcKpKz1HdS9nuYhL5phV7VkoVwNCe3GCKY8Kxz
Jd8QGuUz2mlMWmGYsWHN3aY0P0DllXCXUdd4eWKFqs6GL7TijnElKt56b1tn6J3PetOVmW4TVrV6
Yj+sVTAdOzyFgE2qj2YFZyEZWuF210IC5fV+pWee5fsq/WtAWBXPpcej4IA+IdecENJBROAQvWGM
8NhEffWEO9AOJwbTjK6SttaoiF6IuAsrO4k7v7dbPY7qA8ubGjTAbNgynOAwDzPR04rcaFuJY9Xm
WSI9x7UUc13LC7N+wWXqzIrALE4eZuW9Feqw7krHdhlTMTEeLN2m5XJiRiyMas9yZNRlM8pD5pxU
fdKo0z6vdHZW1W3XmQd2BfKIXcYCR0QDI2oXuAhFIPTdJVs5jeJx6UrXEu4g7Y6W4WXsBHltJaZT
fqB9US6qWGbrh1d7j7Pj4WQklkQqNh7TmWzGgcVtnzKhgywZhtymettd1EplteXTVHx+mNq4pbaN
kcIpCf36bCLIwt9NFmlUIWuGwQhca9DC+qQoMmPp1JwvNScyL0uDkXks+XDqgcEHVAjQ1T3i15Uh
xFY4rsrNqWAdJ8yZn3PoT+l0WeLaoSnK5KoskiFcR+jDK01Lupj3UumDUUHL3LCILNpoUVJZYYZ8
xbFEWUnq2WlYyP7S6IImuegbXkqbJHXEfs87TbZwkyGrgs4y6yEd3rRp2aVLBwKO36RDUlQL2dLe
86zaafP+KquIHCzmSE2+GZzGH75yP8/09oSUMuyp1bQGGd7nfqM1G5fkg/u+FW2jTCvoVRBeiNZn
4rWfEJq/ScxYdrbL3FQGdhtx1zgLidH3zG5pqxy7b6O0f126qYjnneryol+4g8+G2q5p4rM/Ai2t
ZLMyhRuLzKoDw4zee0PEfcvr3IF2s8zwRGEFfOiGj7VifjRzGz3RLRFmrhQ2MWpPU6ssitrgrHIJ
914XjUqCpezTWJzgO1xzWHhalzqNHYJy8ClKvMo5Z64oolkoqQnTURKpqfS1ZwQqiFfjbVNdO8s6
vTNn1dDEOry6p2lhatUGc/R5lLO445cx7fJefE24TNriJM/iSPNnKU/Mns0TTeSeYdfc6QWz3L7p
k5Xrx5ramFps1u9Z0Yb911DqmeFaXeoZ2SdNzzJm+16S57bPu9Kr5iZttXKDyMaoZkY/eMHGNKMo
OdW4g5jESuIgZ+dal2Qyt3x38NKZQUnXzkNRBWFoibasU5sFKon+EGygrVVImranrJaxedK6bUxs
3c2qZuUljaa9lqR34X20xPTKt17i98klYpfsaxxkyrxyC631pF1nOg0/lsJwPfj0iDSRJcOuJxeI
Cn121Semyc+ari/TBa9Zr6C40tdPVaUjPJr5ie527/us6E5c03DCRZaKHvOiYWTYfhYHrX7qGUnx
zicxNedp1SZKQ3Tk1nL4pBLN6RBhQmSpFUQqFeGypSVPqvMyZx6VyyzxaZTNzDb0ht5Srk7ng1aV
3CZlMpy1UjV82ZVxGK3aDH6lsyOj8mvlnipX0418bgSmCN4ZBo/rD4OXDH1t50VAvFXHS82D6ioa
d4uQ8SgTVkmIPxhWpbc8/4NVtSCnaeM2MrYa05FDag1dpKetVYsEx9atuq2knLlCi9tZwXsRrHjX
ZJpdZZmUrt1pIWGXSvbgrJVm+SA+scKl/grC9bK5cGhFZrFbhOyUhToCUtK2XfBXxwKiFnqe5vXr
jKVZcj70ivYXMq5b36Y+15rcDlmbGyetQ5ruvE8N6i1Va1D3gurK9T8Yke+G9UUTxJkq523rpVVv
QzlEt8p8UjnqU1S4Tvne8avQZ9ZQBFHXwxm3VdJYqnNM733ZCN8/kaLM2vo0NoSUqyY0Qu4uVIdm
C/Z70UeaU1gkroz0TapUV2qzqOSwFNbgUBH92bctq/6otVj5lj8Am/4QGzWpzwwSp91KK3jlXGiO
V12JrhXic1/pRnTIIe6aa2RQaDeHsUX+goYYxImT8MxJdC/UlGMs8l7Lcc4qLFdlnOazzsiJlXVG
c8BB3Kc3tnhcnzJAbmaoSQgV4J4VWje9uQid1jtJvLQ8SQ2SWorDSA8D1w/Q2/WF4/rYGJITggIX
wuHxoM52nKE5smmqVpmLLEyVDW3sFp3XDLaonPJc1YpaaeyomSZ5eiCGm+QE16QlAAbU1WA8cX/G
xA3XKeKKiA1I0Gqv9E5DmIrO7rvIOSPEy/8gsulXEQqjup0VhW67QdzGiyAPynAm04SePhwU3Itd
pUKzE+JXJSV6SsUYomxlq9Tlmq/awPnq9S4/DWrKVrrh8wPx1a54hcSZWJwD56irAOTScdPcLhVH
q4cASyy+hnC4mdVmGimXaYS4cpl3qkgWZi608ADRaaqjDCYRQRoUIsZNMGMH0fbSpNN3WWpUztcc
u6yxI5Ek4bJgJOgWyNHbZhX6YeXYVVENyE+dvlopJyD9x4cZfH/pDDeO4W49xsdrmsa7F7dn0eky
dxT3xsDHc5CQLbPOLeLaTiLFi4sc+aEbWzznPH+iikuTCFQQDVguXGDK9VHyW5Jl3O0Zy4U44Y0v
A8vxur5aKlbTqwTW0VumpQ67zIZG2pWv+/zk4XXvxrajmuNGHuQp42ktpXAXzC55jbmyFrpvLHqT
kpOIs/zUZa332kkQKB2Q9B5aAHYYbARwHF0YEx5HrBp4gDR1MR6FP3cRaVmdroeXmQy6+VOXxbAq
qBN0GVesjH0J21yNatK0vZ5ri9ZzDW+muiA6c1Mt9y3Cq+zmAqYf4gfjvL9H7NemAg4WxQ+AVgaw
LrZLrGc+ysSJ6y7LoFCroAhN2xNJYbGsdmyuEiKtNND4AZOwh6oy9bHeRZGGIT/ZpeqqEsEvF9oi
0qPqTcpYu5Kyr2esI+xtpKnQplqjFwdkeJ0l7yxWoscGJwuk4IbJcK3QLlmVGAhDmOkvU2MIyTIO
mhaBPevTyGI0lguTuJrj2nRI62EeRVmc2mVPjNYySRG41YHp3FMpQCMCi2cAKnDkcGo83Lpx3Ewi
qqoDqrV2VkdF9KGp88bS+9yvnsrya0OFhBen2dFQpCbuNig8WrG6zJdKFU2x8MM4t9Gn2tqiD+OZ
MuLySy19FR0wEbu2CfqFDiYkoLBK8EXAvSdkRZOnnZc75bINO/I24Ky9IknZpnZd15oF7EYeorhr
k68pmgzmkMAB4jzbFEsgIdV4jfBv6bZ0zorY/T3RAmOZsCr7A0r9kYkguYortzt3Ec69eXjvjsvZ
0TCE/LhEAFHNKNTrUv723u0yQaJcOtWyT5F0hhEFXOSn5btIsMZqk5IuWi0zZl0QdgfkS3fd7Lhu
xnR4WIRSgLuEHNVtyxg7bqK5XtM1y6Z2h6WvqsEyu9j8XAxNt+p9EdtDW4W2STN/HjV1eyJDKZch
0c2Z4SvNYnXTzGqHZeUBFbin52O783i2U3JAcVKfmM40k3AOVdEvtbxrbFOvs6VWDusmbg5Zznvc
ByUBjGO8qgFHpqdgh+7ncZ2WQ7+M/ILZXcLI6eCV1SoMdO3PSvPKc4oz1ZZmuFX5VKMN0pLBuYqR
OA7L73I/FW5SiMHsl0DVEOPpTRVaPHLXJnj75WEdu94zO0qmcAwZsbOJS6DQTzCVtNDKzg9oS5fg
QDmvI9pZpCrSZRKrcJVHsrRT5kQ2U7n7ujN7uqzKQNqKFORtNvRyMUT5HyJmme0iUbPNkMYXcRh6
m0STh6zOrkQQbZvj7YWoUqC1BfiJmMCJVRznIKSCme7rnJ5GWieGvzQt0mAAXCf83ciM8ipuiEx1
2+xbckAqU/IwreP5PQZtAHgKM7QrlbBVXRMZ+rBoU6NZJVqWvNHzZh1Sr1kCQYjs0mvN00Tzq8XD
Mtp1cPAxI2EDwS7qfQauz5n4cD0uu1B2HlngPHnyJdLCNp55RkE6O+ZGRqxcyOaDj3LR+4fp7prb
ke6YUKFeZZq4OAx1qt0FUxamrlH0ZFH7ii0BurNZknZsGXkpJF220erfoAcZY2MjuRJyklRlPe8A
9gBK1x2jPDMG1V5oAao4xRB88mhHDpjXfctjIwqOW15R/Rq707ZtnMazIqpVThZSpObviV4ga6u8
WrdqJOOA3aQjDjjpvRQB11IBqz52M+xSTCtu+hTR+6IVxJ0RM2fLHrDhnDtNYMWdSG/aB38Yj40a
+X1v3wgQcqMIZxnM+BQmjoTWlF3GwFDhu5br9c1ViyezRvbq3yDFFXpfRl/F1XWVccthKFzmXQvm
DIvBSbx52feabqVpp+ah0znak5zAzbpgHQ2FSgzuTGOTnVjR1u2F8ukiaDv9vNQ9dS7zIrMSoHVX
D+vkfRbCAY5bD3EtHKEx0cm4lXJoA50sWGMac9MzQ4voTv4+LHPjSdHzuCqpI/GC0adkvPSZ7WpH
ZepxFuDC/EUoy2yui1rMCjdQttci2ye6l85hX8IDtmXf+pBRj5KDiKg+WV8tvZY0qiILlfqGaVWO
SN91ouXRCnFRfMix3TehuPIfFwPA26BXWp96b2bWYeM1Plv4hlbnv9PUyHsLdWsVVFZXlDyfRR5z
OgsoqOrfBW7Wcf/Agu8bUyAIY50b6xUoxk8WrIdM64empgs2aCXKc3FnJ1mULXIAAXYWGHIuhiB6
umjHTA/GBh15aMqceC5jiGKmtyCaS8OfjxDAyoW3O+t9g85z3uuzuO6LJ29J4BjY+ACo4DUJH63R
1pYEc2uhaMcXfiA/NiRqF7RPhK3Hqrw5yvVDO7OPp2OgBPVFvcSYlo210u9qrqV8QTiCcZZE9Qp5
E2LEKByWjWaWFtcyffbknakUGsLQHIGjccjed5fno38g0IeSwzv13qySaWzX+RCelFGuzx8mdd9u
Q2QEBQWcF4K/mOqMzwHkarKnCz+Ome35Gn/dGn577nSadxWxODxAb8+mhIYi7jOMsTdEn6SWsUwb
rQ1Aj6Uun9Gh6i6FF38J8646eXhlI5N2PQRifUR2EovD9UvT0AK1ozYM635YZKZffSR1ElcWiZLg
gGe/TwbIA1A7VNIkIorxttFtVTSHMu6KxKWLkniiR9UEEJPNUsb/eHg59+0LcBV01CBIAogE37BL
R5lap5WBoAsSKegEDNFiAAz8hXhxZjdOU8yBbzWLwMwPAbT3VWRs1cEFnwxFZ4BIE+OtROXH7tDR
BfISOm9Eqy2SnH/tM6+78CJ5CCvcRw7Q5HgQEdk3m4bCCRIH6qIktGgl12fY5Vk0b/WCWsx061Xu
90Y5e5i1U4ojvC7Q5w9UBxAdIsJd1jpa7qRYYYX6mOnZjUk3NTNOO5k5FurQ7RM9PKjBrwMZQ9cL
+qLEhJ0JjRszJWY1r7WGrHIEhUstTp3IiiMVJNaTlyaRmSLNR60XCffEOuvIVVOvArGsZt6SZSaZ
hXGdnw6N29kkS+WBTbcLKozQMhYHwzx2hI3XjU4CT+UT1HcbUc07WumrxM36N7UZOfqsr+PgDPTK
C2conBUrpf4R/5U/0byM9CmCNOgP7sa4p6tliNipDbRqXrlRZwNQDRY9CrxWWBXDAa2ZWjIk6Qit
8TcCGqRs0yS6MxsHDRA8m7el7P9sgijzLrO8LoNT6Wfh5cNy3EfM1FGjAJKMCPS6pr/l8Dha1jj1
BeKkLAnOHBUmczNFibQyy+zp6wLeOGIROpRTTUXYcacWuRTZfKBeXliR6TbE0py0RAGwzZO/nrww
eGpsPjgfUFOT3RDW0kEnGPaei5r6AmmS+hDmZjCrvES8fZjU1JVDYHAH6J6BXiDbnnYDBgZ+cVju
GNU8dqrqVJZyhdxCzKVUyIt6HthZNqQH9JGO/mzbC4EokEsEvoDYoC5T2+Irjgp1lJZzIzOTS02H
mlieLKqToUWB1wkpPTNY7SzQAkccG1hdP/c74eeWN2jxmygRqPZFqTccsAt7eIH7koCcIxGGbxyP
0mx7rc4Mq4QaKOYzIZNF0g1mZOci7ecubnI+kXHhL4pMuNFTyeLr0O2O+Bi3ITIgGbtkq0C4HK0i
7RztEj2a/dBVKAqd22jaGlakKoA60OqAg763dUaaY58hJIFUgEytu9tpnRem7Vz0UfjV57W5KBEw
rNKMlE9V5pGUAH4LqQPTmYYcPKhTT+/9dt4KXbOiOOJ20ET5KumN8EBcOoYVO3oFUkjusUmJTmCE
xlVvGQR/GPIhl7Kdl0ITrwOjyGxCnPapW2akgmKhRJkU+Pu0nc6PBs/PdaOdOyV3lh0L80XnG9EC
eQBSUnSonRUVGxZP3Kcj0bHmgT2KFqWxc3h7aVyvap5nbjdnOeMzUx9yK0fbzhsv8x2Lhq1cRHWd
PNXqjXZ87Ksb14mEcQy/tvnphB2lQQ2iUsgZScXwGnaon1MW509f33gvPRfYBKjyTgMclvVVUiuA
ui3r+RfFSRfbAU8cu8v86l0qSLd0kKB+epire7bBdUMkOs9GoO1eDdIjXsEL2s59vfnK65Se1+hi
Acwm+gPg035KAuezDPgqrHGXlSJOAHDrHBvOJ+7JIDWYFrM0ZzEq6QfsyTQohknFor6TmtgTw/E0
RyR9O1cqzM4DI0wyq8mc0pYhr9AY5niXWuMGtlak7YFIZ9JGh1BnpI0mdfRIArWH2uwuswiUb2T1
0M6rymwtgrh4ZbqudxkZXYf24jhsUivxS/0qldIcLKl685I0Tvc7KYvyLGfaBxaV7knj93FmORlK
4chpiXaAQ3vsBGru8Hdw5BL1/vH9ll47yCJNAbhxTqvqK02i/l3DDHXATNwLoMEKuNXxgn+TIzMf
neAWkUFGIfAbSLxsjPA0gxVeqMLh56rx+Jx2PT2AOdyLMkd64y8VuE4SuDFZFHqrMhjXBvRywRZl
hdI2r4W/AApFZ0rV5QLmw7XLFp3/UdYly4e30j3neU0eaSwiMmAPbEK+FkNYOz462nLZRRc0pw1Z
llJ1F0ZaDMpSaVT/XumVLm7O7f4Qi9jLZmSY6KEY62bT1o2BRm3XEGhcxKN6htRWnZWVwWYyjopZ
E6pDVYE9Ki7RLAGtwy7GCfTxqsttuTYlWhsHSZt5lueRY3mlDDaAPPV3OBbRVVYTFWLRoxn3SxO0
zSwrfDefaUTkm7SnYWkRL6twxsKJqnlDOj+10CidzlzVqfXDArlvcaAMSBaBQUEe6J/ZnWeZNjFA
6aaZswaJaTaEGZ0jY0ypjTtquXMgFr8vhjGeQBERiJAOczpxvdhsXGboc5vzkDQW+leGP3FQA0bG
qTysVqNPtqcIKlCsxAFAbGHE5buro1k0RM2gmjkqeaywE6Ct3SaqhkGzFSSUPp0cbhpAng8MmqPn
YeJ+K4Gqek2Cel5mfrgcUGH7g7jot3aYGwT2w4K7b51woRCABeSLWCC0bHdpaKLrVU+ifu55dblh
jeBoGTbaPx6mcj8IR+iyTWbCwVK0RSv9oZ836IealUblfaQFCXIkN4x9zXlpaBeUpxRtzVpT/4EO
UT5L0IM7T8OSL4nwk7e5Xzr17OF53VNbxDkceQ94DVgc0Oju6iOkeTxFlLCgTunNYnQ/naSeQ6we
Cef8YVL3dBbwvkKXHUL98fL+qcV0c3dwwrDQF6nf1JfoLRNzN0b7F+nzJLf6sO4OuMc9BCnRkUai
kIGjq9OiideGOPCFW0UWqtSTcwLhf+AKZ3uU6ekXXm1o3QFHd88nIH5DZQ3/ABpHwdldZiKBi6qk
D9iic0j6O/NdeUV4yL+6AqdRrBj9oQDnCMoop25tkvik9LVDSdW9aGSkrnBGAwWpsZA7UTOEeiaP
woYt3MTL/0xQzHxNgBF8JLgTsbfDLnBnZU0kDmuw/ICK31cl8BK/Ye36xB020iTmMry2Fo7s2QKl
lfFsk26Wc1xcUa/cuBfmAWW65/+wTtzMMP42QxAF6rnL6owbkS6GjC2aTktmPpqQr8DRr3Hv+jMd
x+tOopY+fa+gcgB7awJTwtGe6WGp2mw0ZAzgra634UXYa2U7y6PSwOm3gfXBzYn9H3raPcqEdlD8
1u3rCuo9AL7jpqaLtuILJLH+TLC++x/Szms3bqTr2ldEgDmckh3UkpxkW5J9UrBlmzkVM6/+e+j5
D9RsoQn/LwYwBpiBd1exatcOa619N9dutSs1o/psVIM8qGGaveshsPmZqpe/r9/WC7fIQQGTChWL
3gZB2/K1X8VTYTKLuasy7TDbaX4rOkecZi9pNz7jCubFNhJCcFj5jPSLALat4hjmJZq5LHrzoIyq
eKrHYjg1sSmemzwL7V3bCSWDANZk0T6brbEKyknvv1N9dsyNX/LGei34oAsXRVvqW6sfYoFNaCp6
ZIcxDa3HGtTZqc+aeiNlvnRJC+AI7wCFhVhh/W7bcnTbgrzskMn4j6lDMvJVjy8Lcjy/Fy4I+X/+
iryhpIvUI4lW19fESO2wJzcxDwQLLxGi4TtLcbf6N8tROKsD8OEICTyKaLzE9HHPj0qj8GLMbWMe
zMkKg7IuK58ErLnx9DY9Xl/Pxf5RaICZy1oWRRwqyuem2kKS2MFXPMQDmG0/DIEI2YVbfNSa8pNI
0n533d7F0rDHofRAhfOM0Cxa2XP0uHXmlr7DGImvKvi4HfD/otmZUhpi42Nd+DSMORbwwr/VVWDY
58YUJzfLJkm0w6QX0+fZa5uveTYDTzbm6JbkjIZ8Oc8b4c8bRpcSsmnxbtETWHNg806RMBpYISDP
6r7qPfXOLh3riHu197bXTLvWghp7fVtXRlENpCNADGDyB42/9VMBiyiVlRLpT8bn8MZ5UD9PJ+/f
8rMLE6sHogwtq9KzRH/SnSC611pfmXb2S/il/ao/XF/M6sm9sKSff7Z61CMHzKn+pH1Ib+3Kt/ZE
F7eu/LcPdWFm9bLrTpKU5cCeiXfFLtmpn4eTtpFVbH2W1QGMYWjDsoV8Zgd1YO7ItvbK4fpm/UXK
vnIWF8tYbtyrdyXWBf3emmXUP+r39fFAvz71u6997tu/YsWPn71TuFNObe1b1cap+3uWr9levMsr
23ms1GkLR+8pCY/SvGlg4eUfiYx8qVi3mk5r1npvufvQOGmG4isWRT/1pKh3c3PgN+8Ga+/aX7LE
h+O18dNWfuZiV5Yv8+qXqY0Swh3iDEXOz3z41BTfOvn5+s6v4on/TFBVJIShEE0J/NyEHnX6EJeY
EKn/Jb/Vvnvfw114KDeC7jfP0Cszq9tQTknsRSlmyj/pTfkyPSun6Xh9JVsmVjdBsavWyHOOULcP
98sxnfytBtSWidVNaA1F12bAMk/dbXUf3uqn+rQFDVoxf6gqL07w1U6tboKMzMqRJja0D4Xn9/f5
5E+1L39W0u+MIP2l/vzftm11+pvQU5U25/SXf+Y75dG4LY5bH38FbL5c07Kvr86xA1qzUhLWJL5X
9/qx/G5/HBJ/vAXF3j5GX83Zb5+jjZLU1rda/PMrm21ajjKKsTlNgfJkU/6pAu+L/fV/271VkFNU
YVZ7Gbs37Meb/w6dcbpuYhXc/L8DQdpG64ZZsusiCxoic96Uqf7kyNtS+eyan61h9o3h2/9mZnW2
1TIUWTJjpor2EKwTqqVVEJvH61YujjdRBQSnv6QJVqYusixnn8WR3Sgzdf7mNW5U+Bogpk/C1af+
qKQiMg+IXKTRwXHT+EYZm6zYAYdt/8SpNLUgLAbvx/Xfs95cGjrw6tFjQT164R+t/NI0jNJIWqF9
c9Ns8FN1LD5IpVJ2ll7DQHXmcSP+WHbx9VuDPQCb5BNL1RvN6tXtnmf0NNzUi76HVu6Zvkhi6NSO
cKYNt75+OagDWyaiGRTwCagumrvdKJIwARr6rW8AkUcBkIROve1KBUZu4FRlswVvuNxIxtygOcHA
ARvqwjpgzMLIiUOZVd+NOrdgZeuFGrgKejRgt1u/StpK7q9/uvUFJwfkySLbBx5DUrpuxrVJqahz
bMQ/Gl2J7+YojT/YiireWd7sfoDVX95nhfA24H0X34+kiTIum4pQi3uh1ZIbmToqswx/CFhk+3q0
yyO1Rz24vrSLr4dKM0HwMjjII51Z52dK5TpDlGvFD6nUXgXvsy8/e9IKzeOswPO8buxySUudD0if
jVgovITVjXQrEg831/MfFXIr9xJBnE9FbW1t3DrOYLMWaZBF6IYeAXix83uvCC9NTegqX+Oo7A+V
YlvveifWbpIwfxzc3r5BcsasfEXR+mDu+mGjbLKuKIAmWBpilBWoXCwp6cpRW2qW1koUul/riGfB
L1MYpT+cUe3Md0UZdbavuTKOpV/PWlx8kV1R6IvWRJgqv9OM/21j01cMEOCaFOOobkBio/dFPWP1
e3gOhSMzM3xsFSXpkkCkjVMcra7tw0/5HDoO/evC1HZ0+GQThGAhPF81OX2fpYE01G8oJN0kAjpM
8FN9O/qraeBljd3c5npjVbvC0do+D6h8DcXNZALQ29LruLjyRCqU4UGe8geFi9XBqTOvnFCUMr9O
vY0YguXG010/6eJJurnWH2Svl/VW5eLi0lOHofxlcQUpQgEcOz9GkgMcUQ9xv1Yam0YrRPj0UZxb
pYiNk5jt+p0JvPl0/YZcnl3uvL3w0YCqAXRZNuJVKCH0oc/mqhFfoWJbIUVSs8n2MVUh62buWtc5
ZoOhTacYFkwBgV8vxE4fysne8ArrjBKoOgxAADuMEwMTuyawgl0TCmIHyld7Dpv5fdeqodwNkgz9
FLW1V+9mOdQlDWerIhFMcrFFTblwSwv0F/z4AlSiar9mNqhJBVeXmuLjnAIlCfQ6GceDVS/6TEVn
h1uO6cIce73QssEjwt5wndUVcUOJDI3hpI90mTLH75siTH0lqTykXtj3L9c/8sXugl+De02EtXSk
Qcqff2TIjTK0ok75Cn51+pR1RhdUmVEcqzQcfHe2u92UJePOhKLlX7d86ZuAUuPx//sHxNnqUI8F
5AZpZvLRiKTyXuaed2/2ife+nDorYNHmHfpu+idNmNF7U4v+6Fqbb8RlF/eKF01fFLs9CtnUfZZH
4tURhwWRmkpYE43z2ECLiY10X+lD+mtACevWrMNvMY2ijRd8veVAIgG3UrUjDjIp360+MHXsJaLo
rEdZlcXHJuzKT0M+mP2nKe/mP4PutPYuB2STvBfRLLZk3i6sw0ZYaK3YZ+tB658vubCrOu3dYXyk
sOXeiywuup9NpQM3iwE1qn6p6mN+nMx2OKK71iT/+tVBmvCyE3sunFoep9WWC3Cu0Crj6XEgOdKC
KNHd2wJlsvTW6NEp88s2m94XjV59TurGvi36Kf5plGK0Nrzb2o0vv2NhI1LmpXzKSTzfB8XSBm/q
avWxblqBCIxqV/KIuEgmwXCGAO3ULq/+reDtGJRPEVEGLkD7/pKS0o25KhVTrx69JHR3rdl7H+ba
e3HzVNn1gqt3/YatTzfmaFIz9hJ+J/Rpc3XQUqud9YY6/mMyx9T9+nZ4NzfxfFA8L9T9moNONwH6
9HWrywd8HevD0gaIAbYPIuHCl1pd6zC1jMohlHo0uqIzdtNoJU+WORlbb+JbdhbVSnDFy4TVNSwW
4Ro3lrFn4Cd7Jb6daY44AbKBcotJt3bILMgAq0hgukwVoy1+flKadqKLmHXaY5iOjZ9qotwP7qT7
kSq2yBiXlxNTRPUuvUp6pmtaltclhSmaRHtEzq68N2bp3HWDKfzU4oiqqbrAcMv5Z9Z7+cZZubwO
IHEXBvJf4RVoU+eL1BrPyZpOVx/DJnQORSYd9bYm4nD9mvD1i9Hl7QY28w2LNpP4aKbRvHSIUM8t
Dmmhpk2vho9OlDYHYTvtwdMKb+9Okeo7Tj1v8MwvboMODoNjsiDhPaaXrl66sFD7fEJZ8TEp9ewo
J8pKxTBHyCg0DV1Z1d5XZff8j3cBPCFUDZImnnMbDePzNWp9WkRIuMyPaJIqH9LMMA9GM21hmi9u
wmIFthCDteEKEy+dWxGhk0Zd186Pnja2u6nOEJ1Ko3HDYfKX8vec3WwKBdwFoNp0tS8B9lZfzJ1j
m/FXoUilvRNyUqodiIk6/Tna4DFUlOlUrbR8o+uBjPtGgkzZ8yx7K48R+Zy05Nckkma6sYfMDQN8
bZQLPylGmPuZkuveT1ohzpRC/59b8Wx4iUCVSonsQXq+2Y2dsjBXIUkGxjyI/ENjlF0i/GJE+u4o
q6ij0JVARdCCYZKRle5E3dbTGIyOU+V3YSVyq/Cr2aDye2yAHOtRkKCOQp/RduPWPk1zV0eNL0or
QxMHBYZ+LgMjM6veuukyp1ScHZKEtWb7qGnaqUNlsostdPAMmd97yeCN7zP6dHKA0pGMdbq36sZN
75DZicrnONHL8nNRO1GcnNwU3dMiGGxVxLk/FeMURn6l6UJBvrKTeY2qgV5lViBAwfTkOUprx34+
WHV9orKhJU9zosuyQCC0InP156GK7I5MiQLJTa5a0/yhbUQrj2R1bvoHqhzqCYEZ1r3yQVhTR9lT
NjI5yFGL4xcR20WxjzOpk5h61ezwN418w9uBF0QcSL7t5E85tql6qKNsGAKrhsjxaMyerH0DlmMO
CLmcEckNzahFMy9D0MBvjKpLQz8zoqLdm0mrIdnlmGmXvW81kWXo2XXpBDQhhZ95E4ZG2z+gtRfm
32KAv+reG73M+pjKrvW+qSqFljHQklyrZ8T8EtOQHJKiDE+arpS/s6pGYLSs9THei8wYrIMVupl1
9LxCUXeT3ozN5wqNvOI4EepGx4q6/HSK7CoDJAe/Itn1RRQ2O8dFfzdApTcb7rrQkOZR9SpvCGRt
tOXOFH0lbxNeXfdz6iqd+zyJyZMzkHJwN/sRVkEYxLKLrGNcq3kUhAAm+wPx2JwGltsgZZXNaJj4
E393vOvR4AuRtYgTtIp9MyoHZ/J1e3BTyWFP1Xjf11ABK98TXjt9VJAWnG/pSIXth6Hv9Phbrzem
dRyE67Rf5z4z8rsajs0AbSkd5h9hoiGmGLZVlxcEdc1kpT7Ft0b9Epl1Yvug5iLb3ZtOheBD2ZYm
2Ap7dPJ3iuxNKwng+QNg8hHpbdTCN7NJ1Q3fBdQpkIcQjfzCT3CH00jWmt0kNa3SfWcaY/5Qtspc
/a5J89NTx99rfURprrbUIHYtVCMHHTqjr3P8Sn9Avm4qgyp1rKkI1EyTzbcpISrOd3w6I0Y1b3bK
6n1lRk47+VksevG95ifloa+YUwyNKWvM2PsJDUaMP8x+HEXkh0bYToe8wBG8S1KRh6dGAxhiB2XV
Ji0ylJZaaF/cPEqsPf3nhDAIgepktnzpWB0vq1aEinbT96EsfhWmVcbtTaon7Aeiv2REv2atc+N9
ETmh9/P6e3HxJsKg05FDAbFLynshvcZikjg2MuWLljWF6xtqbhpBJuX4zs5iHI5aVPHGs7iObpAI
gNmO214Ywxzd1cM/oTE41FLJvyWRU7c7EeqePHRKbIwv9gig7M/1Fa4jHGS3wNJgDA4Owi9/k8JX
GVeRgJrwZCoxN3he0IlKRr/T0Sjcu1T2+Bw9TZy+4MMDojhGujVq367/gosFoylLbwa5Xl5NwOLL
K/fqF4DqrCocT/ZUIaD75EVG9GtU3eaTbtabGLg3bEGup6hJprNIfa1eZqMBiT61TvLUZYlzU1bW
qO+oS7e9H+W1+2+qZs4CN1kYypS9kQ6hzrZK7XRzUuwRp/ukDaU3Bqjzeg9DZLUfB7jER0Mp9G+E
uamOWmpWPl3f1YsOB8YpJACPWjBopByrpcYQbFqPKPFpigbxBXUxyheHJhzhcPmxUpjdPgszRLoU
ntCXUk7hiLRbVOWdE+izOWqfekco40bd+m9j4XXIgl4WqQHbsRCrIKavtqTJYy0sQ6k+xkPaG/Ex
sgpVFEHhEpl8xGeNY3ZoJ0oMFHSS2al9L4mk+xwWDhJadQPoCSUtoWYx21kXbnhDQbCwgQ2ixIPS
czWo2b/eR3JiqvoG/tcCSL+GeHtKidigKPTnsdFK+5g7darfDJVHJESEFG1lHBdVGGJT2F8Iay0E
H8ogy4V9dR1QWM+h8Frqc44Iu/Ge8rs+7qBMN9UhHutcy/0Bwlx+1HWlTTTfwQWFH8MKNdODtJzE
Pl4/Rxf+wURazIFuzLApio/r8sRYq3rYmk783DTC2WtZOvoI+/dHK9GanT5H/UHMVr3IoBYbPaqL
u0rjCNA62QGekH9fler5+Epc8So8k5YRbwIzisRdJTxz9Hv4yvk/1gIgIBJG8wcfGujbOjnP26GZ
c0LfZ2d20hMI2vhkN57yEEdtcrI7PftHOAv2Fg4p7h43RNljdRMKRZOtyMbmWWtR2UTNus8f4ZEL
uWvrErH9ZrZQNTFyYW70IC73lRSI6h6lTPaVq3h+wAbauIurH5+tuFeT2zrxlOJdFBdzsnOKZA43
9vWNA708aTDHULWE+7yMd399oAsaZPnQD/JZAQuofomThri9qd2ivEO42ExuqRCoU1COFmFGnrft
uIOQ3ccBqiTpVpFi/aCT+qHiQNpEAYYqsrtszqvblae5G6X9ED0vkPPdZNni1BjvpWMEITWtm+t3
53KnyS6Q8qByTNyCxXNjo9AjVzST9+xOsv5aVoP2MansLiOymsOH67b+do7OPCvoaWpoACrBytFE
W61M2EXr2Z1UnvO2CMmrHEtxmjhossajE1rCB5o+lcT2+b2VdqoS1DW888eqpp13XxlKGLY0f3S3
bH3XkgNwwgSJcjpUZqm5N7LtGw1QcRVltznQtem58wjov0aju8WovNg0cOEEBFRDIVkseg7nm9aG
eT07iJQ/0chxolvORv3NJSmM7tCkspXd9W27tKYtDRyqzlQg6GWsds3IJfqRUW4/IelqPUWxB6zM
Vqx9XVXuxkVYzvnZB0LGHuTuwp6EGUcb53xhkzWZqhS29dTWmbZkY+EurufmJs/qeUcrxfQTPuuJ
ZzfZh7NZ/us7hnnUy+isLmVId9357CxQQ2lcu0+CfCSmY+QV6SEL24hMHC37LZmmi4uG3gcejlq+
vdg1VhuLJEy7gLeVF9fq2sDsZ5i+XRjesgXNvk6LZANns7bHqVmUfVB/5qHSMXq+u2ksvMkbVP1n
r9sfkdANb2Vqd1+GMkdD3eo33qYLa8uQFCr2i0ownHxrVbuqGgQQ6SmML06L4txxllCzd06JIKju
VHG1n0p32KoIrqs9wFXsJUr3FsXRpft4vsKsb+XQpbP64nmi+Ah7trhDeL/euBBvrIzqNLw9nBZS
AOt2QJi5cWG6pfqidKJ/tHpr3COhkO1KlM8RN1Xq3/92AVFGUmFnU4Cn5g9ddOUj0Vr2CElF+jLV
Nmp2XpTt+35Ciz2p53/+aHRZ+Ghc94Xqvj6SFKLYW5m1L8Voy6NazcORpORdRQD5bhoRRf/Hlek2
Qs50pUkCIN2ty9QEsUk92fP0cxyG1G/A1h9CBAMCu7SLf3xooLPwvdnJpcJPVLE6GoiAgmlw9PGl
cbryGLn5fIoRNb5H+WZ8vL6qi/PBh0KnmiHTPKJELavwVFS6PRmz1SHl7mXPMEnR4Hfiyp+NNrqR
cIqum1uioNdOE8Yb14vqJvVoHtL1obfUGXyCF48voVM5z1aiWtTQRnUIfdk5Y7HvKF0l/gI9Cv/R
X9KEhP9BW4wrx3O07oaaQ6XCHy3yF6/klfOJ4gQDkEC4j32/SYy63NVF4R3+IiIYS29j+e+vwhJp
1705SWvCn9jeTVim/R+n6+YnF2WYr11YbvmvC7AxpHr6rIQn7C/5/3p1lLiiTBNC+Vm7qTv+tIG4
zSfFSWKhBW4mRdEEzjwxuWg/yyYbTtUYw28p6riMTpOwRK/6fcxh9KvObfNd28cJo08SayiS9i7h
XdB9TY1VhaE0KCXnGtMUzMQJsiSLPQUuuOxooDBro+q/XD8w651csCBoXfMC0M12zTUNSm20PJ/s
IvwzCW16KKlg3mTeVO9H3U6/WRpDK67bWwcQNpQIVA+RMFHxY+Rt519O7SpF6LU0votyTgJwIaOv
yDk9pnS/tpLn9QvAUFfyeHfBmeFRmCd+bguRvspBHtb5qQuzt39XqpegDxJOYadkuy6kiMCoCwZf
HPTE4jUMENszrNGPa57qKPDafiyyIFfixEh2DZgu8372TNn5uF832+L6XRQg4FAuDAoSfWi5ADVW
np2XM+ozUWUvnem1w2+9LjuxK6Y+HSKiH2kqeyNq1PR3HypIEYyt2YafQrWtiyB0i7hObxI6YHW5
0VdbORSKMcSVxEBsoLmQhldxQkdmNCuK2j44JYGIbvQenCpJnU11w33axM6xqcp8f/2QrHOgv1YX
7hEEPb4hJ+X8yzH/I2FGlNU+IC0ANoexZTdZ4dW3yOsWgbSG/o4Aoj+YeO3ARmrkQynEFjB9dTOW
3wBYicBzUXvR8TXnv6FzZ1kK06sfkH2rkqB1hYa6RTe5R0c27vs2jKMtBe03NpuqHiPHAAwtTduV
SXC8QzWWWv2AzJzxsRhGBJv7dHyOQq9FhgCXMwtTP17f7DeNgoqk8waggTLK+TqVGIBQmw/yIU/S
4hTRqzgy8ih+p8QoiCya5czTS4aNL7xyA383F6oQNEGkSRG7W73AteVWVF/a5qFMC4mUpMTJGUCY
zTpXNh779cX6z5ZNOZHuEQzMdRyTJYqky6HLh6hU7OLUUUBQ/SIrTXE3z00THgozp8HHNUi0B6kl
5rSLhC4T33QVvfU1qYX1vz2WqArg/IgGFiwhCKk1rJGJBiEDZdryYegS48Tty25aT6WZIsZ04wKv
nOB/ppZgAIvUx9YcYnWIWn1Qi/IhZv7NO8VDfAFRoa1ge5Ws/bUC3xxny/tPALA6RK0Wk2sw8uNh
LKfoHVrgL3OujJ/BukW70LOQ7e3q9lhFSX0DhPL79RO8PkzLblI3hvXGx+XPlbdIlNBJ+tCMHxRI
rZ94pZXAK+f+1oqJ7q6bemM3FzThEggs0K/1gBcaUGOmWHn5AK3foLk0th/0zEt/XLfyxm4uqBBq
EyBeLVQYzq9klqdChU5ePaSaS2s5UmWQCGHvDC9y9j1qajf9ZNKmrl2HB6pCh/W6/bXrQ8N3Eeng
QQL5u6Q1K/t1OhhON+D0VRl9UNGSEVzPWM12k6FX3xluJbbe6uXCvwpcOUALPJScG9VLgA5rlCSo
jiqNlpml/aAod7LRVH2nF/MyDrGnQLPL6J2+LyC/v3h1m9+CYmlfOi/KXzQGaf7MWEe8EamsHyEi
BpoBREToz5C8XsTSrVJ5zkzD56ClMvxIo1YGZmzInWZbwAEiRd2X+UxxVTPLQ6eW1q0s3K2oYHW0
//4GErD/qgIIw6xeBLUYQgWKFJTVPKLKovY9Es5z5mfRJnZndbT/mvovDiRSAgC1vBOvYuqqU3Qh
GcV10AF9vxto6d/NCRPqrh+t1WvznxWKAITQKLayvedWlNErXKJn1H1LaCNRLJIgZUTGQVFj8y60
c/OO+VRbOsZv7eJfLU5mnxB8rvV1bBghsYN3P4x86aDLiuwW+e3YtyaGlF1f3+rq/F0fhTHIFAj8
unD+z9fnilz1GqQVkeBI1F2tGEqgOUmzi6s6vldCfUvZ9639BFwN65ZJH9TKVl/NEAzQWiYAHCRc
ow96WyKwWGhiDzDWCwxRjn5np8nh+iLf3E86rguwGVG1dVKb65NNru6hqOqqiV+3dPwjXfH2KsP5
Nky9sZ8miENo4ibdTngV5/vJPJZR72WETENG582vMpQaEG41vW9MkjR3oeXIjbrjGzuKRczRawBS
vJbhyu1kHmry9sMQhuOOSHQ+UkFwjsxHlPf6FH2fqG9txChvbCjHEluQYgg419eczjV9eb4yzPQs
DOzeTA6D40a+neTN8fq3W96OV452OaCsC+YUEl70Odf605UK4iH1hHowGFN5SI2q3BVjWO6MKpPL
aML50LhztRdi2KJhvrVI/CgJIEA2woGVLzOlOxVxl6PZHot8x6yE1m/MEt0Yz91S/Hvr1CCntChS
LLX9NUTZI8m2jRQl+qQKkWuvR0AuXZ9/0KOGscNKu6Xd9tbSKFwtBFBIRtg8P6Upg2fCbsLBhMvB
sSeUoYUp8hsEnH9d/3xvWgLDhtY1DxPt6nNLCaRnRwV6eGAucaH/GsBc2580JVI1f9LD+fm6tct9
hPO3PMs4M47fmh42z1I3oL2hOEEx5qCYXrqPUcI5Msw7u6Urs6Ugcrm6pVBMPAdxA9ihutrHFolk
plUX5qGLVOvGzBBtjvS5/m67Inq4vrQ3nvfFFtARziLVHSbDn713ZLYFKXnHaPLRqaw2sAcnyxo/
jB1ZH5konYQHq2Uw53tb6mmaB8yzKTK/kkYJuJoapghP13/RpeNZKkwoXTqLHBhCMec/qEK0ti6V
FKm7UAjo6ryIaQgyESLpzpr6MN/T4WE2hdPHqbZh+40PTY8Dgsqiyk11Zvnvrx5/sMOVNoreOoQp
E5p4Qlz9toh098CA0zpwmKgSXF/spRv662GXHJARMRRhzw1m8Qykzym8QwdJ9tBNffws3L44IXmm
7pNaad7lhhD+IPpyw79findxR4EmUI1lRgz512qtQLGMvOhGxlRElSp8K+Tj9zWzDZK8q37MvTHe
5QVTN2OrsO9BWKif6r4qj+U8Dl9Mpx73uTdvyU5c7j9IcKA7i5iMB3NvlcL0DLU1YrskLDLL6M7S
m26fTrK4i8pyfl9Z7qfru/+WOSoMNLcAEDEmbLmHrz43MGqeuQ6pQwVxw8+1zljlIHH7tPI1p5/3
IHC9bOPdubza1HEWtRyYYMTSa5UQPqZbaUBDDkYaFY0PN5rRsU1kl4de88ItLe2/vJ/zZw4aEg6Z
k0X9D/DS+Qpn8gemL/KiNk0sd6Zbjb4NPvxhbOdiZzd9u7PmlFm8eZb/xHs+AzYCfT8iEmuVdKiu
b/dlaL0Io1BqhRS6sDaXm/9qu/PU1cZOkzoqknl7zFpvSgPG2kVbxbrLz4odTjUYNGo51K7O7aiN
3vdZhGhXXEzRl1x14js70/K7nBkJPqDgn/+8LMgnTHuhY7+U4VcXqUmpG0cmQzPSkT1mQLX13o1K
9eN1K28cHFbDk7CIBOmIV50vqnLbsJrRKDyUWWJ+accoy30vHUC4FnWn+9eNXfpg1DB5VZcCLDXP
9WzcqU6BEmkC2bMmin5Eimf9gHob0h/qO6XZ806MyjGWjOXe8IdvrJKuFO6QN50wcN24aTWnXaK1
JSWauzuLaeCxD1e0DppJUb9eX+QbxwRb9CxJa5dId3UcXQ3lo9FEpsuaovw2wlnuEqMyfYoR0T4C
jL+R3L9pb9G15TNy+deveuPao7sA7w92OoubLHGzW4dg5eTWqbnTEbTa/3+sj7ydCHCZH7MefUhI
K23ZTnAV8sTeezrDQcpUOEG6JGKTsNutF2UJFc6cDe81l5vAhc7A0iA6P6JGOkWGW7vmoZazIw9V
0TqfFdBnSM4I2exBZzqaj6S2Cey3arpoR6XeO84TArdAeWXAzJQtl3NxnvhJgCFxuJyqBdp4/pNm
BmpIi0EyB4D+yR2/etoXI8rTGfyEf015McWqYURDS4HFsXq7okTOMaV084CebPU+rLrxGM1jtG8T
RjP1jHXdOE4X3hR74HUW7TUK8/Rpz5dmxVT4SmSmD60uGZ/Y5Kj3+vOktfaGM7jYQ7wAORINzQXl
Rm/73FBq5kSGfaofuZrJoR3N5AheXt/jyZ+un9iLJS3EcvI/Xqy/pNlVNDS6SgMRl0NgMK7rM4fG
ugXnGm1UnS+t0NAH9bE4GLDS6wCTKe46M2sa66iVipHvY4R99NAXI6i6LXLs5dbhFsnCYUnCVrqo
Os+wTtqxbN2jYGjbC7KZ9o0opmqnperwzyNJgHABAUWOmul0kPZWty9zNGmV1EKPcWqiiqku3Slb
Me6F0d5lqiI28ICXu0gOu/TyyfWIXNenok+7NLVl5R5Nexr3yLnNd4IJ1zfXT8Rf8bvXPmUBA1Fh
XoYJUi0Dfn1++HrbYcIJvIbdoAwwdgxNZoU8NUPZ2TsvqfSw9/sOJf133BC2VGdelThCZoqMW2Yu
2ZnfeilaCErTOJk/yCJrgyylIeOHYzPJAxwB7XvdWfnvqArl56FCfYNOmPHREqmZEQ9n01cmg3R3
IrX1z8MIbd0PuwIZEiiieuwPSWi9JCP0jAB+nfpudNXxRzTobr6rEby7axNqeTtHn1K0UqXuzbfU
sPB/qVm1ul84kzB825Hqp3DQmUbl6UymfK+Wfdvfi8oxxn2ZpfYvz2gYn6pHZvRFyGz4kYOgRQDa
oThyDwJM1D7Op25vhNWG78umH9pDlztKf7CtOp53gDrz8kAPOK/9EPahs7cHPdQ+urJqfg1dmRdH
hGvdvZiFpvlgd+bhlxEyKHIHutuGJmka8dAFIA3S3AxkFqXZLjOTMa9uuwKiS5DYaOz6kIIGOzpq
VtIZBnDfEDzATvfSLv9QNDB/9iEcdfHbMMcu2RN4SDOI1djIT201zm7ggmDWGkR7FFmzhSYgdDgz
TVwfcnhPOQISLpqMysFromQ8lUU7jr9zgIg15TfD63FH3TQ99cIx0tl3XE96x4b2hLnbOJEcuLMD
SX2Dm7YwHoHhUuM8P5CoNc5aFfXhPg6T8oioQLvLUcTO/Cg050MHeNQPyzlm2GdR7iXt0g376yiC
STUEgFwLXAoVlvUgw35uyomZqsle2GN52zrND9F3xcF2lfrg6OWWsMDfiSWv10vyj+fiUVsm/KKe
ulqvpYuIaRVOchsaeSUOg6fn8jCPUrf2ZUFjczdHeTycoEPr1skBoNvum67U78ZZ7byjM1q6dXTg
w8yHXtSq2Ne1VF0/r81ponEUu+n3somcyAdUM6rvyk5NxWcQGgyFMwpC2/fTGKq3Q2sYtZ/TpKm5
yv9H2Xktt21tYfiJMINebgE2kVSz5SLfYGzZAfZGrxvA058POjcR5REnuXAyk0xIArustf5mF48F
Zfj4rU88o9qajTL7jetljC0cK5u8EFeJXie1ThnxfTFWVbcZE7PMQuUlVELAGGX7jCig9Yih1lKs
ZokYfEJH3Wf3GSk9Z0OrmypcL91f+ihGe9s2UpZ3ARnW1l71emocTGlm/xi2zODM6g0tVsipIYMH
5Zn1pw4c7pk3VbiRMS7LLaR3Md5CrV22SjW9+Ky6ItPxRZgm8StzsKX8mgDfLed+mTHGjq3Gw5lH
FR5BEmUGgZWsZGJ1JqPr1IOYytLfz1pQ5WTnTtZtUBmz+I2Mr9zTz+KmnYHCBPbWwedTC+WAy24a
uQ4RkcxrZNvOm0y0hfm96ZNmqg9KpGl98Jt8EXv8GBMDF/ok8PpQKHdxjia9KbL2NmiSB2uWWLi4
1mL87inrjBNDMyPZ11Md4Pnqm3mxjYPGSiIbq5Px+8cbj9btYuutqfQ0WYwF8OBZhfdvt16XilV1
5lfHZFUQdlHDLMfbEZHKhk+1Cqut0GHbtzvSxPE0nOLpnyDhWHioy5irPasIQAm71sQxv2e8Mxxg
DItful+md0nFRb4tRsSBEZZNtb0VbIjECltTJ4u0l9Ns4iuBMdQ9a1zJqCx02Pb1vBg970uvqodR
S1T9SHyMVuywJEJeruvKEbCfSqvVo0TpujiPrWdkYT/rRLxHelqSTlGRnZndagWSsW3ZFP4oYP1V
qf/Nnjt7eXYxvXK+m21e/fK71PKiwTaG7sYXCdrLQerW7JNcbJj5XTDHo/9HzDHaz93gdnK+6928
Mo7zkA3bolxMuYMoGbQtj8myROSRd9D9ANvzojlHVhuOKfYkR7mkTl1wnjkzNoRx04iNWMZqCY1U
JvFOMge8s80q6O5EWZbxs+sWoxuWsPGbGzF41byTCbv7Ns6TGjN/FiMccVwpjsgNtYH7s3C6+VFh
dDCEpj4t3m6VFCCOZxLz2KrV8CdIIQCQETDoN3Op+fFJo8R/BHFO/Sz020l1XJUmwuUobb1efsmg
dqFQLuJhjlTL7kPuo+GVtCnyvtA3gLY4pcZ5nTnQbX0HGntcp5UbIeZcVIhIH+5q6FtzseBFPdaj
QqtbCf1eL9PYe/EWS1sOcrZg+PRpOyg9hBou80cKF+fr1JRd9sTkedlopSH9oyP95KXNc+NTPSSj
ccPj1+dN403ye8/+SQ6g97xkSaBMo21iZzH3li6lFyq3Ik+4nhLrO7lASJLTeBAbrk6r2YuuXOaf
pRgD474jT37+WQeQwYvQMKf8bsrSXISkcE1PyYAWMjL1Xm1ISQGY7ce8hBtoVulmVnXCOo4Fqmr2
ayzNMMchJf9SanP8w9bq3roXvbHwwqXS053b1cXBUdpsPnmLnMW5U37A3KgeK/EUW10hzb3KPeHd
BC2rfwhb0VttA0BvZMV2sVU5Py3G5Pyx+ZeYXtvIQNvQEgYXEBKtDGlgmXDNHZLGSGN3O9ttZ0dS
1ov86S3gN99UHOPsEsZu0U2n1NekfUyX1MfawMisc4tWQR3mGoLCbRo0nnXCPqIwNnkv6xFYOkW4
nC7+FGzNCinObwC0MTjx/3IoVjHqqLe613j7wZ2TvN7AZJqsLbwysUQV5GPEQxm+Gz9Go7Hybde5
5osegwS8jHUtuk1aLFDPtMFqv9oIY+ewdCdr3s/KtKsoqFNxGoYpm29b2A0TAyhul23eG9oNMw2N
4m8cqaHDoQmwiwhnvRx2+prONDGBR70EjSWvbqUqhi9NGZjaP9RgVgnXIa7qo6UJZYST1I3fiZ7K
/0jCZ9zzCviDf2NfzrjyopOQ9mCOWtPpRy2b8nxvLPG8hJkHNjfB1ewMI+pRjGifr53vl8c7H8ts
hJLGYn4Af+bt8Z7MkAzSqXaOGeVi+ei3SxvMEYOR9sUy09S9c9pxwUQDpbW21ZDXTzBpCk4ze9Kc
5SGYeraMj2j6H2eeFyfqqnLshzB2grTbL1rc/VKqg0cY9krpHmJhwz/bgdeYm2IchjG7Mlx+hdPf
VE4gKisETpjO2jlfsvdsOrJsAmA/+kaXEEuJzUF+Yw5G0G7Ktssom6tO/MzLyv9il05TbJsCpuaD
v5qsRMEE+nHWykToa2tj2E1YgUDHn2iyJLF1SYKOm8q9sLbE2VfGty7r5dGuasP5XNqZ/c13egyi
DRGQrOuiHvevKCdeiRBvf94a+sacHp4mjpiXisOghyUZJxb2Api917u81PXbwaWTrvu2vJezngXb
3h6kCANYXikBNt1zO5cVXjJl2h81f362wXb+YMmVE5VRzOMXexh/+7Eyr6VnviscmMrgE2Qi3eXW
ZrD5dmXZIK6t183qqNx5rlWIU4WswkTWgNHhxILqIl9I/c7T1VTtVm///5pTvzLCIBgzcYBGw0Tg
YkZsDyk4aOzqx56Z5xdArH7bkK6DS6fkypmSgtr14+10qexiF8Mlos9hVgzU/W72wE/ta18r3SNE
D6lDv6irauOPNBcnr7akf0fuTKFHYyL8o2YyCpnDdja9JTIGL4vN0BrawHvMRvSNYdbl+fgkpetL
Qjicsg0nNQgzooLN71z+qb5rczCqK79h7S3eLDGGW2vf//+R97sQ5SHHEsWxJv+YdHgU1BRE98zh
g3PbTN6foVVaxH9QXhukvP9UhrCrTgeDQ1bM5b4N4OjF5sD4t8496exb2QbqgK3D6D8k+ZynT1lg
9f7ZN4R5DWh+XYlvfzFvbFWYG5S5Hs6Kb1dqmVkasyFsTrpMD86+8rtq15O5ljwKYNEHrWlUHcrG
srvQ6GrHvE+zpnN2djLHZZi1sT4eeHnibpZybEu8l1sn30+FmX+fEpNwK0vi3RjR35T/dPxGa1dn
WI9cISKu98PbHxEwEAK3JELxNT3m7Y9Iug5fbr3Ujp477OZAJD+V089/uEucB+7CZDsb6XBfdY7z
Z3aW+Mp4z3q322EswyFfuwXuk3dMXnMUdblMS3ZCPdYYmzRI1DnvG5xXFKVHsZlElpGZZaV28xmb
ScyVE+F0D+ZIGEcU11nhPVuJUyVb06PAjaNxKeLil18M4nb2Yr/aZQstJ8rTyusm7KNKpW1zzugW
acLgm/2DIovnPJsCyfFk27FGSldNBmRYprX9G4G9TSc6ze60S3rD7beisdLkBGIVmKdhNpUfzl1W
a891T6ssb2xLuX7EyCrQ09AxeoJO9TTu9P2V82I9BC/e2hpbAt0aa4f1b2/fGiZKAYMxXZ6Um0xY
NAdzfzS6Rd0xQa/2zAHkKQAbD3Uj+V1PvnEkLK3/+fGXuFw5XJKr8hWPBVSc0JcuvkNQ1SKJ3WE8
lS1I0E0eU4uE7HFDHsH0mG1alnT1jW206NY1p9LFyRaVnu/+89cAEUcgDgPd9qEhvH0U07Iow8/T
/oSNUWttletN0VDrxhQ5Js62YYrP0NbBXfV2nIo8nMf8muzydazy77fBk0CQi36ei2uVQl48iTZI
GcmJtDmpeEn8/Zo1vYTd6Lf+zdIPsDxFPI3NmRar/WU3vW8iBberu6yfhnYJtbHxjk2eELJdj73W
7YZWjO2mNRoXv9VeN+f+4I/6IHfkqHZnTH/K6WfMOw6Oo6r8E/ZlMYoUL6+PXZC0iuaobWp35wyL
to+1bCi3Hz/xy0E5PxcUfv2hXK7IMC9aewVNfEk0rzppvvuCj4c2bmSafUubvravQIzvMPH1s5gf
QDDg/YL7XXyWlL2fC/q7Exzbl4lAPZys80I427GZxb4emI2GorW8ateWffFFxWm6WUQxPDORG28g
xV3de5czPQ56lHggVThGklt2qS6ZGWiqdpbtSYP6KqIeG10EUFnTR7rDCDMysfu7FvH5agX3doWB
FvAQ0Biuh8dluc1x4upT0w8nsVIHTq6T19ZhrMxuPKisN8fQxgB3FKdO1xLt80wYYn3f2Pqyyea8
z78vKQOq7wGDjnuRBlqyLYO8PdHZmR6j0dYYftulqaad5y55vJdM7/twcRH9bcosk+4zbmI5d5ZV
CuXckTSSqUfS7Lh06Wv775pdCU3umqIwq2gcOaoZ3NiTf4eVTZNcWXzvBks8f4hWaAXhK608zosV
USusactkrE5Id/u7OXV0RD1zV+cHDHwCP+zJk8Y51+maBa/Yvn4htGryd4aUaiYrkEV6xO9b3wgI
HwIZh5t+zeukmg/TYmhyU8+mdTM68XAtcuZS04FAas3Sos2Air9CcxctU19CAEhV1Z48jxV831Xc
7LciZTpsGHOVn5rMcO70pXXivWbmTnqvjXbWRYPlZtNuKtH1f/t4H/9lc8FpYVoMjQfk+V3Kodnq
s5/BhuDotOrT5I5wKIfJejCM6n5o/PRBqSB+oMY3b1oHs5ZQx7mrXqms07ekhTR5pYT8y9ZCp4hs
Cz7pyt67eLVTWsRKDbl16hgkM+9ZXBV6Rrns7Qa8f9GBoa984jtGHXTLlTcLVsrpgjDzAi+thhGN
JFqxk6XwnooUNppTZJFSgfEUwFBdhq2tzO6TIfmPtn7FmHWjMTOCc4O1oHPljbx/AKvx5SrepwWg
Eb34Nsqz40Sv3fbkdJ4rbvIFEGyjJygBf3mJEvWmqwpbu/l4GbyrY3kG2PU40I4gO5Fde7EwTZkl
jbLq/lQy6rZuk7hDuLmgzm53gAYifqhx7O1CuGBFEcX54r7UvCZ1hg2U3gXawkC7VLmR7gaS3fWj
jouctmf/dlWIamdWp9rKxx+Y50m8rGdN28VzZpVXIM6/bC9aNvoP5N+8UazO39YBmcyrxdT8npsi
z7qnPmiMe5m7TRdOQvgyzGIsWY/EEo/3bdkN5aPVK3OAPGbK9CsVZHmltH1XHtEScFivThcBR9Yl
Y8VOtCBtqik7I0yp24waYMkw0suMzgL/6GkEwzrxqq8mToBqo2aOAwwbl8K6wvR4/3pXs080mggC
uSbA0N8+mM5pg2VyXHmWsT01Q1RWqlPfK6cyg6gkqxjgcvba3j6IjkFPWHbguJulNPrzbCdDf1J+
2zvpBlZWinIYsp+v56E2BIjMosoqdP+PLZKJ+XwSV2evbuecwVNSlZEbj3P7++PFetnvcXAS5YFg
CkOdVXqz/vt/0dJSICfVJ7F5JtRj6L7pFR4+Zs2FtcEsrpZDlNZol3dLu/Tll48/+pVI9eYS5rNX
YYuBkwH2Yu6Ksv/rs/UxAE0eOvsEEGVPOFrNkx8DDAgKYUDMQhVPsvbSlO8CQIDWqctyPG7yWLVd
h6eriRGebsgY5kfvJt8p8Li6ujHxnZ2wUmltRqfPTsWgT/4nE9Qu0ove1fRQGXmhnfq4bJ5Nf0DH
1QO+4ncZ9O2ZtCw9r8LYnLH1tNvM+jyJvujCdJimJjJw9LvvJx8CWD7IOTkzgWyPfgrwswUUxg/G
GnFk23rEzLnfi26Yy12RE+IMwF1W+z4bm2QHI7GevpiMWr/2I9D6pge8e9G8RffOVWenRiS7yn/x
BZnnx6Jox99FPHNNwAbv8DxkYRb7CtuSae96Wn3KKwfcvi9Me99l1E0HEJXc3GCJUqJoBI0T/rl2
vY4ypqN13aGpnYOTllRas1eNZ9xkdVAJfqA9ztsrb5gX+PYFr+QIbv+Am4Ah4Ho8/+sFYwhOqzUs
6ZnBV602SAKGg62ntruHS7gc+mwyrhz47zfnagK4utWu6PD79VwWrWc6nEDnphL28DsYlfkD7qU/
7onlTWqERouRRn2DO5mHB0LiRQxQwXK5ilHiU6SV4AIp/KIlVLqhJ8csE8a8X5LKwUEe212XsXwg
vmIbq8QdFp2Vdxgau7WunHav8TVvnx0myog0EDRydL1jAxc6RktJoaVns8Xy8Ub1sqwN+k+IbWHQ
1fImNVUsjkEzVNjU+rJKzSJqW2/aKdjNVK5jFp9hZPXmtvL7SnaAzKb+DVfT4N6R40r6s83cTTCz
zJPsDiLa/NTUjJy2bWDnu8DilD9C68g+Z4swyj1bBrHG4rgo9TdTl00k32pYz86RITBtIsfbzp0Q
AwHPx+TfDFCiX6ktLkcbmIxxI60EFIz26V4urtWBzPcm6YPg5GE1/4egFWfvLgLoy7DjB13jbYWj
pWzSqdIyuPY61q737euAjs9Em8sQ9CG4TBsKvDlZYGf5J1XEMRdxL5XTRWSXl7+8tJLJF/rZ3AOR
CIyfidc74ktHG+H+cnwloJEzhR0jlwyyn4x/+r4NS8Ob7y2VeKNxNCRejl/oC/1GD3M/H4cpAoXU
vrJJF2a1Dv6fd3GT6mIDEO0TUru0o9oJu8mCr4mRBvd+vFgdq5pDrg3dmPmmBthT3UE6qbJDN7XN
r8mYKkC/Kxt8feYXjwVNCNsNyhWl+OVjWRzJbqx15zQNdVHR3oCMBneG0wzbqVgaYva8BuO7QpYZ
voVa8d0mTgZ6AdySZqkZP3cy+NO0qSuOepoKEZaEnmvPmPICEslCcH4itXJFHiVisO3I9sbY/Ty1
ftNr2woCAhVIaRJOGhpFzmXr+NJu9nYbJMUmVlPg/nCKUhifjWbyq1uiqVaH3E52vEHHnwHrJyns
mxZfyeYzRNLSesDH1RzPPZ4HY+ik01JHysBbcAslpxIY09amsTExBij3LTaM6jOgOY+V7+U9tgW9
413gZfJTWXoNsQeTO7c1TVLdxN8qqaP4jgCKFdHkfmbL725s0ex27BztS9/Yy8nqy0lC6mqS4BDb
A192LoMZ1LLU6vYf8mJ8gM1aaMnXj9/jK/P+8j3StJDlwO7CQPFi6CNyHVbzMBinvO5EEblZ6/9c
YyXyl6Uzy/zF8GWZhpgeL1u4YbPYzghD1Hb02ACbwTPSpA3beO7M27kdM+O+9XQ9fZRtb31J4OKu
SFQBavajEs7ofU7SjKvW0VVjcatjiPi97nIvfWnSsd2Wa8cWbIOmswMMOCS3v58s0+cAI0e82SpZ
7NCQA9N+/Aj+crrwnfAydHF0Xe0X3t5V8Jr83C+C+eRqsd8d8dcZHizNtoZb9pypn+x2hFATjIPo
bmVPfNU11ej7Sgy23+r2t1oEIVq4ON4UUC1GTKNxGly9S24zdPO3rT30Y2TksZ5uZ1kwGodTtbS7
j3/6Wsm/ffkUYOsEinIMwO6yTUzzClLqUMkzcLXKtkuvlY+TmSNb1Z3au3KSvoPOXvEFj64UBhnr
7dJ4qXf01iIG2j8ZSTG2NEA+ZseHOM/gQXF+l9X3oYEMHSlL1VnEIFlzOAhJl9oVem/63SYf5k6d
mllOex+Vnx3qSyLHx7Iuc/OG5aqKHJJP2SdXHtP7F8SqeDWABESjmVxX0L+qGd3IfJmKUTvlk/CN
PYimXoTegt/mp8qBwd25zvjVGFYJ539+P5jQ8aiA7/jTuqyTsUubMC4VZz+Vw/S0WHBFvuhDAkcv
pAZ2Rus/37TQLxhIUkXptFrGxWmQTCMm8lLIcy+DihRoHUbiZqSEjh+opn1x7+uxUYdd36W/BlRE
3RX0eN1rFwtyRTFwNluHgqhK3j5pOixPTk4XnJqhlMeJcChqNS/THwfshG7NPF6uGY9d5lyukRik
InHHrgAnJOKLn2z7QV4XeuLR7Rp4e4tJ5uOjGIu2O2l61Tbfsf0TXUTUEGb3KdBUHzmlk/oPRjIX
z25iJDF0tRFi3edinGF4mPpcuNfmln8pbx1IlChoGZqiEnEuJuO6prw6cNvk3AQxtWM44w2zvMB5
He60mSFI2BZigTBXWl6Y5Wl9v0q/VhoWQYn3JI1ho7CDt6P1Z7dnqBa6ZpFqd0GZuyJqceDriG60
nF9abGit2Ay8g3KXeMWYXJkuvN9LuGlxqiDq5tQB43z7hsuhqZdOy9JzNRnGkcDDFkqvLlLtgKOO
0XehBus33/p5UNbXgNVXf7y3y4vhDDaZdAqEd7iXEqnCcmSWTdI74ZFfPyCeH787ftlRRDRuabah
V6uEI2TpdR8NUL+6buimsgV/GpXcOB4d1ShnIr1nyG0tN/hQFj8XOy/aLxJSxPIVTvUwbztNBNVz
08zWwXGzMYkhX6RrO49vEMhK4DO2iSYcdLNNBR2q23Yq0KZzYxRD+dI2Wi3a+1SlXdduU22UZRLO
dVZpQaRGt/TOk4Vm9WmE+3wDYlTbu64ARQs5uPkN5Hy1XQg7ofzJVh3oZghXdCPiX7QfytITPKPt
Ol+H0B+fVe+mNOwdxvmU6RhFcVZdHJKe9OrOFA2zDnfRVZT5JlT81tSKb0kCIB81fcpYeGfUeTIf
ReWVP2Vl2NpwZQb3l/WFqY5veIjGEHFd8jMySGfrTCA5+5yYxUYLOroDP12QSAN5qP3Suf4mYwib
Xfn9f/ngVZMCaLDCCqyutwsbtJx2JIH8jvRqyCjjoXC3Y1rxFQgcCZn4yTPY7bXe6NWO5WJNU4CT
QcPJgPHzpaDVSwsq2TFeTj6aI8+L4AG67W6G95CHFVEgf/RpdXAZIY8Gx9j2l1tCCgm1iDtla6E7
2BCrlJD+ScrZ345Uet461jOIzgggZ0aLHhRQ/8jvqcmbzsACuq6Yu1uKV7xuY8YR8ykNZumextkZ
+5/5DPX4TvMYf39aGjv7OU544+61RiVu5MSw6tR28CG1upvOzuJy3DCcvkZ9eb2o3j6VlZ1DUcs9
BshsXqzG3iw0zyr14OSwcY0bC05Fu7H6rJw/NWVVfmXHUiYUMgme6A2qZwiPoz9tGuJ0O4+RrZOW
+7KU2u8JL+BrQve/fDuOIAvjbDhnKxp3OUgcSSlPYz8/T/mwxFVYylqlN7ho02cES+Z7+8SouluV
Dm78xawnLNFCRAOigYFiDOlTUDCJ3jDjFvbPca5bcS016v1iZv4LkUZfXVpWMeTbxdx7THcnq6jP
o6PkUfdl3GzalhlLcmP3LJQ9Zi2YU9g4WJXtlTrxfQ2wtpQISdDZEFF56dhF5MCSEV9RwUfv/H/Q
oygY7K04tOSswf9wa2FfKbPeT7yR3TPSpQj3V/L0JShoerI2ZWzi9jy5kjo8J1TmEMTK37eifDQq
ku0y4JMQAtH85LYKc45GBdWjDnhYXznA3jGY1kfOLI9CGf/C91PmLJn82sy7/iyJBptFZI61Pm4Y
t/kThDEiJewHB2jjfoAfo0VwVZ38cVjwxAS/LWZt0SB8TH4KfVvvhP+5qdRou+Hix732pcs1O37k
FNLSm24hIPOw8sDSh6VsG/da2ey+e5McwnDX4RIB865V7NtVlENoLiyilc4JOT7yh7RI0/nkpqMP
31QG5tH2ZlFBW+S8hFYBUrkZ61yor22isp1wNaj7XF1Gk0UaI/ESMhcDoIgz1XuODa8oP+u5Kj/p
Yuagz/Ml/hFno5eETcUFt6lqEkcFFq941Bhrfoy07NjbG2WeEyBT4chj5wBQtq2ODlbfFlFN8WRZ
kS59Q+s3PSKw4hAPceHvFmU6yQ8XZdW4wfpad7ZZZVQAxnFKe0tMHZodxymH4i5xcivY9FVg/4iV
NLRjP5lu90nLJ3etzdw+NNO28iOIJKY49E4rWoRrUFJvBtZlExrK7kle1hMRbI0FWOXGhdQQH9LJ
ADR0cpPSDm6DhzNTHyzLTzeDofhqN1IndYiDk+lGuZuRyRdCWs7JUIcfCgkxtVr4Uh9f+O/OCHxJ
1zaOytn5i5AYw2rXQVOSnPHVM4ZfqTP6kR73CgmaGrRNMKRUHRa8hyuz5b9sEGM92gEOsEmjR1i/
2L/asT6twUN8NznPS6q8qLOC6dzzUHoYKk6j/YCVLbqjaIzaO7Sw9Kpo5kD5hd2q+7zkDQaWoT5l
wfyM56qOFwDgAABpSLBWOdxkLtzmY2IbmFSEpDnmv1Iukmui6PeAMXZ5uOCuyiICbN6V8+aULVZh
lvIcaIxB9oacvY01O/adZ7XxGdwGiqaPrIVhVq7yfcEoJY1saVihl2UkAuSwKq/MQd6fgnynVaqr
g5pC17xUTid0eH2bF8WZld/PqD9woY1qo2q9c5ckQotQaXBboySwdl3StL9KLw6e4fmjydesSg1f
P15g748P6jifg22lBPJ1LlqFpPeoZUg1PFNKLNhdDzPeuQ3G3vAfsYYbuvgKwHcZuMJtBw+RqSIt
MDQQqFhvV1ZO2ZBnQwUDOfPrFMpQg3gJ+r+ebRnHkWbECFNk1FUEv6ZjNA+Kx7Dxc1htdlgkWjM+
GMJxyxMldwIzAqZwAHvLZnBBHm2V4Gh3ZTOsF/GbOgcpNEapzpq5yID80oEc1gGY3aCcszfZ5XHI
Ku+zn/dzG5puNXzGZ2PKwmLQtPtyTL0rj+t9OwWIh2PtyjSAwsR99fZxYXQElW8JrDOLxi+zG60z
6q+9rVdIa5SfoFfoPYvQmqisZ1GYW0d00onDaW7RtnjSGP0QnokzhNy3Ovl7iAJ+pb0/V7d1rrL2
0dZlN+8rcyYCALywNKMWjtSjasaJgTMEQislrz4YlmxrdJmYP+u6ZvsvmdFmf+ysFEi+TDFmkVFY
cxqZYOpPop69KZxn4Xjb2PYGuUFz1AenUp+wl92psQuWLrQTUMeoss3GkRvOGo30C10vk2dzqNqz
kmlDvjCOmpLU0wTe9+NkGbl/ZcT+bl7G6cDJsJp5e6spUnBxfYICMppt9PI4tSO5hLXZswuMxdP3
BI4Nn3wh0Ng5q8iK1us0O0OxU7FXHfQa6RqHdr9HWWIcSR/2P0lCv1HaoCoMEZVea0IurwJGVPy1
NiDUaxS0FydyCldMjsRDHJsF5yY/z8XvimH3YW40bVubenWfZ9qV0+EvnwlJkegZZrbr5198JiOE
SsWdpo55M+oHDLfHKNbNMiJdQR0MCpNQWN54ZcmvR86/txtnwys/mlwskFyazLcrvpY13F+/GQ6l
vRRPjhd7WZgCHmBmpjPRv7ICLg/A10/jLFptVaE8Xdr7eX2ggejpw6FGpc0crBQ6ypnOqzezMaUs
0GC0rjGH3j1WfuE6IYHfwKpDPPD2FybmqJoGCQmZkYHzLaj6dtnUfpKVd/Yke7RvWps/FT3V1pX+
+W+PltuQVg3GyRps/PaDp2AMML4yhkPVd8RDKKdadj4e010Io8K7Nq1492gZxgKtrnTtFSu+ZJy3
bueKkr73prCndDNlrtwGlAE7jIB+tTWl/sdX2evY4c3C4fMCfJ25X1cXBvfiqByKQJEhsrgHLIZl
jviqwYh8iOxSFPKhkYatIm9Y3OWecOmaNA6tds85Cob6oSlaeu5mMZIfSCdMsWkLTUPy31uQR2TA
2b4xXek8+0au/2w40aatOdtMq1xVyadSSiPbcuEFwUH4pfmo5rRDiE9OVnUu28BVh0DkRfolwL/f
SXclcdKNuWXB2fGLQLNo/EyBhTk8INz1i4oafejzl5YRFLkTTeKM1aaQTpNucvDpHP6miPuoGYrh
xYwbU5x0bHnzHToQL/mW0fION1h+1ZsG4WRygx6VZDDLnh3Oc05Z86yohbc4qcJJbxtrdCNTeWPV
QH6wDJogXMnsYzkn5bA6oY3tkyeDrPrz8cv6y9pY+aiMjyDPISe5eFeaYdMOyRzv/ioxliczJTms
ygr9j5raZbjLZ/yyPv7Ed2sfWHvNMWOGQz3jXDJhAzFS6zm5uMlaI7/zBt9odzpJeT800YtrgbuX
JQMqi//DGLjWoHJ7RQT/VT4XVdUzQ5hh+6DVt5grMDqEJztt/BiHAy1p623Z+Tq9l1bU1/bB5fkJ
tGDQNATUr/DBLr1YHaHwSJWDwyafYlgYpn5MjNq6tRdzfPn4ma7YyMWO4wPIKSK6CnXdJbeaLIiF
fq11D3QSKmzMSqJLQN4or7y7v3wOplscma+lIwaXb88tI+ikhHLikwJba/a3UR+VcyxaWx+unZDv
jmaYpYRjYeECc5mj5OKEFMKE5Y525zAIPb4Hi1Wf9MQ3sNgo6wUHixzsLFBj/t8wGXyNVlQENiU+
X+RfXh7MWdnYQa2l+S2DGf1kVv43A3+siFyPsyrq7PPHr+3iR/7/014xGeSyEMQurvVManRMTl/c
urrqS/xKVGUiNcCEYVsb8Eo7Tqbj0rjWcKX9ef/BMOTJ9gSGRf3Eon/7Hps0JqTUnopbGaczWvvq
yzCQOBWaRWwcBCZn97LOr4WeXRw1/Nq1tcEX65XYAub19kMLJDKxUyblbeL7nKcV04NulyOhAe13
YmuHxQuEhf/6hPlM/OepK9eG57U1/df+h2IQm1IX5S1ouLFDCx8cUIoXJM8K+dDNLolrGtKHjz/0
4oR7/aHc6Svm42HJejlhS9JxLnX0V7dgIt12/B9p59Uct86E6V/EKuZwSw5nNKKSLVsONywf24eZ
BAOYfv0+PN9eWNSUprx7LZcxAIFGo/sNGbXyMEkkCWxH0/3vjuQG1sH1wwRGy227EVFfr2rfIhK1
JJYXJlo9Gb5awuLxy0qdr6Jg+I/+iDHbQB42NPRM0WfY8AOvB2oNDHXGqvdCysdFGC+m+XHy+g0+
QgNnAHz1d6ZM/xuPvNMDnksU3R/FKdc1BWC1F+aNcI59zc4khDshHfM5UAzvynD7j/bf9FhJh5lx
E5q73alhAEsdUffC0hXtd+jbbSiw8j6lZd5eaQvuouj/ZgbOxoV7BB9mfylpvSX6uDO9cK0a69Ak
+hDU+lBdEQ/bXX2MQosKn2D6NDB4Qau//l4WEhaxUUOMn4ck9xOzsUMzRZdF1+rqaCt5cWxo45yA
pOrh+/v/7fwYGasHclukZdifr0dOx6LSY3v0KHwa3tHWJnno1+SagOG1UXYbX0/A1bZy8ELimBZZ
k2YfU1v+JVH+f6vI6nENIddLEfD1XIpJMwTiHl5YSzUJ5DqZ+EGmyxHutQyzob/W+740q80Jl6tv
A0XusfzQ59sOAKYX9quTH7M1RcV5KvXj+19oH4q3vUFThn2O2Aqkgd1mV2NVdEOVuGG3uvZNge9p
6nd67YRrYyyhDfz92n3+Zl7uZkkC7xUmCzf6/jGpOisckUErjusIRG2wl/Y+VbBzf39ebw4xcFjq
ixsneqvS7nlfSQHZ0igSWEWr3gaqzR06d3UeuktbXxlqX9WkDIWKAQeLE7bFC2e3//AqUJReT4ut
PJh/LmGsnixeKGtQYU/y3azk8ET8z0Kjd1NAZY0VPw68xH4nAKZxmtEU/RrtbX+rb7/I5LVPTs23
Rfb19V4Va+mid047ATWE6lwZPdUUkUIF0VW86e0VmRgz9q4Es0tL/ueg21b744YFa9h0AvGzoxLD
/Bi0Lj7EqIwEY25eayVeHMrYnrBb/5fk5fVQVsfqKilDmSi30ACKUR2g1b7UNyPAPRH+/V6i1k9m
RoeKuv9uNBkXUjFkWRzdHrQGx4OjAhDf7ZGtxnq0uLKOb44kH48m4NbIJz/Ca+D15Ogji2UAJIFd
hJI9qDX2DeqK2VpepQ29W2e6kjdcWkwLIU8ceLnzeDm8Hi+x8ng0IfEcFxN5jMyZUPjLnPoAKLM/
vr+Sb24iuiM0xraqGdUOXpqvh0LUTk9qb4xDs3YS9/OoZSaaM9S0urNZUpkJkGWEjg/sG2daKJrT
av1lRrb1ZwBaUeqnxUrdZZdoq9pg4JwjlVCPJ+tX3NH4PMz0GZ5iK0My4f3pXviSmL4xTd7VGk4m
xuvpYg0xcS+pZBJFM2NlU2fNfBgckXYodU3ThpPuVvG3t73LwaCSTwKDlBvd3deD1mUxNI7bl8cF
TbFAR7jmICAqHVfEF57Ys/IwJF0arAXmsu9Pd/91EY373ymhIrqpsO7ywiFGLEyC1osqG2GWE6pp
zffMM5COcu1xOUhz7b0ABFYX5UV61R9xv40ZHf0B8jZQbXRe9+iCLncSJ6Y1GamV63bBqnjtz97N
aLpKzbhyZLZ9+mcG/N9YW8MajY8NdrObaZZ5fYFF9hgl/ainYTdWJoQaakjn0sjQp/PaIs8/0qyb
zvAYEueOlMFLTu8v9z7I8yPogVAFJgDyVN3nqUaqlEXh5VM0qpS/Y+geHzD7o+gteu/DCoLyaOE+
//H9QfdbemuVUR3i4LC5aL9sX+GPID/wa1bq7ugzterc/aaq5ZXq0Ss1YwiVnObtj5owkj79/426
C4mQTA29wJ4jmrAmKV7oBpQWlDfZW19MuyciAk6aPr0/5tv9BNvNoFgDPByY9P4bq0pjjXpfLlGt
9Ksb1kZGG5AGSaH5btZP85XAdGFht7qUh9AV1Q5e+68XdhRWM9Xg1yKjre0TTK7kc2Fyb48Lkv0B
RhvZtRTp7f6hCrZxlSAqkY3tg7FCcwuObrZG2kqk2NQmkBtp+0E7q4mq2Dcj18HDAEPlCtJl33Hd
2q2bZAd9DJ49FKF3e4iOK4j3DF7nkGjKZ7eLpQTDkTnaoVvrJ91tnRttRG7sCSKpnR87KGKfY8Vy
ynNuJoP19f3v/DZqkbn9p1xCLZLF2P7+x472RnOg8J/OUYv59LfOKeBANepvOTXKM4fKeTSgln3k
umqvfPG3QWRLGU2dFAbGE4Kbrwdec1n1LQCxKJ7r+ahnRnKATmO/CMSc7mp6Sx+m0S3vzXjtHxXN
rq4Ryi9OHM4udckN7vSfGu8fE4/HUessh89AXWt8Xjvb6/y+HSkYJhQQ1yBNsvKlNdryt40jxsv7
q35h822YfwpO6KtSkt3tAYgmiYxnJl+mqxLOYOLuO2+Go4YtxnBAQqZ/ToTaXXnaXxxVxxAL5YCN
tr7LP2boCCglOhMeEymcDpA4kVO4xUFXC9GhCTjUcHf04vP7c92TxLcNj4orHPENVUZ5aTdsoamp
NWTzFLmxun5bvFk9wIbPmkCzU++piucsHJsZ75XCelS2zE8bS3l6/0dcnDq2oFtfjXXfS7sCAiNq
unKKAPyMP7zc+J6myMn5No2Vj3GatR8HJfWO7w+6pY6v70kmDuhve4dgSLvvkKpLNqza4M5c+J19
otPhChhPafzr/WEuzY20EsKcCYWbbtPrkwRcpu7qsZwjDeoX0Qu9d9+FISeCWc+cJIBIqz0uswK5
6f2BL9wRWznR3eKZC4pi+2F/HCFzQXe0yCp2sSPEMa6G+Glqu08btvrKzr10WBkHpieZOliVbaX/
GIknoir1fpwjsXbup75dls96U7g3UJb06eggnP2Y6J3H2wt+wZWAfWGW3PWIh4BLJFTuv2K8SkCC
o7pEupt6MGwJGfqYN90t2rDaePP+kl6IilRnt1o/BVP88nZXvZGW7ppk/RJp3ajzBhHGITUH/cwT
W57GrPpFE8v4157zTyb6Vj/fH/zCRvqvCA7nhMYlPgqvV9nmEb+OmrNG5hgv8ZGcUtaqj49dDHNu
wXvxrh4zqdKnzWDzvT/2hS+McgU9SWRh9E2m5fXY0sj73C1mrmMkGRW/pSC/3pmII0Tu4FJb6HKF
GvWgqAiAZ2OtXBl+jwLaghRh0eBOUolRpLa78UElT2Wn8JU9d2Sk2rOUA0i2sb+v9WytA6RBS+BY
LYYl+C9D11fP9arl4kABwtaDKgcgEppFqTjf1brM2qjIyuYgaWWq1+grF+IKGnvQkzaCEGd+t1Yo
snhVZuhzpHbT8tU1YzNw1Da/1r/eprwLXwCxNo7gfwzrvcvDaJWDpaFAEVFaQEhdW9UqhCGHlC0a
pXl9mi2pXnm9Xdj+GxiXnEynDk0j7/VXGIpE5Lm+rJFHWUjFJ3wcH9bcUR8w7G0eh0FLap/Hs9Ge
i9SefmRAg67lhReOO8yrzVeA4tFWNX79EyCXespg5So/YeyP2G9L9F/1pW19wI5leaXacWm0DX/G
YMQWXlOvR8sXb3A7tVKj0m6We2EAa/IXGpvauU6qyrkSRi8dcFIe+/+O9qY9qjQZqKtajVwjmU65
a84fkfwuXlRDqjfoHIy+9Irlyuvl0jdFZ4gUe1NY5VXxeopsOQyuq1SN8rUqgh5gwW0vltTXhF6F
s53WXFNQEBU3E4/IgV8DJF+as0tZZyvBb8Xr3fCARVM1jzUNCqHh/Kzk6tzRGUpvS4FOT0CGDVvD
XrzKPrwf0C6dHlINDg/FiLeFXoyk06SARRrZwoC67zf1WsoH8PTsqip2lcEMdOFk8b/vD3spjqLB
wO1BYOCm3MXw2VDrTFc4mKlSGAfNSI1nd8FNGMNAG1Ms5JK6me6iUc7lFZjUpTyP1huHdoNJIWaw
28uWSrcjn/o1GilfZQFaI7BnqQt0mvMJx2Skf2GpeM63QVZTegfZwUHPZdY1H9837Rqh4NIza2sE
0vJBhBQnol31yazxgKhGsUZpjXzMVNQmSthTivww2hQI7Q7+pI7daZpM7yzzDsxtY6p+b6CA9v4X
ufxLEDPgeiOkAH5+fQAaoCu5a/FLamDdPxZpix8zxKwAI/LsBhw7pA4F4XnflR1V9DVbmltvoIyC
MQwn8v0fc+E0gHHhoY2mAbCFvZlkyg2Yu5PON6rQxbOozIVEm3U6AJsQDzpy+ielrtP2+P6wF3Yl
1E6iHHqfEA33oNESYf2a7voSLZ7SI9DaNQgkFFR2krCx3doqAshHj70bz+KQmxpVwyvzvhBnqUHS
49mccJAn2UV1Q6G+LRde++mCbZGI19bv3Kn+6laOdiXIXpwrZTFqJ1uxd09nNRuQm7T+uMMcJYmW
Pp8jlxMp/ImAd68jXCb9fsmL6oPAPKQ9vb/SF0/hxqPdWrebGtbuCgXeY/aoY/CFNdRzRmBWD5q2
qYC6iUA+QWnag63b4tGqTJ7YM7V132qb+Nrz+tKCg8RBZU7DPs3bX6Ol2rSa1W+b3tSQna+X7JAg
DufXU6ZcmfKFdIhSDsUU2uMblV9/fb4Mma7QlB014rGlf2jtsg91zOk/vL+wF66xV6Ps4gmYb2AZ
A6NgNKB9GeYy/lrj5HPUOmxAYk26z04dl2fHBhxutNXy5f3h9wcXShtb9D9rICrVBOrXkyQTzKzZ
XZcI5VvvHhf49mvRzvkXeMcZGvhC92rA8YZ5JT/ZzxpKGbAjOiMbER38wa75U9HzQQY+dSIDDfg8
wLoDhyEja5cTrqFCHhY7ExRaRfvcDi6ym2VB9euK/PZ+K22/gTIkatG8kM03McvTph77RM2JFjcf
3cPWMzUPWpeD8kCqDDDu36403UwXViuoASr5+7cmwkFz3sauEyVk/J9hcLZB1cdVZK/e9GFRAErC
CNauPKX32cI2x622vJkBIt23j8uJK3NhYnYSFeCPkNR3F8sfhsF5bsyie1hN1enDv56mTRmb8tPW
+OL983pDtQIwrEiFGy3oyQUAPOWHdFbRzsP1ELyp0jfPmjfV13ya3+5jYyMK06Cg5AaQezdsIa3G
MsvUjZIcEx3NgOYRkIN6HyRCyoeqXjDoiJ35WjjaxwjWlxo2ChRbTKQYs4sRDUwz7G089pCwJbQw
J/W8wyYjO13ZPRc2KwPRHoCfsVm4bH//o1JhdhJj6KR0I9iaAkcbTx5b1GbPOMheCwkXhwIcQVCA
J0BZ5PVQ2PSamTflbmStMr3vOwsNnaFFwUZPrsFHLw3FfbYppQD3t/fXZw8vzsnb1IuEtNp7DQre
ERiU9WUanfxKGnnhJDCXrf+74SNo8LyeFY9Cb1WyyoukkqA1uDocP92LEQdO0qdezN75/XNwaWfg
wQwJlOryhgJ5Pd6sNcClnU6L8qwYvvbwUH8icDWG749yadsDo9xkBA3yoH02qlHEqRKyush1mkkN
lgrhcL9zBuss0KCKT4YV16fRAK19Jfu8EMBtCDvUBYHgbmW619NzYhTyNvXzCCaJhncQ2/DWRM7m
prcULQ4AIOqnylaXO4hW0EdjfGeuBdR9QrSdPbp13B9owLAEu6urQZ0i9xJbjyak03p/NZ3mgMdP
ecTWAsVf1y4FWUKelf6KLbF25UBeWnkQ1qCfqf1uYl6vF2AiHLSmmRiRk/banTaL7masOSCZknbP
S6ZARzKT+cqqX9pUW2TdJo2C2P68gL1RKGelWmQghnrIaNv9kw1N++39TfUm12NlHUrXKB5sqFmS
vtdzU/HTSO0406O69vLbmiZNaA/9dDIVdODoseMY5SnioU1gzkEQW5tDn3nuy/u/4sICb6Bulpg9
BjNsF/F0C+fwtfK0aLZwmE3CahPzCLoCASfslY25GMKR/lWiB81Yc0au3JwXdpeDYZpBYPcQM9q/
rjJjlKPdq2YELy+5zypX+5Q0g3NMsSAZgmWdq9+GUysHbK+vVaUvhCpqCltxn6i4fYjXy8990vRL
0aJomRl9c5PJRmLFghreV6OfLZGG7TCp+jUJ5wuxGLldvjnYGIZ1d2E/TlpPnfTBjGagbSGI9/4j
rHrXd2MsN9//tBeCB+8Y3jKIAthb8f31BJ11s7USQo8UI69xZ+h0BBzGLhEmCoqAYOsg5UFhPSIq
UWfPbYKbez0JT/z9aXI4pvbWR+FD79e5cquO7AjLAB4auLQPkLhD1xHmemUrXfie+NnyJSGuYyay
P04ufkZub2ZGNGRe8m9DQQplFQullqR3J1+mY3+ltXDh6JCKUPCE1Ew+tI9Nq7sSB/XaQIZIXX9A
f6QN2K8IEeE1Crp4ultzr7pSjrs0Sc4LjDWKRG/xTqY+SitJUiMqe9u7cdEJAG8EJlazpBnyML4G
Ar84Hg1edhAPcOofr/dQbpZkr2NnRFmOpo6DiC5WmB3SMEZVnkhgrmnBXIgHFDesLd/bKsl7AmXB
TZDLVdgRJi16g3SjlnjztzRdXBk6bo4nx03cezR7Y1GmCvqZpYr26/vn5kJgpuoPvmrj54Ka2+Os
hsJpoBKXduS2GNELyKhaKj5PlXRIMbqsVe8sXEtGPRy8vM4/ARxZpECyu1k2XuxcXEt/3y4KzyYT
CB83IY7AxvaR/shKZw+pz6Vp7aimwl6GSdPL2yK3Rrj6ZvGhcIrhg9sjL+nCev/765+xN7uDrV2x
Ce7txpYrHjBsLvSX1nEOuEswtktkUzgBWltivJvcIYPH2Zga2kpg3X+//zHexks2u8ZbZ4PEgmbZ
RelVH1A5VmIzwt6yMf21rqbTWK02EhGqUV4JVW8j5jYYwrobEHZzdn492SHXuQnN2orgbS4hCnL1
sWhT58aY+mcSkPjFs3LjsUYT47RKRJ6uRLCLw7PGlDvNrQS1W+tMZsJKJBrLjLfcgUijk1ZZ8ccp
1ZYD0s7iIZXAYQ8Tdhezb/a8gK9s/YurvXGXNzE3AAW7BfA6M3Oc1eE6tqrq06KWH3t9as7ZPF87
6JdGgsxJ5uPQ9IS7/3qpu7XJWzt1zQj3w5syseOfSWaqR3Oc07+s6IEP2RATGw0YEANwqNcjcd22
tWJ0FlAVtHifIGnVznQENVDNT1Uqkyk9dNutD55TTaJ1ltXL329hkgzek4goAjnaf1YDeXarta2o
WCcj6sp+/qimrYQ875RXdtDbzHVr+IHopmeCDOGerFcgUiab0bOQjO7tFjo87plhYhv1l/en9PZa
QEWEis4m8rt9wv2pVEzsTkTrRLyX06Pmzh/GPh5TdOZVzN7i9Voh69JuQd4IjUHCH8WW3b5MBHdh
KxkvRvh6Rs7K4DU0THV9Y4+1uLJhtu/xZ+d02zAUy2iE4GhDcNu9eJRWOC3PHCdq3NJ+sRNv6iJE
bWT1a3Fns/uhT0j6o6A6NOb575eVALPpe9JIp9T/equ6A7IQ2ArbUafSMkdEXHED0VhWoFRlXvha
U/zz/zAgJXXOH50WwuvrATuj1dG4cO3IbF2B0w4+q7gUDmXyOHbwn0PoUtdqZZdWF2AN24e0GzjT
7lOOLVpC46LYZPyifWpHeOup09qPlpDlzZolah+UboYH8vszvXSHEs/IhzGvAbu3G5a4WeCRww5y
OlMEA6hIHqxdUd7lmcgPGrZfS4i7yvo8oxR65VReOC0aEZWY6pC6cZm+XmW90RUjSzPcimIFkf61
VMKsSrPjhM10AJK+vrKNLpwW6BObzIiN2M6bxF/qaoOEHuNR1LXOAPSQQMQ8/fsERfVKdffS1AD6
Y0Wzreyb6q4z84g124XKnC2MUB1LNQRwYwZrqY2wixC5fP8zXhyPyiPp2X/ChbuziQlUbDsxBcga
Gvp5nhTvYbUr8c+qLv1DhW7jlYzg0lJSS0bWA2MN9uz2e/5IvTJndJDXXGwAlnV96OeB2xiRqM+z
sSjX4P1vWo2kd9xR3P00nTcK726P4gGAtLKXeFE8ttYRHxblU+Xma9jXLVbFVtcFpmIURFlnGQ8a
hsEw6tFf+EJR9pqk/dvjwk/ZOn5sHy7NPbDUzsix6YN4XFcKaqN1nn6pF0sbwzUbyrOtLcaLabYJ
zlNxUf94/xvvtfa2NBdSFyh8lKLAmO41dPXOTfRJQVK2XHVke5u6Rh3T8fofvZqNpT+b1Xg2vUqG
Stwo0rcaZ6QN5g2ogy3m6H6puxT3a8W9do4JU7v9h8AeyTBPk+1s0bPav4eSVqDq2Sl49m62t4fG
KpAFpTw2DAEevthk2lWslodxWZwPncVD3x86TEf9STZKfxqVzdPGQv/ms8MCGCFum8h/YeTIu8rA
HKI72Fpn3saFEVvhamU5mqOzGX9JlYEqF7yTZX3Z+jw3aHIqSjBZcW4sQU7iOg/YEXtoQwYVVgGa
DOZYjon0p7XS8jVA7DaLH3Ls04ovdLu68Uei6m12rG1yhBv4K3na+/hBWfGLIpEBxXu5Mpx5ClAk
W5LMn92um36PzbbIN/aCIZntx0M1TZ9Ms0uy+xmZAHlEs9NTv1FaaJZHgTZXdjaEqXhfLWwOEJ5U
F5qIfs8VoI2+145xf2rgBnawOdfEq25Fh5y+7+SJnZxtVZjYII1urD2htQ/itRByFEGK3Yq9+ha8
LPEVmX1WaC2K9TcE+6XE0cZcc3FeOh3ulre4XXbqk6mt7hZXjOZjmuiGFS0gdrOTbvbo/3iFXjmr
D9W5ummFp5bnGsbp/BloxlwFtVZ2cah7i21+7YtuKRDkoNQbGjLGRnlIeK4dla6P3XCoDK0KaP8k
qC7aid5/mNA/Xn/FFJSMe2WyNHxFhFNOmMxaS9U9KDPUOn906Uc+SdtO11+W0hXZ0c3zLL0fZFYp
x7lQ1OGDk9Tleipsh/0GlX9jU2kVJIIIdNuYzGfgr6sXYOM9u1+HJmnm37S1Z81Gd5GX4W1pY4ny
E7vpuhGHaZjQUQon+NZm0GBJwMnSjLUtSwRX6yRFI9toDakHMz22xPWzBs7WZ10OMT0drsehuffK
RcSHBAmmbPBLo0mUHNmJ1HTv8OOgvaY08zDd6JCG+GdrmeGUGNARstPsPl7RB7vP8ImHsS7sxSi1
Q9bW2nqDzy19WSbBuX9IjK3hHiD9aSdI502V3X5Z0B4ub/PZNuNjjZ+jifS5VPLkxpob5A5CcukO
xXnKrO4w+Rq6/ekERxjlpfZQdRzSyq/7WNi3tedAJl5pkjTnQha996QJLN/tQJPoxz2McZL0vxLs
irJgxuu818LUrmTfB9PaA/oxvdYuviI7rxCYvGliiQP6EmijBlqT0q9Dh3nV6tDKMfYMa4RJbH+W
iuf8UPAH2fCJWnPfjQtOEbFWDJ6/0Y2ql6JXZhkOQvTi3uOdS4G76kTxQk3GVc5JFQ/iuLY093Cy
1VNbf8De01nRuepNtNYsu7XOi+vwlDqUDQCSk77EVfs9rmgS3NaV7a7PUzm2cxooSy81P5/WAm/M
rJPAelQtzjzy2bxVVzXQFdXuT9Dva1BP+Bwqjb+uqxoTq1yZiJtcRbAGb0GZl/ez2uvLU28tPTYX
bZLEXjR3ibX6FXJi5q+i0ftk9dV8GnOUnTxlg6OOjhr/is1KWX4gkCe6Fy3BShv5nCEtPiZZ0qob
FSdRvjtUnUzq7hXV79ZbTe8p7lSp3qYwKtcoR2kSZ7a0wegUcfOG5sFBR34OsGmFfnPjt0iE299T
o1WSn5kcOwuEEK3LMNVlLk+FEGp71OWoJ7d83E78FEhNdPf2bCmL6ttmoXIWBCJZ0z8yqYv1CDXM
zUtfk9Y43iQTghRcM+6g/aS+ryaJ382eunxUYlRofMPN4uKm0xfbORZU65JH0bdyfNDSVhnPquir
+YUN4tgBIgCYUtmd2YvTaGtze5Pqo5re4Ii8bfe6m8d/FvSm8zVC/JbWkz2WWn4eBoS0omzJxEiQ
Epis3+hJl2k/8Hho+3Putpi0z4Mazz8wounMwAWMNJS+jbvMuIZG0uUzUiDC7fuXFdV4awji1oS5
oSapqX6HFoq5eZ0uyzIcS6Rsx6+60SH/MLlcCtqRa6eSJ0/Ynuh9Ks8wrlMIF4MTiDXPmyDHyU7c
cAe27SeEMZr+K0g5dWlCW8Z9+31e2D5cFnNfOzxywC+JRx0RvuVcuEDQHhw7pbYJ/T6Ob+j7zrUX
pENiN+dKlZlyZmzHfl6nZco+pwmn+owimzPfCEXPgJhbVrNkfml62d042PHAy7R3yx8W2qRTJOmD
VPnBHIrFeqEDUJRfl1JMtn7gIljim8oCqtBwaRa9dipaC7lAf6GmbZ8kkJ/hIzVmszmQsTfUJjth
CVv4wNR4rXgtQMEnNJzNOqxzF+CBX1lV46IP2mTOUy7Iou/bvFqrsECdDvkxEMtJdqigXCtBjZto
L/1hJg31JcIizU26YIXKfwt8N+Db6khwVJlp3yRIqq6+LIClRl6tNmlYKEuTfrPsxltuDXvGsy9E
CNiZbgG+u9432Y9K9jEZPV2GNqztzrjBeij2/LkfYBT5ZWsLvT2onNP6wTGn9LNUQQzfyRVH4NO4
1lmWhiCGMwfvLmln64+in0T5b9+1Kr+wodLtPS0JklcvTZ6aBQKUvJjXYDGrmNxxRn14ejBk782P
6+AZy7HsJd2lfwxlHVsz4J6c4+cY2YLjWik4iWpdP6enGl6i/pBkC/an9M4guB7gfMRZ4GnbipQg
KH8Rleo5HBo8JNA1gJS56CueOvWKZOhT3mLNCVSwrMsAeI1q+YrwrH/LtMienQ4tSG5uA9kYKcee
/CyZZYRPUvwT8Vu68IogbcA4BdOuQKd/983KXTd7EAJZ3FPZu119knVBAq6igQHPOdHbI8ROqzpK
EevUQ1uR4ojCpVI/TF1sOYwG3Pm0NH2s+WIcxl+ZK6Xlu26Sfe+MOHnpjAXTpv9cho6YuJbPhpHE
1uOMEWIeAgKRqOoUg9p4J8guZnGUi9PKu7lA4flGUyTIzTbjGr2tynp6RhY3np/aFq3Fb3FdYMML
Z9j+aFJAVj4qOARNP7EstZ+1RhuNgLQvflpWtG392RgtLVLVSv4qIMAVQWkK87kfGuOp09bV9L1a
99pomZrisGxEoLPaqChzCGce8kOFSzWZcGtapHZ6QsF4SRatORFtE+tG6P1s+rAi+mdBFwDnBoNl
+t01ZtsFjrasy8G1Y5kcGlOkz/HIhgw0R6mes6YVvzAGG+KT7slm+b5WjlH+WtaqLIPFKWx2cyo0
dT7YFuifMJ3oXH4nwZTeB6VATvll0HtrALmbzNXNimxOjb+ckld35EmCSjZSlIPfcZm35Otx63zg
esvU24nmpHlA+9+UftfNrnpEJ1fDZt5IcuffGOwWjzOP5+EpAbsiTm1OthxgZxgXYAJGUz7pHS3E
O6mJacJOibaVLxo51aGduNgGFQ1NA5KoNUlOubQTwzq0lW6zfTCTd8LBTJ1bEwNusmWNMHg3jlLN
TmjWK3iEAwqyG1+OlvqxLMr5d67WFXpr/JJPmLN7Q8gVZuq+jQLs8rjGC7JX/mSSJtTEN8zOD7hc
UgqxyrYtDsWCd+0t7eUqPeSt1meB4iaOuGngl3vfuD4rK8y5pZQTzbQZJcFVVTvlMDUQwuhVu1V9
Kgy3jx9SbPiQjXM6pw4nofbGKZ+QFw3wqrW6I6o12XTfL52koyTqvvlB1USWoYIP0xolBuHsW5uv
jX7eMIAZJIVp9m4SYzKaLwZOoKc2Fh3QH9RBZeVXxVykoTfZ2fTEy8KZDuSMuF1SWNLWsy4gjvJa
xLaviCO1cfOEY23kzi0RBKirb3VuZwd50cpjApR/RH7PQz6NpGCg963PVXwwyxK5Yqh2aXtaIWoN
mGElRfWl6dCOxOPGEOvBkbNEttRtsBxfvCJXz/PK6z7Uyw5N61wU0BGNwkqWTziaOupXKcpmwYjS
KmuVI0SKldzwrlrm4dNKFRUgBQhtbwLa22tDJX0lt5Myi6x4drT2SRnxYCfbTGteoBTmbfoR5eiq
t85QauYhbtvenXkSp7jlzRA3zbt2HTX0uAhFeIuYs/idDYXRQhjUl+XertB1fODtXJv/pHzR6iAR
Ime/jdrAGy4xGQpfEWCm2izt5yUGfXrIpeQRNCO/9dUFJM/Z6xTj62Ia2XzW2rikWaOnk3HWEjl0
t0I3sBFI3aWoUa7rvWfbyazPhWEv3zEpt1V/bsdywK54ES7cFG0pQ06x0QWFvSTuj7J21DxQJD0X
GKnl6pe9KIyzsZbmh4r3FoWSXvPa81IrbXNqtdqw8berFvcguqYfcIdREu8Qu95mLTHjWhk0ohkf
ZaEBE9LSGWRDiZA8FuqNuRAPoIj5OfXJHMVOo0v9BhdK62bOisQI0kaYX6l4eNkR+bjBCBJMctug
RVpHhPkqwHAZbuqY/uwVae3XSAQuJ/w0uOZwDpmPfV+rtm/qg/uvN/bJN7QREdF1zNT+V8UG7R97
ddYqmHKkqAyvw0IQv4Dl3lI2ZIJaWqNDzuHl6LN6ZlL6ukisrxMN4X/TeazGIDVkuwS2N1bfC6c0
eTplhIEDoPGG14/I6/i85qpsA7cBQawbZWaB+KSichjMjGzf8RJTw+JLd/+xZmVqMaXp7dlvUbj4
ZHc8Tnzk7FDdnIvSUUDIOWURTLBH4dxOEoFIRRl6hVjqyA/1VHVeEFPFuFPGmRrNWEmtD1sTHcjz
SpKp+Ea/4GiMFUUsg0bHCsevVllrQcbjJA2mpvMcv1Tm9LGeVcSR7VbO62nkDfJoF+kGOY+teTxC
rpdIw8TZcKc5Oezb2ZTrV4jAvPumuF2pDrQz5ioJMiGfpJ43TYDRcPGT51kDS1jplu5m3s7e3dh2
uRZobZaNfjx6MIm9pdeeXGMtkEdQvfFJMc1CHrJlsfGRBS51N6FGcw9tohSBR4CcCL69+FfvcwQx
406WAmklBSfRihh9AC2V94FTlCqX5RyniV8mPIt9ZfbonK4eBh9+b3f6vwoqp/+Ho/NajhvHwvAT
oYo53DJ0UA6WLPuGZXtsZpAgwYSn36/3ZmurPOORukngnD/2qT0To5LylHVTuraDfvP4yewcrVdZ
5do6dpNV9UGkXgtoQX9QvfTfRiJCCa3eR26Hamagz8qgtv/0rrWv2TLYdpM1t4DJrC+bgKsZIdXL
4tJFkspAVL8Gh5pubL2tJRIWWtTu/tJtGRMlvRvUjalHpFagoNHW+Cx0O46HnPCqYM3cqsUyEoWa
ws2BJVvTEV2y9wb6E55c0hvnG9fhdDbuTlaehb5ya5AGFvtMVBk16nzBzRwx4ESmYiew3WYp+Ixv
E5yzl16VDTr4LxQ3i2rv3AoW2lD9HbeD98ayP9tqjm6brf97rBv7535r3oun41bgV8jmaVkBWzhN
iuibKo+pPk0ubTPnCsWPShS6GzCQwbhfuoht0jRdf2QtBzu48JpJl4NS2T3Z/PPuUkigvDCTjjlK
/u6tzwlnGnH50wTMWzDoasts6kc7Ph2uiWTebbvAB9d7eHrlQQeUCENyoRHUB1tSqHbFh1raK2Gp
Y+OUBAgOfZ/ZMrKegnrWFpez5agEyXTspGXQxP957lDjZePg+6odCmsokAzJXAyJm35l/tEtAE5P
Fu4RDJg86UDwt1fEiwUCAWrW2YoBCUBW3E5mBMYLhp5xVATZ1t3uPQcFil4+Eds54e4H4bJ7yy8y
v5b1byYGB+eNWsR/2zDTPLp3U/AuuZT7dFiqkf3aiqp/VqMHnQM/HT97Z1hIml3Y2hJd4UxLDa0l
8zvC5bJ/rkK9z0+D5aq7cA3q97qZooXKbLt5XLik5clEyHzvOq34IeUS2gPswlKMeSn74p8J6VhN
G5pefIZ7F+bRY46/tICJYdrSA9AmGMID8kqRhA5pDyBRnZCzdcPJA3c6TuCHLC1D0FFErWbDvT6s
BXH9dEXotPTx8OYMF1Nz34Ez17kFoxJ/s1ZTgGsGW8ei2DdfxybqKFfkXbLzj7pvc2exmldaJzzr
6vDGbCnGWLn86YSFMnroJm95sBUQ/7VY8CBcito03TVmFhizgqnofXRNA+xCShMiC+koUGG2ZNJ5
jzlkRx8d7/GATbeTXZLxgNY68J1zuc/BkR3rUvGP6NArr8wiu5VGvTB7YrkkZKQQpnBNtjya6jIS
fe6kUe3j09GVx592y7aOp87djv5RCCN1tnoeb7Cz9I11sRpEgPU0Bu15sKiSgQZBc5RiebTilI18
pQlUuNV87qmAY/2Kp83/Cv0mXE/hDB6Udnpp+gQ4VOs/Y737EAqC3TNtyJvvSRG+NXDQdiLriAeA
VusbHPz/oWkx3ww7TfsaGWf7RL5Wj+k4BvynpNbV/Fg1oOtnWS7iXYPwOoma+qmGgVqHcEhXI2zM
WEMR/POckQtOkv5CAnIdswLLxRl475H2iHxjK9pTSkGc6xhrpc4S2cVnieaS6pISO7dybtHWhb9M
n1Mbtzo5eNKarGPf68kegdDJuemBDN1hrsLcC/vwmTYj8Bq/2rR1aoOO047jfszDuBZtCrVwvDlK
RF9WKaLmjtLMxX5xlOqZbxyGN5o17XlKuFWU+3hDbVXm1Icx1xBB1luNZ2POtrlCMtr2vJQn29C1
mvJKL1saV+y+V0woxYuydKnyZfTtN+7cuMyK3pJf87b4KjG32Jb72lp8L5fU0yrwTNd960BL64Q8
bfG7DaUitprokQID9TICR9Qlf1iOleOmS+Cpq9fgsE9Lr1/+8d2LvwuR2WPSMg/8I++S5UYOjekS
a/J2uAhFSQq5UXAIp7jpyianZDsuc5LuKVjpwrn7M7hmnPORqgvuX3OsT4P23d/ebfFJZqoFedrd
rS8hirvhTkbs2tkRVU6RbeO6/Kj7IfgVwAf+K+x6+FXGgkTAohCTTe+k5+w5lwtTVTOThp7MPYEs
D63fH3k/rvNAxZhb8Tuz1SWj3x7P3TpTeambw3/luw0PXmZPfnoqHFoST2hRTcke8T97lh07jUaz
eIyvQbik/Gz9cCKAfQU3nCOur4KQDkkHhan2fOGEfry9lR8EYBVTGuE26/MCKsOcAoCed7WHt5QE
f/uYor3es7qlnfdyECX8jo5FVpk3afOiZm64PJI0Hd3XgMJHzprF11UT4BCn/Sqggpy6pYhuo2io
SQOSEKZUF8rd0hGIROZTYAE4xAtKssTfu4pVLWrpK5grScOg0Z556peb3Ktn9t35UptYARXMdZiF
k4oyWhcJ3QkIYDyBJTjlybPm/Y/NnR7kFC2W15WYsDaTO+QIxNxMJg71O6AfjTdUp8WTfIKS3Noh
GVRdvS9DAKbOsyu/BnvfmZW2YGvTnpDHMdHLIF+MqpXKlCOaD6h2i4JZ2zJ/i5XFKCu7bvLTsaU+
aR+UCs/KqOJnPIjubhOTXh7KwKuutV/NAeO9vVH+t2knbVBW7FBLWh4ZvqJmO+u6aq6tUWF8Il07
NKkPcyTY7HR1B9ay0RsEdXunPDTiiTMZuk1Wa67uEZW0E00+TjFmLRfNHduwInEgpEE16+l8Uul0
IDhJ1TRWN9QtHiw8BOCaQKjrAJXblgueWmXKj5mgJpX78E7MY0xiTdaWQr8zTw8UDrtrDURZtQ6G
byzn/9wiwiLcOoN55Bc31aPvi2q7q4+VVd/p/fJXRA6TSKYVEDr1eKQeI7qqObtjZ/gxHhEIelTv
RZQ0qlu+zHSIIjn6SBXpAjZxnErMc5/WjsfTgpX7UVSB+PBKq/gVhPYcMfe0YNWHiTHqAr+2CQ7h
wbqb3HLYUseu/HuXmXRNXe+QH2Yqi387J/CRsES3zx4+UhLNSzXQwEzQqp2Wli1+NLtoZd7GrIAp
MmrT5CJ2JfyeO+xO0hcy6lJKUm4CvdYBfmrHmIyjNeBBzLYVF2HuaVMz6h2jT3PmMpLOM8RlSE+m
CZc5owwRMpHVmPdjb6YNZkT4sk+wPKk12yafXcCaqsO98xcl7HRdZhCi0VvlS+huN8ftrlVEKdHU
/9fssUSTVPT7V7hSR3k6/FisGXjRWlwJZ5fOk0A82p3KALCX67oOHwjG3hwgnL7+shcyDBl8naEH
LWBPTIZdHevJ9joba1dgcVOOq827ESpK1VNm//q7O/L4ncKq0ioZjKz+RioyBsZL1/y1ZVh5mYAu
5d/vnS261Gw00WnxKxC03a7dc+xVXXUWHeTCeRrluD5p3KRh4sgNEBDeg2aoYWKSzXEOqYguyr6p
2d84o0/ovortUth6Ucwhjv2t2cPKnMGuGWTptdzaLCS7Zn+uMQTz5nQ9sO3tQX/D6TTJfO22yeaS
KKuOGqJKVQIkMDbblpRBsI3nWs9O3lee0qdhXDxFaU800mYQHbF1CWiu/86ZysNJVXfL09dt5ZG4
weILLniGEmzp03E/tpMGodyEPhIBYkX7FiwfOH3Z7A0pgjqimtMKapU6TcX8GLMsd0khY0L3BpDp
7w5va5Ht1HPdvpAlbhIePf5XlXZ71zdz/G4GweuM5A30cZXmZuDy9uYXbdsrUw2VhTKvysOxL409
HYapzi9+uX1MKK17KxHMrFBUdyHpO991VaFitqOJPQF1SdzlTbDpkbEeyQU6N4sA7nZd6XOCWfA/
Mec2a0p8QWuyZXG8L6nKnXAb5UaPBDQyuFv2Nj3AXwzlGdLQ7u+i0C/aR0ELZPkNl5kSF8QmXPm2
8VaI/9E+fsT1ouDEeiIX7n1VN/o7T8TsJJOvCc5omBzA5gtna1IZBSuEn9u7TV5XY8hxH9KHcCq3
ApJL+O5bPBWVk++7FPzTbVBbREOX1K+1Fm7Ux5vA7njaAGD6T17DiuqzIt6c47GTdtO/01rhfxal
0x/vxAfykROJFfW5S9bDb29y5/7Ej7VXmPLIW3+eNY6+H+1ua/VIm4yznDenmvNoZbq/DLLnShwN
lUWJN3nBz31wNTHSPS/dZSBx3b1Y2yitdw/5gsmOo/dodo2CiUOZ3JiDY1CbV6vu++OCFgjeKDH2
VPlnCXBlJ0pC6DwcI8gDBUSB0a9Dv/O/Lci3YSkn9sm/OjDq4VcXIkjBsRSv+8u4a77QXUWOBi9t
/OG9mSvRp2Z1VXO/Nmw0p9EVYfxi1mAVJx0M65iTotgP91VkmSlxHSjUi2+ktUI1u7VOB+ltw0NV
U3/2cfuQtnsZGz/4thFVvz/ZPGElswxknv9u/Hmz/Rzp46Sa3KtZjBkmTd8/tvt4/JFHz721cu1c
psgpPjdwJ6xH6w4XBvMehYlapmnNiracfi8rtF8ON9b+NAiEqtzx6y7O1uCQ+I111T1RB3b011JQ
nQIctKaKrnkW6okzrX3mvvksgqhI42CafnfbMl050fyvmmJyNspxq38aPHfiyd48lt0ZBwBvDHX3
BOV+UjjzvSWlg+ixbvwo16hOeERU4vYLB1fmtYM811PZfdp694KTNXYaqKDaf4beHsfcVV2x/Ne5
dvsUWBNgHjViwZJ4Shlxt8R1NKTocsBCm4nOvESvfvzXLBqqAjd5fSmVHz+htgC4Kooy/KNcr/RO
3P6x9zaEx+icKqa1naqVsiV60WqDxF/rwLmUvmPOkObuPXgXuJ439G8OUtQT+EYkE1FX6x/PId18
RhrBeeM1Op+isVlP9K3r/eTWsWOem57coMonIiSH8Ze55VdEsmEf87OIrQQiJ2z8X42sgAGi5Xa8
lOVR/IbGHn9FzfGM0DyWWRtSFJEsUyy5PB3sdcksJAozoZwwn0oNODrXxbFkZtPrefYab0oDTfve
2em4o5JqCWsr49GJh4TTlTYZf2e10LtZLV5bj2WBwonldS22+TrXOHxZmuL2JwNC/4TSlcoSO5j8
y8Qz6bKNLS7azLFsoxOFVNU/0roCoG62uR8ueUo261l0/BlK3ArpVoz137DiS/F9U+lX/KZhgnyu
rSDfFvnU+HvYndZ1mNwvdUTy7zbuLWCzRd3hNdTV8Z3k3JL1wNwAIN+2xEPbx1P8daAAcp8aV65f
lZkWqtC42QWl90vXIMyhNZhjBfVKYnyxhVmvBG9/pB34wgk18dktTFiclBXW06MS3RZA91X+3yoa
rP+QxJZzghvfst4OpiLsO269Ne9HZ2GdpKwv+itMwZtT7E2bS7nP1dnfQpjXiSHsAUlVe4fGyibv
pETN4fFdCXiMfc613w7jG48gC+DY7619srQ1b2kdNGrKN4ZflWFKGvRfPVbLihbH4bIRnP/2xcbH
BKSpANkyF7ZkfTimXdn851SMfJwLujxTN+xWgMObrpjRpT+fKtsvtxSBkIxl2iEBabMipLmo6OKd
EX4yAT9VULD9dSGys9MSHx67NjvHeDNVz3NmqnYUqd3Y4/egQ0RDn6O3kC+iTBMl61IWiBtiF3TU
JegiZrihCiaJKNiiYAqtP2KwLWjru3KyY4pixtH/K/Qq5yeK1hnuPENKJFIUK05aYkn/uGLRQzp7
064zYUrkM1uEaDU7pO5EUhzNuNx1xhzO6bYZAH5ZPEXBBuKecOt6Ra4Pbq8k3sMacGY0Kod2QPkR
6yZGcuQtNYOjAEhJ5RKgeGlQF7FIHwoqY+zmaroLhoo6qRDPH2WlFHEe165svSqv+WX807p70Qrp
Q2NSEsjGf6zotX8dq336zkJTsHALS76Vhe1fuWu0lcVmUWyiRt6g+qUT16k3ZZ/gtB6avKgn+XZA
4/5u9iN+8kZ33JhjpvqfZqQEcIaBHVIKrcCKKZJanUt4uMxeyNueG+ugg1rU7ZrsiOfcpFdxf98M
jb4qgEYSWOC6bpOpPSVW3zl/Wdp7hIeu038bwr5tsknZUG/tXFIDiIrLClM70vuPjubrK/e9uQ9B
6OE2vYrydk6n19JY/D+okw1LtbCjrKOikRjmjRqqPCws5GyBPWx+Av1xxLmOvOnOabrt0yMlnlq1
ohj2vN6O7m6HmRvuSBztPBK5xeJjalTNi0NB7Xq/LuxLtURGmeDKJ5vWgQBzk8Ozp8/DGYLTjMsH
NYFDsuaJTitzC7qqG1YTof5fMt0WNMKbmGHc2evxw4+a/i/nIQKQtuyqFyrsq/x21ZssWtyo+Bsh
CTxFUQHR2th+h1pEFdNnQQoGZCyDcUTafuFTYN9LzgJuckIKnQoBES9N53Gh7Qd3xO5N20JtA+5Y
xBjldlrR7D/EZud+Aa3u5pS0Y1PnSDygjcWw6u6tbWz5w+tBKNLNo07x2lqd7h7CoexhtZxlHI+s
rpwKEg19ZQ73o7vzzO+J5FT7fp+ANkkJf89jnPtTVY9ZFyh6mSK3YWnYDSnYZ8UaIZ90vFjbtQAs
giRVy1mpo3mbocvbXFdl0713RYufqeHHZXag+D6hnAgCpCyxY1009WMtXwRpl3d00Qw69U3rgS8K
VArUmLIqZdx/pX02xM6xbfubQLLQSwe8LxCddWkR3bP7HyTWpNohLifRTSeXrAu1/m9v27Lgh6bi
MAfmR667sPz8DsKhcjIoYr9K4064VtpZRfjL93fCGHaI62wvFWb7oY2rU9gH4UPnbdMfPlXx1xqP
ccwVS6h1cWUYQp0hoYSdKkqG0LBxpgWFYTPMv5FYs7EjIHceh9CYbzOv05DWhVjvD2bxPbdlY/0m
13x7OMjbqs6bsKK3DbOJlzhdt0yXYDFMs36vaTDjRWk6TLukFaZuvxKMpVGRgmSp4laZPBDTxIJQ
hJ/Gp2U00c7qxhdvLMbiZe68sr4eCDqCNPTWrSe1KqQKU7S175xqMVpcAIu9LJky5OrCmnexdT6C
AI6PgrP5yRAXpNLWLuaBJxR1vp8UVrhBF0xxvJ69Yt+Ly+bQlMyHP7BBjBEDSdtEjXtlCcLKtvC2
+yln5SYwsgP/nUzXuE/khiIQsZ2xtjNrNoCrgLFLmJT+bo3M4nKvvld1HYmfhgWqPA+AYl3KEzqs
dgL7IrcrF6S/ZmhUwfN2pEdhtlUDimyPbKrwtIRgnum2+RTnbeT99GnQOoYrG5VcyTM9cp0MQW/9
ihG1/m187XT8CMXsn+mCdahF3W6x2c3B6/gOl9os6SSKiH9TlZzUCG2st7oMNgTKWKCaxBNwK3s4
919Ngbbskdjcsjq5m9y/t62e6nSrm8A9eexm0DRS8r4sy7RzBMRha19nwX19bmsSdx88sC9xYv+i
J9mBzgrPzFigmFS7u9YFDwtFgmpbp3tXL5Q6yIJzIIpaPl4h1H9rFwTLOap14TGB1K3hwBHe9BDs
fHlpr+r1VfeoOcGF/MlN4ukmsxfQuvLkF6Ypn03n6jgLFtdbTgF3RPjPCcfwE0tssZ92OMzwromj
+bfLew3+0TsgcvQ8+zKxAGzJyetL1Cpmkn3K8DQ92qPV3Df27J1asW6P8VjZhAtwJTwNNBl8IJGc
g9x0WBoQBUaz+4jAF5pMTK77OoaeKekXJLv0rlCb982fVPzce+poM7j+fsvt1ZfvmADd/r5E/rGC
LVcW/FhUiMsSK2CVgL5YKw+hHNlpvObzWEptPvpmCNqL4Td+whLaEuQWIIg5i9YZH/ADIXVRKw6J
m06kUVzbOHW51IMyyFB5bmXibdpj1jU+i3HoztjNhUc0B8pEr4dJiulWXDqiUFNCUct/JETGxznE
c3RkTWymP6hi0QJXYNsaasMzpw0vdm7XVXFHHK4e89Xd649jDnjWbmzm23GU7O2Qqjf5eFlpK9Vr
Xf/YBbBvEnAPI3Qtfnb9HD5AVO+vSFGO//BEhfgMgLlBaBC5kl5Stf3wsNYeuhe5rV6+1H7zuYw2
MMzGTZhZiG6PZITZeUMns/zZV5STLAZN+OJSCF8ksiKi7Ibpj/dLuUd3czXE3wYo4yeaYbq/c7yw
Tc2Vp+8a1fovtbOuz8NkL1/W6MYMHfG6PSt+OID+0e++N4qh3mh/2RM9Tt7f3vCmItsi660t/f6+
V8Zi7sKGl3mxtT+q3oJK5C7p/VDupK/3gfljLwDv43oT52u//9IR28/RdMw1HZSXUwZWqiJvz2/A
cV4vgTq1uxzPxg7l33Hv3Ksu/OA6L5b8mO3Zvi+9WUCjeqxEvhyrLB6g+vzZeURAueTs0dsr0tP/
KrmWfB78MLIhmUh0NpMFyUwoWfrCXLoq/oX/joiP5sY/jepshaN+RgcXfNxe6HPrQOmJnR97M159
kW6pz5GMHsoRANzxDo8u5RvB7KvuB0Le+Anu9xTH3avsIrrSe+7alAL7U7Me831J1oO0lp8oFP72
y4YUQR73AxLFhD/dgbGC/WEe5+FbMRGcmdYjSpztox4F6xVpn0uqo5GKUJRywUd068DK/XB2U8mu
+ehXQYhGfNTTf0FgnODU2l34aOZOXbc5oKV0ofoUJXw0IB6p1yd86zzdYAaovSO5zCczrMOSV017
EGYz2mEaRK3/RZm7eKXM1PmkZno+V0M5PQ9Clv9t6MUZrUhx+BX0nvV9YaH4KSbhfZOit59hs4cX
a+76O1WKbc6sqnVPJXfFg03xah4DRN/D6jMlL4fT/xuQWSK0GfYqibwxyBeUQ/DvTvx0aP+mNFp1
Ds7a/bRbtFFJF9vNXQdffI7QSEOYkbb+Gcgj+qW59e8c6NJ/cY/iKHyy4UkUWv4FzJo5R51QSuyP
pFbKj9LWTPGRUvdAZdjW+9KM706hrV8+zpOcMQDydlXgdbFxfojJQypqWidf5sn7iHhXLu221tAZ
K0Bm3b6X3NsvdujyV4kpdH7X8c10sfslej//uOPM7WAPHTkjdY9r+wS5Fn7G9Jg/MCIPvNGo0l/s
1uu+czmHUHeFc2cJQj8RQRzFQCddbZ33LeruLYkyG+GQkNArdr//dj1Rve4BvpyubsRTKNv9zTST
syfurJzTOjr1T7EW7o96m9SO4WI6rgxrYsU64hXvZAf0P3bifBAN2179d6oKl7+/LGqgEbU6PwEE
9BuGpBG1yhHwzO1Dx9/TQJC/oACnRIAZu4yvdu8JsMgYAxPHCKE1R1RiG1g33rdywB8zyr7Ot0G5
j4gpx3uNPPLeQcCR6FCa553cMLrFu8mmc3uTCCGjiqOuY4/MgQqHl3hsDxh9EMSPopzr1xbSG2mp
JXbg5nIofy5HIRf8VkiItBHDf9Uyl9mMNC5KAu3HLA1+TSuF3VSHQjHo+Y8xY+TTKDS2pAD/1x94
FRSIrheZj0HGePpjHF4Yx4KbE+uuFML5zXjV07CFWlRfzegVN2LFOJW6MJTY3qurrdq5YxsDKTKx
EMvfoVeblYCxWZ9upeYA2TiO9h/Fihj+0tJ/3v9ZFy9czhr/Yfuz7Y7eYuGLiilnbzF+Gi2i/YYS
0u8Qp7TS7nN0JluTqbkbDcuUDGgu7cw4YcvZjWz9gV9ua5077B7tcWXX0Aj5bq2ceH4AG0hQUtiy
Rpy2o+ijt0kdnf4QQYXeLoXBr82pDlURvuioiJzHskccnft+GV3xxJj/iMeu+7Q6+qW6VOwCw4vs
GRpO6IL23TpVk91H5mkQgQrH08ye0ZTnOQSrq5NIreOKGS+mxf5dKXS5K/eeNtEPCfUQUGtfD/rb
4vY3uUfnjseBa8FHtzyf3QlVR42LztAkOhxwDzlC2QgZgzaFwjUskFJYD92AipHmOSgZttvBapx5
ROMNuaTSHandXmbuFlT2k4Rpii5OP+uCzxMyR/3hkHMAUzej7FVfnYLKju/9bFZxRopW6yWJVrS8
LgN8sVCbZUVzdMxUkbEzW6cwqrfy2yJCLuZoIXbyCVnMtIBpzK7VUg6KheAjsLtFXlecdiGkCHP3
nYdkIGal3bct9UqnIP+8Q5iZ16j+2ofKC3WR8XvXswWL5kT7F99IhQw/2PZfC4Zb69sxcVL+nEOr
39kPjgboLynnsrd+EJDtkDxjmFzb12DR9vQ0wug6V6zUg3MmQWNCKe9NkDM8Ce2IMWrv+vopGOH0
EEXOlpt7UDfhuRsKqf8FgWzpMkYiHb7jaijk98FdbHjozXFASNxdMa+u9WjXT3uPCxbgnI4ZJ60x
IhVnswc7LBtLGleHawnN4NujPs3KiLijewvlRmHwe0RufRKOW7tfla5D8QjjefD1TrOYj6cCiiv6
hrMFg4Elq4G8WzPEzUuHdJiaelJ/igtuyrBISJc/zLU/MOg9z3E9F7D9oct+YQT/UZp+d06ni4iW
Yz/SGqzMkyfQ3KF+Ja3Hb55p8+BANpGFpEIGow8GRIPZND2LagUKSUqh2jJONbyF75/5BePwYlth
i1IZZ/LSXbGy36q1wwkqPaFBvCwJdmKD9r+sLlrsX14TFJhENo1nJcdZPBZQnpihbtFBxRQv56Fk
CMpHfkLHzjo9e/rsHnRsulfO9ogpe6knsCLpjK77c7QEj0g4t8IR6U0xz/Ar8G6pleysgvkVn42/
PxQryG3CSSeGrODrDBfUfzcwJHWFHNFjAMkX9mdjDa568VEMNc+FHcGLK0CK6R+az7688yL+GtxK
FdLtxAVDKe9GHWzrGQ3jVvwikXub/k1q8OerdABsc1S+VcEzWx7qvITL1j+QtCDicxgBXFzKcDBU
iMiiKDI7RBBK9bLnej9xnXpNToz+tr006JnEaQYRxNMqsWEnRxgBkeFGhsGuJEs5aGCpTC5KZwx4
SB1SdzKrrTYns5uOZ/8UgXiX35kZtZLw32J3rTs/VvWynbheHAiEqQ5rcX+IHo2rri0xQWy3pKxz
fQQ0vGcMPfvWsdvJZbr3vDUeIV1n3XiZCj1xaNASfdjvYod+gGViKX8PDD4RxLe2uz6K9pDh2e/g
hD62vaexDWMDf36jh9EV7BO+r/sNmdB6kyUfTUpJoFI/cBs327UcbNfnlMPVOpBM5zeYG+JRN/nB
h7Icl8Inx/Z9UAP0guMOXnM/FKOFTtgtLRiAPAIVVs86bJrm52g3Ja8qu75jumwIscoWJwag3tGn
pbGHcbxKbEb9dO74SI7xM9Dg9T8svCvOAUjLa/8yRP7cBR9O4eJvTirKGYLMrpeoZqMqVRfdybGU
/1ZOkjgV3drEJ7/UKwZmtPmWORe7224PRJRjhTVsVOtLiJcUZyu5NK/httosRG7b7+nWEevDmzG7
zvx7IHndxq3oQzIEp3qgQ+R5iYep7VMQUdE8hH4rvB+hGegCpeRokSc5+hQ6JCNHcWVhV8eCd1WB
FxcPfRjYYBIdlXrencB73eUu5yUHLbrG+J5S8Ga4Il1YILCVI4dH5Yxtexdyz0LmbJAdQ4KMYIt5
mMxmnwIJMnvp3J2mRfwx7lR+d0VbDhcwylg4l9U+Rtf+mFbO2z9V6A7Vd9mS5OWiR8VBqxN4RzOj
ZqK7Sibr3AaogxqNRminoaHK/RV8wWGN3GZ9N7sxQFW+0eY0PkhtY7ghI6kN53QmI7V+lRFEtUy6
aB8QHUMJdskhpjr+NREaOJeA86KqK8IDycw+eVPjbU5OYH/grs+Rv0hzxWE9yt/4IyA8+C1c8TqO
oJ4PdoSYuspGUbKv9du+FG8YtzWFAxuoRZHgFUbgPDh0Y9/zfLktlJEp/RKzaCH288QE+59vAqXv
PF0QRiHWYIExCVU8vhuriqevSiAr8DjX2ni8gxDSAkgSgmyYcH94BXtOy+dUZVW0QXcy8Kgg/R9H
57HkOA4E0S9iBB1orhJlW+39XBhtZuhAD4IEv36f9raxETPTLZFAVVbmqyWLqupAs94Rg5Cilj8S
kFj+EAC9qP/hmuzzf9583em5GRV4chzumNkMdVph9wS3ekGGkwyhl1huVgvk2EJnb2QcZHmasKm2
9wF+hPxROuSu9mvph81pNqWiEFohQMmTV7SCljkkVUjEM1qFzQgZq92XbhR3Eqg9ReGj57Gr9V52
yirJjqvY6EMubCdrk1IzKzgS42Qon163tt3YUxU0u74enL+mkbJ6xKYvRo1HlXfvXOPnOpcuQiml
OnHgj3aKo/QHl/o0Wxs54ahOelxhYZQEaRd23/ZSpas5miwLpzfRwLNoNrkL2GmTQS2B8cJMByE/
0lklQPmKiH5rIVgQJn2dab3vGL32n/WwaqQdaTvLO5YL3RC24P5xXjwsNtxMll+0Q9L42M/uOtdE
TL2MY2cHGzgYbhi/my20JKdK91z+HKwa8ZxpVdRbjBi1Yvq5l255NY4xIvUYqNuLe3LcZSgPKfXS
dGxDyv2SCrCsrM8VqQNna1HY8bs/tQActsiTqVo2U+iX8pcSP8O4C36WrkUwj00vxlNhD6UDsfWJ
EdDkbUu82xRczFCbhwwDlnnL8IDBrLC4rpM2sgL/h/ultw8zGTNQq2mBoK1zgADFxutF2u+LuHD7
O2KXVrGLlOn83zS0Qz1ufbv2530JvaukJMG/vPADZsHwhXjF0mAf8lW5dSwfRWhD8o4srhHSxeed
FRY8gSliomHZWgGWGxvdsYQ6bUZxrZmz7tUK9YLpXkxFWe/VoML8n0o5znCMZoucX4hfR+bAGQ/X
nAZoyQCOUx861wwZwUbMgvQlrtN5zbdZm3S2k05qaolp0LwgQaNN+AL3fi4vmG1IdZf66g8Ywqmo
j0U72XhQ2LUBrUGNlWdefBVr/zqqCLobYsW0VFZYmnKhhiTH9Qe2yDAcekEO7ajiRbaKJ7mzlmcQ
E0zw9p0ZEWaM0KSMDg1VT56wVdV1zN6acRgfqiij4eWrnsWhFlOAmxIjk+uRKxuXFIN8azKCdnPq
SnHhc1/N3bTkXrf3ldbxN5lUTqzEjpRiN0pWuOalY/vtJ24w/7PznYVbrMNcVFzKSSAG7rCZQmYQ
7uTkN47bWATAeM7LAf+IQoNKWFwk14vKB3d8p/oc+3d3Jo7NzmCuqvkiKR+yI4VYOCRmIjwuTzzv
zRglhqqKVK0OuUAt+iitohe7ImsRHXqrmjLco2m5sphKNjDDoy5exn1fjUY9u16t5hlz6Zw3PsOH
DvcmO3vwGo3HkZRYqcAWrVN774S82Q0y/7jyCHdDmS/PePCt/GGlfTZ/Khwq1peANLd8VxkLG08t
B2ux4jS1nfiLj7U1BzME+KEITy5llth1pxbsdn1ES21r36w/8MuIOlGsad/lTQ1jPOIMw/LC8jZC
KQQAnsNeW/0GBoZvxUwfcWlze3PhBv1lBWE8DjvkxrBt8DeMOvASH25EXR597XXlK7sVWpzluB3E
8huv2WB+kARs9cPgLnCfJhKs4b98qmb3r730o642DEV96d5KnNTzuEvtRjeH3i5G3u9xjnUYcUll
sxKJs7QQJbZhP3SkW6StCnmQ6P1gGVwy7Uem7YV/WHTWRI9tBhflBsRpr56qpovE3dBbafM0MGIt
P/oWa9c+n9e4u7OZxgUbz/JLdvDQ3xdfAvE/PQns09wj3KJOolmiXWzt3Gc1o8MIyH9d0f+DJ9tQ
s0I/8Zrr38CM+7JoE3nD1UJpWNg1cIUw8Gw97dc3aWav8l0IKeInMm3k92mTK7dJnI4T+RinZeAc
exQufxe2nEA3iueiPwB/8nD6dDYQ4ShnP0ViFjLnZ1P09nyFDKz0IAIsw8KhZHrfe8CXs/rHwAli
9E/wN9OkDkMU45th7D2vJHmECYuz5gELgoQQQVifGEv17gqH2kfZmbK1sHY1wxuhuHNxk/UJ2zty
7F+tiKzhG15MLaftTHgSOr/prcW/6WanWaxkZY71f6e2EEfG71uSwyQNvIrSbHBretbf2aMc6dgt
GaTLARvlXNyJnugNa65XL99ncszEUflIVzkYCnqL87ishLzIqbfT1Z4aEMS+5VuzDU2xU3dYAuas
d08ksRt/36xWrSg+6hUIQEuCLbqlBmucB01qzgw74vjAJVxO1ulWlX3Q7PN+mUSHkyS2gy9K9Ryu
GClgWrKxDhr6TDwyIS3oNFmfNBBi4YnGvLRsfR9r+5hgvcygdxcEOXR5iZe8aOjNm0p5nxZalf/Y
VxxYp3xhxHHT4AUmJMidpSGVVI6TjE0Q5WiJZdaU54lJaQmzaOUwA8zSo3GDi+nz/cofjB91Hpjh
MIK8Gl8GDCTX8631wuCtNnTvfwEnRN3rFDSSMFfqLiHxu4YR6huBGhuSSYCX9k23sTfse9rn9hPL
gEnx4UErKX7mztbdI8ZHi0KOiCKvMe4LVz9aBpIxczQnXxPslrJ+jOrpamFxeofyf4gmEpM6kLMV
buK2T/vgkrcSc/2QYevYr6rU08GAeSl2PtALAaNhwH9xqbKQFHDsL0v93Pp+F9931cr0cVYTv+sc
Ub05CUvdpvljzvl4O2ofwdl7qEtkprNEG692gs8+jrfVksX+IQuj4XO8wgDIeMYGK4n2nPkrmhQ0
xzNaHwMnejmoLtTTLBG8hB1JwD9p5Bdo8/R4HTW/y9yhfFuhE8xUbJhnKwr7AEcnvrWUICFeic76
lLBN1QujKdW8MjNmPrpppzGfb3EizOv1H0ZCbeeY5InbKBTtwokbM9w7+ZBV4c7ErYMInSqPVSHY
Wcm06Mb2yLT3rjJ33JstQylLke/AbtlWo84Ztuc+PUFZibHGP+xhIyjRtYq7NPZ7a0sgVA1fixnX
7ohvuy22WRFoZx9R7uA0KrIZICi7ZyYhog2igGTQ0sfRMtz6uSfj16VrY1y9fhfZ/objK+/pP1xY
PRuksUWQhYl6fuSIlGlSkIGLXteGpD1RyyLlWNsVTskmpUG0ijh524cWATOROc2atHYqI/8uc1wq
j1Pl9+xuDvrWNd0DHpwpF080Vh67q9nKGvovZWx782kZJABqFFtE6Kw2cYjOVBbeHkie7T7KuinU
ozAo4K8KdoLzYUcMQfcpoBJ5Q5YYnqu2dRulmyAXaQBaIeyiu3lSVX2uirElIpoVPltdDrnxZ5Yp
Dh7k/RKLrslx2rbXjaXMxt2yprUXjSzVnzaeOj6M3HHOcxRbxT2JuI5WcGgpZZKGUEhzsHTHgHiD
OZGQXwJ0CSMAk7scTkGNCyMn5FENIW0rsYJ0WHdMgNFQIzz89GFWEfjDDqaTju9RduviyGnDRAq9
z3Kjz7aj6v0wQ++iGvLp4fsniIgiRgrY8V8ny1Aub4ixY+0Cx4i4zEgotPmRab3KkyZ86icl91Rf
bousQc8MWcLkPskUp5Lahk2ZrZ8KFAZgOHZEtfgVMH2nPFqe30x6F/d4TDEG5qXj7oAF4ZqrbR2N
DytTKfR/TCsxFjRrgnsZmgyzOWQKWRzdQqk6v71ib4adHFaDk2mkDWvuK0QBuzhN17qsoJAgFNgk
k1YtHiW8m8EUZWdEKnq/u26OiSvguBdq+kcnTFpyy9Tn6rxqglIuz8PsgATbs5HdaW7o+o39dx37
uPdY5TfkrrV3/aWaWBg0tXyi68oMIiGvm5pH2eV2/QTgJQrmU7h6fifPpE5UeUdAp9y3NN/VX1R0
HSEQVZjwFDFUYCKuM704czDRvnZq/lkIiHFfZuv8hC4RhQe7bYvfPMOPulkXMXkhqqs9WvVm5fjy
9tYUr+8+L8VvqkE2sUEIvNiGltK7qfxlmP9R3jsPmd8UDDSnPHYSMRFXIgDVu/fLiEa1l1aaVycr
cpt9LU3ukdRcxkftXG0dGJd1+MdBUm0hjcwgZXAOYaycCSyXzwPEweYu5xauvjW5TtuhK49zjejk
jt78yjkbRt7GDtrAvA3aUGFsaJUcuW+R5q62VHda78aOfCKJxXXQW2dwRhofX187Ar8VbG8mD4Sb
Nu8xL7kLGXN819jm9yNXPGiMMBvDRy4e+1vKHAc4oR/vPIswbw+4nWnMNWgwl2e0paPdTpVLAj4n
A5Yi9hSM1r3arG7CzK75q90GBn6ITeoF446H0QEMqvsx1hFrNmSL7+wopq6vzmXUeA7087h2d804
ltOlwMnYPwpWonnvGHCV/57V/uTepxFixo3FjtPhpsB0ACVGBrU7vCNh+uIEH0ueu7FfkNuDJo7x
3oB5PcRpDkiXX9aqTqVMU4UpNWsD7xunXjPY26EEDHfCkxOW+9xbyW4Fjh1bd2MhNWJ3beh4Nox8
o/Utr0Q932IkAgox/0+Lh7OdP/hYRSFOSBWv57i2AvVpcVtGinIRURNVpcn5N9h/40xY3uBtaSwo
jOoYKeg+4wnkXXmsbLTWldpBFUWDCBvX4bLji1vimogErgnGe62s42or/LXC/gWODYUUm27a6HcP
wdTHfRYh3zvVaPk3lFGBfZPhxZtuLOJQPj7Rqq2md1+I3jrbMS595HexuLjg4lEPRxcNX3xZcQ8O
jgUKYj6pqiJ12sVtdY/pdGmouLyw2jlioGCgrpk5VaJ5DWC8AJGp8LwHMedU4fA309VgUC7rxe92
kWyWYC/LGNaOCwSREGFJwLVL8ImoL5rmZU4iunACpeVsnherLFFQ3dkDtpRhlbxz+3ltryGN4IFV
5FrvZJ1l825kBFk+zOkce4nNjZ7fGWmuYYS5/FOQ17nLsCaSyHOwP+8CKcxTX+KxvngWQK6bhSOS
mVY1uGdJlokSmaIDqXwNiUw9ItKR5oTYZHuH3iU5jfEcxfxh8Kr0JDnyiCZNuOTvuXuKcRNxkEXH
q/3F34Cb6ByehIjgmD8FAQGnsJjVPebZyvuZ4UtkJEd91v1YOFvNQKhL9yOmY1BpeQ+o2JeYS4Zt
TI8t0MQ6ql4WlIzlYOYd23tZUJDZtPucjLMPlHZbDrbSkCwsK6a+bp1/nKcSc1JPiK5uzlmBmdU/
ECTLp8RBDVt342IyH1nTrb+jxbjduF2ivv2E6UmQuAinOrruOlRWzEOKgkFajKBrh7Gxy/WZJYyS
Lz11QaccVtGEAST3Nrfa47rY0jwC8SBNRW89mleTYzGGTNOUvrlv28r713te+5dMqC0OsYiyOy+l
xNyVxURVZTf0KLTKtITYw0c2LJMKK9SHwMaq9xnF1inMCgjSKrUkAIq18PjZoCpcNes6UNU+xcPy
hC2+JLxFivgCQrAlPY5n29nze3hPRL2aL8dxq+JY8uXUezkMAk0BQqPZhBQp1pm/fNmXVrgWz51Y
/o90UY6dU5uFsAnIAxxBNK28uOhKAcOKOf/xZKBfQk64H8v1I3MpehUOd6q1+1d+o9H/zOpqnL5F
jgSEqK2q5ugUemhPuRwYjPZtl6U7hsjwUbJ4JJfgGMLwTEXaatdBm8CCnhf19OhiaTdHC2kalIkj
q+zCo9V8sw5ZBvt1KNKnCSnQSzqf6npXY4zSPAVEL5ELRB4l4FCxVmdsGMHNMoy23XyZSolsy8NN
VVTQGvY7l3UM1XfVSKBSCFvpKAlIN8It3cS2GBNuohhfJYmzXurgCJo4A8ARlZSFpAk6XiSzY9NY
222ZxPR1smg08j9W4XfLye1BhjzYdpaaKyWKBatYuTsZAm3oHQrMtcfQuintkQncJiZ3V+6mqrBw
oIGFE3eZPaq/6HWW+J0gm34Mo1OUz4yBcYKETJvvmA8Cjo3W2T0xK+OWz3rbWEdUzugX6UmeYwti
F6kMP+92fhiGj3jEVbkPxhk4C/lPB/YyeOAagADLpLdyAGMHqIUwNT5a8hr3HilXZMC0L4APVKtF
ik+ozt1qRv39K9nR4ZAiehtKrAq8BpDCzr5L4eaUpzYWGIxTL1vFuY95/RnDO9F9Zuum3aqF+coZ
xVBLKqoOTJ9uHWyOHRdNQsxTdcAIzHzn4s7U2xYEmINtKgqfZ9qxbj/wwPyzgKleSQStoUfFm2rv
4yqt00M+Rvap7mTvX5AsyVeO1RX7QmuVv1RIPjD/6BbcLRDW6GAYMCLvC+mQALdYYXjbN2F/b7Mg
WW5ZB9b8zjw4zGQ1S8QDVDwWRzBft1haUjO43ThF4wQoIphBkqoJK/YY63gMj1QCDEb1XNlYzhgf
sdtqXocnTgPMvGuRj0sCy2jFa8ng2YsPRvXrXROK7kGlsy8PwXUgHjC0CQ/B0o0QW2OyAcVNy8ou
39s3fFHVkTFIRpNMr+XsemsU4XCOOmQX583pLKH6HeHCHCsASZP6zzwFTnmpRuK7B6q2WrGANUh/
DRO2m3Ryou6g5hLanUfw4CPHF86glJ75LYDrQetH+cSOjIB7wjouQIXVl5ZEaQ5UmmuTZKXgKESW
JxKeVYHLK0bt7N9kcAzt3YrQZb5AoTDT/zZ92xClttM6lwAHu9RmLSqx3CjDI9FHNzZ/MqxfmLx1
3DRhz5GBP4QTvHh0JlMzznTywsnwErV5uhiDjznL6jc5xuuxHZ0p+5D2moJVdAEk6X0xmGYgaYFT
N5nmACDF6DqOt3E9Hd9B2J2YJvW4RPbYcJkZWZYFVihyeN9wYQ9sUyJxWhGW5vpasdcvavoowNcu
UILapUo8gGHxjrk/1N5hdsHn8IScbeKYw1Gzu/IuMkW4JGFtNAtlcj0VzhOrSHT1u/R9zwQhjTog
PsBmHO8dExUrEHYurVF7cocQ1JRq2vizZ/IS75DkUMEL2bnTsasVMfEozaYzQTQR/UQG7MMHZ7zJ
L0AnhmSJ8Y0zTZmWU8FHiTBSR/CisWcUv24VsHiaW1QY5g/9fE8PvzQvEubcv3Ei/0cuuZPgB1yx
ckyOzVjVSV/MeIpJCJns4mMFRc4pZ5Afbo1J5+QClYd7UtRGHuYqXsTetIM0z4XLwlAGqXHUnXu4
pjkuITftD9FQC5K2HbLuplyx1KIFw3+tkCSZaBy7OV/wY0XAJTKs9OUevw7dZjgv8jFgJN4lhXKr
br/k7gQQRVbcnVkUz9Pt0pXdueNZJ2sWrtah7q7L9Kamtx/TvrSiXemJ6bL2q4MPfOXNvpE4S0lM
t/10Kj2i+EnmThUBAFNgC01ThxHoht1fHUZDFY6XhRA6HdRqDZcm68nQNZqC7WWwuBkPrqaR2YRG
lOJPrUhcbSoE/1+u2OwhGkngH4iOlY/WbPlwEK7DInTnYRlwNDGDtzZwPJhNzc4i/oTBNbHCs0Ln
TsoQ2kpP0jQxTp8/DAAK+PNaZ+8jy+TmhFyFI/+gs0/eBmPgegfVSGVb1KMQvynKHVwuKbCQx6Hr
Y+pVRIz2DoHsbhsZbf0JRkstBBkdWripBOlG7F59L0YT2LriGjAkBexwY4OcvoNlT6/ssCXwdWlD
BQTE8bBaQTGe/wQoq8W9LO1sIrJsATfkyKwH9dAOg0vondxRecjtgDp2sjRxBBZ7NcwRVlaNDMtI
jGCJAUkTt6uLw9B63XTbU+lOx76as29dcgijrNrLS2b07O0ms4JzKpje9QmCEDUNNG2730o2whwB
h2vU+rycXuKsEMG+9uZ52s/l3P/kMYX2tSlWT01pCQDVE+Y8iDuBB1kHG+1Mlnj13yUmf7mrKuNV
myUveYh9ycW/oZOfP+KsC5tENo1XJkAfNLOuzo0OzdoWBAK74lJnRr4qkBOYJJum+oPRMJM3HSzc
N8eFo3MDvsh7ZM4v30DsrEzz3Gw8R5GeSJhjxMH8tpqZMGW6rJ68w54W/WWimoUnH+zbfMZk1/Z3
cSCa0zR2eEoBRsSvBK+BqmtJrBrjVdmZO7/OiNgXFSO4XOvS2zFUmHb4Cg35sH6SSDosgequ2K4U
cy8go/hvoHVt5r1PP6/3ZSeYPKQuPO59x8KCdAuEIj5XKUaWhJxiNR8r7QUnAInqAMJQET6Y8xjn
9kxxcke2srZ3RWssUt0duywIw2FKd7HbHgovZ3OOwmpH57eairOnCu1gD5hsfXXS0rVu85Zh1RWB
PpBJhBTAC5yCy55V8cn81eaRNZ2OwzsZlKn1xGiK6VG0iEGd7aD3xtPSZ3LYFxjBrU1pxfGfpU9B
UUgqPuC7i0scKxiXzD6SjqT7jRsGIi99FQmG7tYSig/C5mXE7TFimLArqM3JOIVO2mIhNyUCkWdC
5oZr2DR10qWQtYGOZ2r6dNyYdmOTjrl61ewEQ/t11JBMygqLJ3k1C29UE1v9fTWwQ+qgJMsKT0RC
LXNQpR2CCdM9xp21r+hnxxHtYrvis6NxZN/VcJl01DQ/I8SD+1nRdV/SAWQsFlR8+ggxPpjwjRrL
oLmg8AMWg3One1wTNof/bEhAJu26lo+VH8qflN/xeSxpdsj480EiWmr9Ah5UDQiOcmX+Gxqg+zDP
GQ90Aj+41zUhUnjWVU1ShGvUHQODZ4tjrYqd8xDG4XkZjfcmoqK+Y30xYB0HS9tbbrsQufzQhVSK
iLk8G8on+C8EzMdbTJPMzLMFAyeh9MlpEye3mvBrndmWcWb7YJQfipGenC4TbTjp4NcRIragIoJF
4bgpFdGMrevDdt2E4HBemd3yBZemSTkXcr2oPdWljJJKaA+wcWuVH6MI5lcw5miIHci3N7wSaXVh
tZ01fgZZyLI8W+fDHs1C2ncAmMVt4zFuYFJZlD/GzppLPsih/Du6nj2wowVZmkI/gnbKkgeGVtTD
wCu1NooJ1+yv/cdMNI4oS833dsS6X74qliZUr0qt/W3E9Lf+ioQv+gf8UPM/BbWv3Epndf5QTXXN
GUb1UOOFmKvvTljVQz3aFQa9wIUsZyo7xrjuKDPfusImS0RHg3KiYnsYHuNcMGwM+bYvRpfFz+Sl
tvVtE5UlsBgOJtzzWKT0MrRfMnHckFwQI0L/uIxIASdoN9p/ZA4X2k/1SiXC4Vu3YrmRdu5GjyG5
eS/B0b9UZ6et1a92Yrs7THMs2xsWRkpGOYVgPNnM+M42fdQvGvHOjHYyuwHq0kYJa+2fZefX8QP+
W3fhn2zsv21VxP7ZFZFrf5BnnZ5aJdP5PBa1DolEOM4I7xVv7gO9iUxfOvIJ6VbjW192A3jYpwU7
YMvIYRpPcYnm/twC6GXXhjeJQ9WM8MCp7yEuEU8ocUZ8YlMLxG0EebfY6Ai/J1vFWLpwrGKclyTv
yrjaj3aEKSxmPLP14UTvgI6zknMqfMt7GGa2DF5S4yqsV301LVumYMiK9Rwvj7nJWOpF6a701niF
+KyWwWmzbZs59bypu7TGny3g3uFR6XOSPhQFIBGH1Pvrt0gGtzbOq3eIe6V9SBlMhFCEXPUkZi6p
JMhbd2W5SFeqXwEcjVFfjDIDm5YPe1fzPWOuGQsHaWUdW5EUJWPmS94j7LminvyPUPWT9x1RfZ5G
FiQgA7KlpvrxfOONWwqdlpgBbwR2iFTFZ6QGh7Z+rbtLoVg5mRCLS+GstnRV29xmnrWBmjd8Nr6T
M69vByFIEof9d1w1QCKG1R8KJlIK8z843/XXSj06CLDQ/u9ak9a4zebJMOSKqpQZQEtL04+TS6tG
K9xu2OhBuQaJF9eAHqRF19po6HRgOEOeJenL8Z5dKwg2DG6zcCuq2UAyHdnzOGA+HyAlVewZoc1q
r9BBzFBH7BApotiEY8Ip4O8xeuqCccvu2qZHwXHcVyr2ABK/10AWqyrILF4upo3LtfTPMZjKoeMO
7Q8LAzKWVtBScBSn6HQbW6fqgdTnxO3NBZkDjozmlxmbyQ/Id2gNcaFnQ+tgwwcj94zTWRixHB2K
42WDDkPas4fb9DhiX8UrKGGobHocQ14CE3L6zKsVpmiFcsWqFb8OyttiDUFnhCQVsPUK3X6sIwP3
q70oBC41109yNdOBJwYgD8wD67HHM5NSsJX92Ytjm1ilsFxowdXk//NiG1nD8jy5L0xlfWOvx+Ul
hri8n5aOQy4F5dWh/srhDacFgNiwZBcZWqg7bqvuqhk7hB2ucRH4oUnsLe5b5+b281jrttkxkMZ/
XU21yzeh9fKLUFK/CoKAAiQXo5qNW3sTG3hQTshOQN6rwcAFgphqvX62VS+/18DNoYkypGFZXu2T
akuVSlHuqiBAQUdb3TheVD/lc4gLSc4YbvnVdPBjYKoe+dICs82hePTk4IrC2tt50LEf3FzNtnWV
dw993bkZAc8CwQGrm8q3nokB8bIxdpVbh/bsZWqC/oGrUwIoFJzo5BkbFtsHuK7fanvGM7/k7fo+
1QEmQN7MOt+GOojuC0dTKNBpTwQjXcvIzeS4mEQhbbbwdlJCdvuU5Eu0Zadz7dAhlCjgeP+7Nz26
6xcMgTIksIl7OmNgCFxe6PzftT8GWb/ay3MYVgKcG2Yryjg+b2q2DO3TNKz58NvJIudmyCnbbNS4
791wgbULrzfaXO2WB9bONDEZ24Fwe4kaUmxL3ucTfLuoPxvJOHiTw7UgL5tH+Ftnci+fs1vNmOBB
wD7qymWuJJs0+pGEaWGYBAR/92EXRG+OqRHOJTXsExon/4mT9brAphh5MS01deFubUNYHyPUvXXn
Rql8LDIn/+qmK3mQxJ21b7h28u3QjTxd0HDSu8CpyRNTPTAs5IPgNjZpTDEdZvHSbpfi2orUTUOV
JN2gzXat9kZEv7LoMVOwO+wVdynTdoIw1yi2iYeTdrCGJAqjwV9rtbK/bAIaXCb5kXtKg3p915yD
0zYeZfixLNaQM3QqilfCwfOHrIUbEQPzp/sIWJK9bb0Z9p62ubU2Ba3sczw6KQJuMMEOYoRN0++V
WNYRIrAhkquqxLkMx/Y9Nqha55QP7wcbIRwRYHK0+GuVh+cQG2uxly10BEwAato1UxreB8JY024U
dX5x64Uj2VvSMofVIbp7PTbRjyl4XfYEMmJrww4lt94Bj2TAqBlToEMz/WUdQUAfunYLQ6dJLLOX
CDEAWWUY5fw6eejg6PMXMR6LaUwfq9oDi6Ex+OfJAru43batmqFSDYXty83suS4Piz37ZxJn1leM
/BRTgy/VHZ8lc+uRlZAnRl/8BqSAsmnfsM2JHmtcupu2RO9Ootgz/B+k/mcvZZjWbxjxONSMgPoJ
uxOkJp+CAFQ7Fy+3UkAKHcyt9xJ3VLiPRmD9RIHQTIYHOWCN3bBRibe3WXugE0yZs+gmE0X0bbsD
pm+vHfp/s8Z5wIqQdlYs/lSAPX9WBzKKv6mdbojurnQA3Gg8Vi2mNyRqDyc/jo7GPcywvacPSQZg
IIzMhoUFMhHOJfbLpMURb3WHloCJQSs2wdqUuh+hMGj0e0MXKY7gUhlpMlGDP8wkmyunz6PlyLyZ
0FWrB3MsWYxAbRhWOcu7YjLZIvf6r2IIhmgX5Y4EstwH+XfHwfRFZIKVXa1q45wOO0e2WxpFYnVA
n/yN4y5Y022d96Fqz+vgedEJIbgjbxtjq+XjH8Qw+RfNRVT/ZT2PoatVo9tcV0IN11YGjFtNS9HF
U/wndDCMJYiymSBkxkjm4HZNfvFqbMfbazEHsV8uxNEMIQASnXIYy+1aoDlMMnfI/Hvp/MVM2sd6
4HTNcjEAzmPQ8S675flw23rGNgSzVfdPgpRFH5DsCdn1UVC6E2TO0GhO0zoMr5Vd8udYR2G6+2JB
ENmE0oq+4hSqFVUZGYNNg+e6epizamQjS5VW3yGSa3ycQhW9WkM0G/yGAXEar26nf73xyYjV0CP5
YizQvGyJpqvfwemLhkM89u0LtsVBbCbKXrAVTVizKycblvBVseHwZYbdjZnAi0dzdBYPrnXGUh1z
iAlWdzvRNnadqFB5d8x8JsVRgO4abchrVf3N7AyF+s4Ys9p/LfzqLrfEKOHtEPw+zN4SPGQziut7
V8yMnUvP7uZTW0U1gXDQaa3cImYV8mti3qnGpMnJG1NTmIw47sYh9WddaG54uXBJh796UiAA+VUs
eSma1YsBs4yCcXJa9uJmjLBgslSpSMuN8kXHaimoTqN7H6XXMrBjAcAKkDMPcMJ5VVViAZlns2Xs
lgPnwhpSL7vOlukAtdutvPmeoyWv/woG3cPRR7hl8ceEqr+BIpQ1z+TbW/PklIF5MlhYkaoWHfGC
twH0Qp7VYoYKv5bu84r6nnONxzp/he0cL+/5WOr2YjvKdW9zVoFz3JWlD0yBvEB6M+HlY71RTRxu
FwbEk0gfV/8PoMrhHiWhhHjUldWQdKzyplQVTFg2aO3peB9NgzHHXrbDDdc7V81/HJ3ZkqO4FkW/
iAgQIODVeHY65/mFyOyqYp4EQsDX3+X71tHR1ZVpg3SGvdfGb2emP4zEiDfy0R8hOlgSBGa6Eeot
XYomuJrSj/ytrfmJPypdtN4nrlIneApgu/JpI0lm7AopC/EQyVj6gUO8pbTuYNPt2BUl9t5onR6o
xvMgroxg0c7jp9tNjZJ3+EETziAUzhGax2QxDO+A9gCRTKt56t9wSwHCSEOV6HtWAq2/azUz9i+9
8o5UfGdwfPdoGqr8Cd4YGxJP6uod0WQvN2O/mIdsMBCOmnVakYjCcw2ObuV384Wlbi/e26Fbp63l
K2IgN+y98XSbxHaKfywLZvek8FyMjwMBeN1760oeE2YpjD18FNk89H8Me130REGNHGN1hgCaqEZr
T0ymQa5DU9IQrwCM3sM6w/qou9CR0nbVKH28J9IpVPjmAuvC+YoUI/kKhczsZ9iGE/gvutwzUBoV
3GsUKMNdxbr2wOyjaVDhI144YS0B4rM6TCV/gXH6bHMQPgvrlE+WLF4pGBHKA+avlD3FdYGR5TUM
VOO9YgJzwQkyh8PChxDSigcAFhgGsSTbsM5hCLzmaCHkgXLfPiKNqMJXln9kcjnoKvNtJxfxaOo8
W44+8IM7Y1LnNYlKDIgWboFdqZv87Dc2szd2Fil4lbymWIpGHv14dqfqbu5vjhKp2Z091Ra79POI
/wZXL3YRvAbTAp0HWeFonVY0kRkuRhs24YM7pCRHuutglnvWSEg1SfjO3e/SYWv7xTtV+DuEnkg+
6FR8rnBdoeH8Jjke4WXASIEstypQU01o/cLEgiI3wBWxCTzu5rNgyNVfm5btPc6wZLz2kRWhCLSB
8AU40iLsqYr1PQ4EsNJZxD54RCx1dd2of0Xk1PzQwwbJT8Sv+aODgYlmKUTJJiVfm3/43FTIvKwS
7JDmec6y09ym2RMq7DXdjuAPhliDeYVewvrgyrRXsZjjW8qruBfF7TjycXPFvVWLrV94ff2cLN3g
7L21pk8dZ7Sr4FPMupD/ZQcPflj74b6MGgYFfpixiWimGZxHUvfR1mOpxFOX56bdTtzH1rvPSFd+
jqP1luK4wUzRWgcv4KrwGj7hDcEQIryS8LJOjG7clmtdYTASlKxRZxX3rTevmIzHMmc9qXo2auES
zHejIKaaMg2UOSEcUa27FftC2F7bylZvS6+6G85tdezHgmmxdVUg0r1HyPmld9C87eoQLrxx762g
vNqMDrw5oHPRVB6K0Y++siwM/oZIiCkI1mj6U9ayJuxh0B1IAoDuL2qUNeGbZO80yHGa+Z2+Fk3H
kk/OndcglSLhy2QUIz1WrWPCBBPnNXEl2cnpfOBCKCSwka456QuHHAvGT4BwYXm5MQ6WhwjRKajT
nqXurl7yNI8lysLiUNl9TtRn3f9XRZXd0mdbHcJJKzLuMaVYa3c+Iv+7PmKtv2WybhuGip0wIFZx
e6NzLquHael9NkiQUux3iDhQ6aBV0wJOQS3Wu3ktgPU6btTpYy2Hrt8vNkN3xDm9qGJSXx3rWOLd
pkF3CxhdQqLwjIlmtJkIBrictglrsCefOhKiKOzjYUC8qnOew8Vqlg/v/2kzRT/nWG0FsW9XJPbz
iUrIy65CtN0nnWk9HIQjfaAIgwbQnops2GLT6nDlQFDbu7IxeysgJGRDlu4y7+shUvmpztG8Q0Jx
IiaevDRM+aQJ5kPCfqm+d6gQ1ovvy8nfjUkgbjkf+VS0R+Fn3mOiJ6/78nNipAkPWQZ9YJsbvCeE
iEFjq9h34soOgbIBlieuIBfWaGiXhIBxEFBRebKXlNtRlsruyVuc6uTJKrfA3LrDuncYjnWPclqH
vxG6V1YYyxI69WVo02WrxY2FzXRp3U4Ww/oL01rWG1aLweFxAs9P8A2Gi8dKhF2+dyg4bkkmbeF9
9ojmMZ/PufXjuDb+NjY9Xr1DjafdPJ6AT1RH1g/r8yrSPpoPAjuSR4GNRV/wdRiXzby7WtYFSRP6
kLpOKDVTabGHhamH7VOVxZ7jxHpEwdg5cTtitY5I9ytlvQulF0xxk7FSQF2tXDpT3ejvZQjLiz8j
1IojZu/RQWpX9tCTYPtISsmACjdeaqm4wbEDBCeaaWdG2y+5CEwDrpiVyAp2YGWfKbMI7Wsj59L6
yNAgXpSugjmW8HKWPUmCBKH2FroBKkoqYcBG6/ixYgqq90jxQCSPGkQR+uH2iQPOfiEiJFmfVB9Q
4LHbbBtqpRnPWdXdGMy+X1uAEKrxk+A6RB0OOiIUsU3ylqCE+2aZKAq+w5kBBuIo4R7bOqwfnN5r
f9rmRg9Ze5jJfRQt7l1hDVz+4ypmuEpFa1/qzln0b23nUfdkY2DcUzB39PSLL5tXp6v99Byw6K7O
NoOyg5e7CknF3Aj7qWN9iObDkeLHc25PSh4KQ+5f67dwUNwQm+cC/NDsJNEkCZWJdhh+O07abdcu
hfJNUCThQewQ3OxlmafE29bIIYLtzLdQ7m4sVY8jnijPPR3U0nDTj6p4Vos92QdPE8C5gYPBkIW9
GiCNSdgYdZiZays5sEyWLA6HNAn8QzJ1+rYMGdz12cvU/IekC/m3pyS6gwqZIVAQpFcfBhVM6xti
cqoN35mTP0p36XhVjpU8cuBAyEK4PIIVc0G3btyRKv/0/4yQT9ssXJBo4FUi/huDlOxnu8dQsoNU
zslZd1lj/VgDzl4hVBk+lFnuv2P2aO0vlqtN+GwazkmklFyFNkHKa+fHjm+v45c7T7bF1ugmfdhm
WR8mqEGwLm8MHQAK+Trr1CkHzBu8otHxQGOxFLW+htXzLqCuFgVAsHCwS0WlhkKufRd+us2/AKfq
Y9aBYtWcjROkZutR8twh9RvSK19R9YWlsyR0Y+iCibiHdrjqAaQnjNtumi6jkxEqt8ncOuWF5itv
flLmQvLT64ZB0Dg0JRFdjFzRqtMT8bVovl8qPJBaHmdPTQ53WI/WHeY/sDEjRpZvWAdRyBlgJ9NJ
qXBujlWAXnfvBRy454wKzz/arp9cKzrJ9dHrVkQfQ7DOKYEhmUhPdMGosTc2i8rk3N+yuB/RFKzr
wc79zn7QLhDyGlgaUgCnhmulql5TpTb8tvgfy0j4T41bqvPNJLvu2tuCAFiG+ygBWf0VC7O07YRK
CrUwueJbHIDOGVuwZAnXhmk6vJaTGab/RqsemhHhlwqW5zbMKmunzHx70IWQtA5UUq+pKEmG3hge
pB82cpb4uikc3B00xMR9dEyuo1PU0axd6zqQ55VoC/8OdSVTwZBXfPxgiKmrQ1S51hxnQzRCg1nU
sAWdUo27gaEFt2l4s8HGlfTk/LMkyQCfmMd3Htc4ClbzZgHydh98sF6sn8mXZty/7RYLE/ytZ7ui
alf9PbNEOexbmgpUGFlF446gsZx/xqXRDBZVZ/4rTJcsj/4095i3xykiOIfzFmubb/zpiUmK46C/
u+mruHKyexiYQc0EjoEay3xCtWLhL6Z5IrBzqA7ZxEIxNmSInO16lORdmJFTtMyLrt2C7wsebpZc
2iXyGb2NnJ3aemzIJFs2vjsQtTL28Bf3tsEODgGMQPit8a30hQwQ4ZxR+Ab8Gjqd6r0CI/A69wD2
YwjqAfkp85SxfpunIA32de5YZ5KU0KyIAirPjlUo1VQ3hk4fF0R74sIpkDYR0FEUTr1AEU5ttV3B
6Mi9y9Tt146KJWEdEQ33jINu4kxotNsUN/bKpzHD68P4QQViMg0ejIFF3ewZwLBihzJ+I58JciTj
YIQ17vbdrEiicTuzZajbPqYFfuy4TwY6BRTuilyEW0Lw4gCci8PRmmy2eqP/X9DVun0bcX6LB1a+
toh7mTpIPwEWXtEdlhcFbXGN1wJjGSlpdWHOBO0Vfx3QQOk+BX12cQOVp3AP3H5+a4reQt48Rtal
IFVJ3uW2u0bnPPfbCmCWN/+NRKfzD46y6amO8qA9s6vFK7sJWJA9FZEz30jFtmGSGE5oSF1CLQky
nzuaC8PKlEGUQ5nj6BEHLTnW4y5ps/YTE+JaPfBtNs0ZDx1BbUsODu3EDhFTAY+5u/wpKHm4M7Qc
6hhfnyCpQDDC3nLRsJ+3usQQ090QSURBnVQ+6SMluvYO/324cTTeqhBwro3INm/PFTBpED5Mw45B
TwQFLEGGWVuNFooEdBamzyvKwODIllDOb9UYYEIZIDcclafKNEbKfsugJAinfR5T9DsyMrX1Es5Y
KzneWPY9Mj7wnqyWucBjyidEXHqWMOLxMLAeAqtApNqx8fppayKHN51RGm1B4M0Ha6nzK3t74R0K
TpCzsWeTIQ0Bxnkfeb4mOYUDuHDxvvph84Bx1j5IUm1AVraNGvZLhqD/hXVl+kqQatMdmzK0DqYe
SSOx+1Cdy5B549PMurP4wSav4dyFcs3/qMIiEBUuKA8+C1K3/5iQbJwDq7fJzJxxrU+9ldZ3ZsWV
u5lV6cI5DjDWxyGu5+68aOjYbMEiv9oH2poh7SzEN/BvDGQdh99za5HxwFRiYptGroqfPkwg8OYz
JB+A7Bm0z3/ADzVaJvZ6z3z/Gb9fGOTBrnRBEaAnGCv9UVVJi586YGcoyChmAsm+pdlxHSrvMHLr
4Mwh2MnZqKUCRIrVQt/VDbuqR1vhgmJ2gX+YRNS83Zm+gDvIAmSl/AXjS6qlGZJ1lxgDOtdnJBPc
edBMH7OJDLu4y7LyY6zDwt2HxM7npKuv/sPSOGOyw6fU+7gVbxDulVXOEyIaFhzMdF3kEIUTfWNC
AngDSGTs71uG4sEGXU33DZMuY/KU3EiHBaUci7EJB40lq4LAvoIWb+MvYBKeImOjJRR20T21VGX2
kUZBfPiDdlgPF6E5kj/arI+zjToLDRpabNzUq31BdUTw2Ky6MHrOgjpUu1UUirHwKP4xETW0dzx5
fyipzRmhKApkm7MYNMqk7H838TMJlMQquudedvophGfkx5ZlkP+gTsM3uhD8daNj92QU6bL64ww5
CvaYyi7cg2zxklcdDtnZAXFZ/cW/5MKfw/4qUPLlQw+Q0DCZJ7Dbne3poOFPzO8ezaz9J3HcPj+G
6J0YCmJgBpnvNK9T4qOfWb08xf+b9mSBblmXTeMFIEYIWR470W6Fxo9VofGWlwEQCJVWlC3RF1mA
AYQdARgQskmT3ROysPBKLy7io8wKRA62cs5JYszRkl6SMC/+DYFEYybBn40MZcLCwaRwy9rEvE5R
FEwqfZnVOt2ZhWVx3BJKm8T2WC9EJmI0exDcNcOr34RJuxn6sckPzWR5ICGiOb1npcYvLpQmXK9x
WnGJRpiAG5WseAYMClbOKcQuv1TYOuUv9pi7b5QmA/EYVNA+jnqw+kPr4dI/EFNwqwwtFu2nvu7L
46xQ+MdLFayY+lJHXQDLzr+oe+qKAAkqrfsl116yzYY2hF2s0b9vgSH62FElsANE9kQ4HG0VLilx
BF5CNp9Tl8k/xkUcGbBCdLSlY7Z+0EXTPWatDcox8Txdv5dLsrJm8rGuv9DXg061AlrGGIUE2jFR
BOJIhJ5e9nJtZXc2Vea3d5R6M/+hsPx/MPZGiFWDCA5JFIYEHMoa/W2Knb4/kSeIa26BNZYwSucD
ew/H3H0Fux6yIZb4quDSpALeRoFQcMWFoY5MN7rxMw27IJAXlzJ5+WrWWVmnmSjO6yBrrEhMGr13
iYhFxvngEbUFw2AlhMFY7YAEUGYdokCyMAEB2JGSB96fzDuYqITdVyDaeR0U8WRHEOgZPDpVaHGL
NvAgwtoDAz0WdTTtYippDZ1IlxZmh1nfbEN2uPNUvzyAEhIe6thouPVd2Kl3onCTaQ/jgJwYFPhw
udvJDtWGcFmYpFy4+o44yxvQCnUuvckyW0Ca3GLdskbQahuZRX1MhkwnahgEaTsmWLgPwkDoN1i6
I7mTtAFfWrUskzvExBzrkNZshPzEVm0S2pmIiOVhfAZpRTYFPamFbc0W3VkNRqo7m2b4RlscA3Nw
7Ka/5zXN1stSTt53YZV07aR0DOtdWSz2z0AwURcnaxe8DaZs6Mrx8pNMykmaxfin64UFP+3ADoaj
fKM5TslRKFyrJ2HEju7n0h7D61AZLmiwGc5bZvronkl1mXPnZRVz8saYu0a0hEPBTZn2agWNdi1N
nj/MjgnTuG8VWXtWoZvszMVTPtS0rURBOkEUXmfGrFi13dH9V0DfODjBUqLXhyG5ZwpiyTNEzJnD
QiTZI5eZbTYssqWzM2uOBjNrgc0JlDA8Tn1vfWLnF/+FVU+8Jk7l/kAcUPW3E1b724yEpyFCShjE
08kWRQN1NnUeffIrIQx5wkKKCV+PZlgsTCniwRnRoSfOwFo3cUeSW1umt3cTYW4i5qWGAjV2K3K+
TcDDu2zTdfF13HlQe7aOscp9yyDPjesud70ntuil3s1EOd1W8JNKdusK6hu1qlV3V4oGUv82E4mG
LzwwDcmHTC/potxkfJdlSylmF8RKYfmOUI06Ey/FrgkRpW+hH+AUH3D5/vXEFL6VlLWkM89Z9wtd
ErWImM2ir51pRf/hsvHbBarSPiNDi8UJDPfxg0gPAE0SLeOD3WWo1slqRrEDWuujJgsqirFeQI7I
Oe19NlXTePbrcLa3pXBZkJTkOD8uHsPu41CM83gyQx4+gzRgbuAxtYj40TWJwzmfOXlL4HQ2BFTQ
5TdRQoYijtAsPIa9HyDlEbguT0SFI0YGQiaI+iNC8t2lh7B+0RgncLmMUtfZN2n65E4Bmmrmdp8I
fRD8+D62yh2Tp4wle1p5zfDht0m0nujW9ARftI1Aq4fJah8VnzTzb9IA7Rs1ya+eSeJYHhYd0KZk
GM5OeNzSet+RmNnes+oKL5B4fR46iWkH5EILd3olt6a61KDZnEOi/s9nn8MQPGkLDH8kI2sXrYmn
DrkH1uMblb54MDNF4dYhEkPHQkHuovpagG3ECEAywkpm0wWV2nQQB8oDPsEJI6RvOYLLy3Mqcgjc
9WkSbsD0tzTDUw2/jYnx6OPhevdtcgF+ahAV8hLBmQUmFgWpdrrHMPPQVG/525rF4rouHUYXzDxd
lqFciAYGUlgRfbzCGeDBzidm+w7imheQCqbdm9mETxSWXrsb17m5dENlT1vf8fCutysFySdtUZYe
2BpMjMJLMZwjF2relmLDjXbVKIe3ZtG0B11mG6hDS+4f24CZ804oIf9gEtYcjprrY9M1jfgoJhFe
QE8Wn2FLyMWGiBZNXp6S/U+rbDrqviVugShcFDMbnwUZHY4z+o+IORPS8oJ2CHejGpoW02NbnlxE
Nvq4tO3sHRjPkBxECcnidi5RWh9IbGi/VjI8rU/bXshat6DiVfQzyXQkvXR+jDD5IrCw+rL9sSxk
unEE9oAaVrZICQnhsxh9ZKp2v2HZruVpJFDgOgBYmTciWcZ/UC0KuV09F7vsKnF0H8mhMHLH9Kyt
z5NZb9YFAEzIVkmBi1jvYWRH6+YP/wVO6v9mXY/VO7TGasVeR/xzNjV4JXCpVtkpaxzrCXe7wpQW
Irm4I58hsS/U5wlS6EX0xj+0hGilJ0J6q22tE+QaMeSjpD5GEUCSi3EXMDTwCBCyeQy0YzqaOruw
uV2ekpyH9Iidc+FulhmJn8rnCkXSB0dnT2WPPG4NTO+/YIsjtrNOdebusB9hI0CoagxoDI8kJshq
dC75wPwcIrqrs3wXjJUkPQNO0TLfWgj8JWBK1PoZTdr4J8uuhvy/siyxKFq1EoSvgONHy7ehflyp
7PlzcPb2bFhL5WwLDB3ujpgo8vdk69HQ1rRzKyAI7IEkR/E/3mKsQrIPIGLcUe1HfzUy0hH5cc8i
qPVoFzY+bT9zHFWlH6nbMNJ8kKxhkhfy4vBZAmmMMG7ykiCEuSzV0Ll/qULWYj9xQf1tycL56kZC
tE9R2EOzMixoVoQNgq0JT2ATnbFXqDOpBGly7vrBeRkjWfNasq1w9hV+KnMmO2L+Ryqz/V/DFKi6
vTBVuMN8I1mCjmG3bpUNoRstoTXcg2sz1puYsEIlS86UgXlj6dIopzmSLaZjpX6tAczY1yRllv2n
K4kLOCxIEvlMwVh5nzyAmC/iAdJTcsz48sWvkqPtnJYcNR/zrW62qmMQuHaJeVV4/2iiewT8M1/R
OZklSbJby/FG9JEeU7g/ll9QgIe8e4QlJIOyTxCwMBRbSHmTo7PwUJ4T3K5YOgTiUU4kAY0+8W2v
C0hyRW4dy4RRrt6KGVos6BQ4J2ziXMvnGtMul5CdZJa8doCZ4Y1GFD27NAK+vgO7IeWz4/TsnbG7
TPnenviJ71FHI84yg69O0rKke1oDv2Im50msWhOkLpdexvL7fdoH1T3PaULC2cSUHuhxCYAmGGu5
y6FjeXykLJPns50hwmNG7IfBW43HAVBcpQKXBXGrP+28Ez892pnodcCdCBifBeE5MoMmbVcWwTPn
vEXC2WIYtcImaO6mziOIs19rtPoQbKLjwJKKXHtndC8abPB8oMSk2e6sMGS6iK+l3vrh7Pl7JAZB
9eEWrD5OmaEkf40yECYbPaaZvBI1gQgarrTMURcUtcxeGMn6NO8lgwJ5GHso3ox26xuYIvLhs4JO
D9jdbNfUomfdBD2ppi8IrLz6foVTle+ZpCW/TQukFM8icrR9PZKRGdeOYSFFi0SO3xx086e1TvNn
FhhpHTu/C7wrMzW8fEgpy60CUvKn0Z2HnFEWLjzXwXGsTY2326AtlAyaVrQK5WaZbDzzhdaz2dUE
30TkWnldcxwtcix3vgrJdLWBsFinVk5Kn7mZnOkYunRfzzhpppu3sKbVHVOY7HnEsn6z4jQglMyz
idsJ7cT/pnjgRBkaKrGDWBhYbBIEDUhrK+KMDnXkETOPwRPUqRh984j2OqzeAsZ2twhhLS78AovL
yYhcZFsmEYRN14XRG1XdUn1FGNUXCANdPlnPcmiQueQayAouX/Qa7wB7JShBnDso7g3yALlTuhjy
S0KmMyJcy8vKy9IZr/laJbl9P/xQKvnpfNEHzk8zsDs94kZPo33rDu79GNK/YPnOUiueSqAWZ+6b
FfokJSB/pyMb67mAVcV4Zu36dXwxrd2WqL81xIGzhk8m99pnBHZmM6GXn0yU0+eNZApqxqwTc8ck
sbdgGjKPkY1Tp9kJF3VgQQDuAlSgYzrZF0vZMoxn0ge7O1lNJCtGjOAYIOde2hjCzzg7wVhAnsti
p1Th/W3rgmqpyGvIkhqg1wZhb3ApRJKSIQ7RBtk76eH0xIihALzeupd2WoPiMId14e1Iv+HlkQOQ
F8iJPAgvzJlD2EJLxNkOvsQy8ZyiWUPrGnncYu2YJv9hYZmip05x896V8yr5fCR/NnoopF6GV7Lw
VPEk0efc1DnaSagayMnBvcwy89TAvQLFB5kPb32x5BKiFabkfTBHgnYBcn2HrC9PkkMrM2D9G2fm
c8JCkUNRXbf17CpBQHjgNR80uvOTLd3GAUSb40NgQCbPNoskiybe8hDGB6V4IX17JavLVIA7dlgX
63ArOFZx1ORde9Cy74M3L8rpKllGrnts2Lgcepg/I7JvNjVsnwxb/DwQwRvHK2pwnMOS90kFmjhE
SFvfwxSIPxk4OXRFHJVwSCPGRcgsbPsjY/BKJCWKQaLJ7c7/nvOS1GpKEZLh6TIJmkw6gnhgm3Bd
PqICIsnLdRr3oV+kT6IatHHqxXYIOMc2fQLBB9u5gvcgyii3dwuyplvoifTtwwqg9ZVFM3uUBk11
eZCMNJCBpf+PRAbahytEK2GfvVlEBfR5SYiAqqlkWBCOJJSOava+UaFAK2FjhsdwCZnLQ1rt/eoS
1crfuwwpiHXpKzlvKR0FJytZdCjLZTGzdNMaoRfnTweXHXcEw2eu5ySGqpH+zUe7J3CxnUBLR6v7
R+ek8KVVkv/SA4G1QIP4B3os2Q4OHvGTWzMq2xBAXli/nMNI+ZOBh3BHkUj0Z2U5AZKyCvrgXdt6
8Og8V/fNMZ9RxSKCA1R+n9Fuf9fMqoptoILi1e68h1nPUfWgilncBYEu53hRvktGzBKAcYwWy3aP
vZw9UB+sA5mJg33IOSLQar7Qp49yz251Jc1g1ZQ5VbUUVKL1QH0F5W81DfbLmv4RShECQAj2TfkU
dGLKr1qs5X/O2nrOrq6xNmh+M4u2J6Z/X3/LBQ3hoV7dbo5RpxK9nWp6wrPD6G+Im8Apuo1VyhbJ
Q1PbH2oqzUfv9EG/r0PjRDtVOJZ7adMo+eSZmPoDHFM//ZgqgNxxYA0MyINgkdd6oafYhuj9iIme
u5SYpz4RCzdsIl6j0BBO10XjOr2r3oDgNJFv37UknNRbQCUkgzL4cudt63jZe7PYOK/cEkwGViP2
i9F2jtDbxfY8DPUVb0lLRds0qHYWZ7Ev9uITVt3hPAWOEabaRu1W1NR+rzbOP/t5woKVXwhI65pv
xuYjXGiVYZVaeBLnpHqm800/we8xXMOKxUxLB0nqxX5qW3gR0xq1b70diBlAZNdKOHKxylprvFub
QHfxQt+Tv0x+rzjE5sCPthESM4yEE2M+sGZ4UmZkxqpPKo9DXdt44wZL8zPeNCaYUhiwgoLiAZ+c
IT007YD7tavqLoKZDpupY43RpwWzs6LDv9N3huFkk0uN0NdYoYM8HBseTUU1uE5rHzICTcx6xXWc
sZDtLez26lF0ee/s6by69n1p7JXkLtftxmhf5smAj1xmeJQHicf5ue48zQcLWQ7oBCJjjduSZXa0
nNWKjHE/E5dTX/uwkfKuyEfOx4uTei3JKii1wwmcHeecB/eg8/WBtbzWv+yhZv8zYUNavKusRstM
BAqshNgZCLXdFqpbmzubYT1qspoJLpiwMBnBRfUB7viJEXp1cBr++EtW4XcCscaqAqFup33rXGjm
1IfVrrP8sa/Qam5o+Hv+o9qYDIhdSl4AmvdJ3Y3OXM1fRdoKAtisxSOmwa6aOOq84UIWjbe+2HDm
3HM3VcChLGeZgpOmEZ43OSUo8aHkUTBjaORCuev1YJgOhvXBf/Q/Bm9AGTiIzCgiUVJxSTdQgFKw
QXRS0EPPipWqjhPtipX+GKT21oHwCQlB2qbZji0a4m0kLF092wWZf2rTS8Jzr2rh4kLuNQJsurJ+
kPq5EO7QXCmkluHdN3S/zDbLNN361oxr0EWIC7tEtuN/o++u2T2ueXHXOFq9IvO266PbC+hgEjOI
zcCgJc5mcakEq0YwC2qdxmYTlPfjXTFrOMiVSWa0Jv10I4K1gKK+mgJ1LDagMvwteb/MDrCorIhk
oeTcjBkgMaSodgQBnS/GCw5uH6HqzkHxyuMSrQPrNhIzqxjFFmGooJpxI0WUgQTIBkD7WLUb013n
VtCmNz0waaJ2Z7SDJaEr0akcPR1+OoxtP1qUv2heEOFcs6rI13trmuz6G8SIyh8bDJeQdsDErMjB
VRUFL5o+rd/CWjA/7WBRsrc+lckRPXzyiTa4O0ErQ3WPLs7mpaedupvqHhXjeCvUiHVk4vTKwqEP
LgB18RXYiC+d2PSzMx81ugKx62tnlI8ZDy+GsArCx72lyXTYzlx7v6FCTn8Q0tcZDkiGixvlhLLY
Ok1XRWeeaNIpIPzd8hlM98VmpFJbX9ILQBIZlvPM923HxmewfNejK0C1AXt2vKiuS1d99PXq1H9W
P1ysM39DUL/kTj8/kvw623eWsP0PKkOvrkhvngtwm9AZ0JbEXTGEzsdce/NSHvguypRFNPZBn8ki
EaffXebqZF+5QfGes0olZq3k5cO2dwOov7CwjDLW31EzviVFmios9kJhogSFVzl7nwqturJ+TpJv
Xt7VBYbLQh/tQp+l9pYO8+bbH2tDXDL+JhXUYABEUfyMJcDO21lJB1T4QtxYJ6UfiK0IKwZ7ukoG
NJQ6z73+xfCP1an0OYU5Q5k8e6/tOs7nLCpAMPTcLaTbFC0W5U7CjAcS7N8etbKQP7Rh3vBRYyw9
84QZVPRTiDNLdJJGkER1D8pvCoT4Fx+W7x2DsCCjPoNs331UbE46Eqf41jHzLw5Csx7E4F6gEv/w
iYu/R8pAVCCsq8HsSRoTIyKLpJsZhQT1yIgq9N5BREoi26rJct/Q6HvtwSA8ck7ljQBEOUWG0bP0
8fNoM07VsQJ+nu0K3+nwfSKOu5isSyOilHBZ7FwH5x+li5Wc7G7GYzSsRfnLS66+DTZ3aLLSdj/Z
H5FLt0BFjA6ZFIQ2s0XrPpsgcYiwnYb0fe1r/Qhmisl1i9sBeRvB0jg8Wm9qfqnKIvO3tFzul84n
FnObapXPZ8wl9XMT6fBfBn7EkMkuTIgYNoSMVWRjU8ZIw+f1PZg9cRoWvJKx5bK1jEcmsh0rHK6i
AwvVBClwo6Gk5I3vvbShWkrcVhCplFPdKqbOqV0WF7dIdTTnxcy4kJjRUzhOyGrqbqrrfT7OUm0N
lRlRkBDZSRRGaEze79yxNs6itEUio3Jml+ApETNSmzmKhBIt9pqYcmtX+r5/FaWl0XysbvHA9cIm
foqEgCWvAp/FfTvLPohzi9NpT4rKHB6SObixwYFrF+NHUt5oQ5UKU4Vux8aIOaRm+CmdHOxaCEAI
wy9pCBP+g4G5qXDr1wZhDu85hZy3MRhVoMZijxbDs9ERcoANWvtVXCesxP/WHFR4rIxnlXG9MMuB
iEAWTg3VLX1xhIuzimd+eWez9z+Ozqs5UhyMor+IKgECxGvndtvtnOaFsj0echBJwK/fw77u1GxN
d4P0hXvPpYKGAUg3zhyig0+a2jUS3sBYv12m04ss6zC/qZe4SU6WH1d3VU5wNqY/PY7OZkoXl+xu
yVRnN2Io+5xwyMU3qQ+R743KIbsMoq2y1UIb1neG5AjxM3sOyVP4dCOQO5bTfvDYwOWOMSnoLfNj
D7yRn8Vvro255qhLB6XlGbB3OX2OeAOQr05eWBwHJmdPEALV3xEZHzr8sbTlp4n6Yboj5ocoT/Sx
AJth8deEgPWY8DcqcRo2jXb1g8tC3RGVi4DBxeXxHBiH/GE0E1LcK4uhlz7bi1jYbwJgGa6V7fXk
xoi2tB+8ZUrdo8dtFCIFt2TeNodhzAujEaGTmjAAD0NASAVfeUrMl5DKLwBJZgdy3ECEzi2aFVb4
rAu1UH9xRSnJP4L85xN6nDEg7hhp7qZMO8YP+BkNOBzRzdilU7sDZF/NPhQpSbeE467E7ULlOd2G
DcncB2mEuoEsEX2PAUjN3VDYbvNBHTlmZNpzVnw5QDLewJgMxILE1W/QjuZYycl9w5IR/CbcyERd
2HQEeMRJ5iLo/BqiLTA7R8PCw5gy1f/or8f5NIkMXF9DAMgbmmwOfQx13MY6EmxCAu0wpUmM70UX
MMHLH1Qpyxe2TPcPWGM+jKNY6zDBw1J3CJAQrVE6mO5SwlyW0zJQMmzxk2BdCikFP4iIthe++TCc
TiRxDKtTkOb8nrlx5j+gnqoEMhcqLn3npY6/3EIrtOYdbsEAPzkRKrD/7JW71VZ0SbzbAWDAFl1V
+a0b33TnBkATbIPAzYpLBM/KAshMLMqTJ/hb2SZClckwGK09xyfICPsOgGuOrXBsg6el6UnZQKaf
kmA94GvjbSAROeUKfXUbYf3FCG+7pwA+mXickj7i9kZNQGgKvrR617plmV1Xdfsrbwl5Ml1WzFsw
OJnDKnbOT46tc5DVeUQ81w9eFsSffeTI00AsCgvSTE63fph18pwRygmTjZofmj2WI9JV0pC1ff1m
FVlJI5bSNZNliyF+744lYTtyGJ0e7lpimj9T67TBztV2vxxZ3ObzjWKuxe4d4nL1Fx1xyBeR8X7X
n6UPSPCIr8A1hzUcaH7zcmvst1m+sj+BW5AmwlpLR+GTm/GeU7lKH88Y9n4gSwqMQZs3pNVuMrQq
G1FbZOfGMeXUjR+WnQbEi+Y8OqzXOTCYgiQtR/arutW1nZeKdVnCFnTuqq1L0LqzXQjoHJ8LKvnk
AEdLPNUx6M2NWH9lBptlnx6x9+QhI46aE7WIe4OSyJTiVghVnoidJKuCFmnRJ8A9CAUySvvPbA4w
M4SctKcRlSufF/nZA0AaP/qGPZbinYl9TckTteQBsl6a79hfkFwRJZ4F+3L0IHUpjtxX48yI7gZp
sy+dfLeF1Nhb8144rnYfknlcuG1w8iMGQj/90ifOjBNxSfXdKLieQ6cx4SGRNpMpFrLVgtK3kOTd
ovlon+gnWky8+Ih+ValdfSFjwJBVMKXDLe99GaDLFc0LwgyCv9Fz0L+0Vm4igITzkOyH2vPuM/aE
C/xMDKNpq5fvmvc9prsa4BozlvdsXJss+gChwLSNoCbgfCWqIDjhuWEHDkgG5p6m/UNy5YZOdnQ5
dapzRxc27ltIy9VwYHmSOnt+Vxuze2IUu6VicJe9Zr4Tdru2ZtPiH1F19JyPIgVJaT85eUaXp1vP
so597c7t0XM6vgUnZZfAoxijD8msWbwO0jMFzZaFEqERzJx2Ik2j4HeC7xKRAkVqB0IzDTivgoON
xspMHa8Yk9XiCeHiPF+zBnsVzzIY23oYGy5TkhLuWIYODEQHTrcjgATviyWHgxCWvro/6grk/BnJ
JAqrNIeosPVwarysRrCE+9nS2CSqsbvLLApcsh1ndjvW5PTMhuOeqrEvHMR+hBzEOIXQM/Q3xuLC
2GGC4egkb62Kb3zyb4HVdyq+Z6oOA8jg0zH7QMlleh2znswUyoYEPF1MKuWHykVxF8ZwDEhkxjmD
YRspeO/KLcNSjvPI0upbIiiBiKfR8O465uWMGKpkeFzijoQTJg/qhuQN0hebPIovdm6p8E2LYTgV
ZIDkG1+NSCNIAptRkzGWX7UBpl2kqI4wOx1zy/Y1CZ6AH0HwZUqvrqUtCKqq8ab9LqRc9jsElEZu
xWpTOPllMsE08kK6cAvpqkFX5cpTk8xQXAePtAEKoEqpA/XLYO4bUpH2BQ16sI8Bcbi3nQpbvW8J
MpGbcQBHcMgzh4prJE8tO09g0X51PKGww44IaJNcwH/tQn7cKfEDsN4QW0hUObF8SpezHg1AwjSj
YOdNlgSrg8lq42PP5oaVbqC5oq8NepLA5dfomvGU5133p8um3kPRRN7zmvINzoF7ux26tLnFO6vV
ePJJ4+tucuEUNjoertMPWze4D0oDcwhJli75aYwzsdnUeBa3CN0BOLa0MV86aPIRxcGs5xFhJniX
z0gU9RGcWCneJGLw/Al+R9ReJ0BYC+c+tYWZYC76a1BqGmGzc1g9M1tcIC2gV8MzvNEM2rJnvwxQ
HwTkaisW9wkVcUbtjk8pjzv/imeCHCA2ACujZSFcaN7WTseWIc/HbvWtlDmZdmnOQNEOPf9xTskd
OAWJ4sza+AWzc5LseqJuUOly/LMZL2ZWs9FeFqqijeKplFF2cBJCLuGzDOCGn/JS2OEKYLG66SlE
oo/MQntN2W9yIizn+ECDUUi9W+Y6/ONZRZ7stG0t3WtDclu+K1AkX7GcTc+pFWVmg9+VQc9EF6+2
HeTiu4qB5FPZUiizm+zMjatcVJoexv2n2IpTuhlDSPuB0MzsHCCano8NpFr5adGtZ2S0oP7JtqOV
xeD9lrSAS9mN3fK5SIMQd8vLXQDSFY5pUM/CIfvu06Fc869C4+ury3iL+5ABKBp25eVFxLoUSenc
b8qoQc8ighQem0wYEV+HAHnJRUGRYyNYRugjd9x1njyQ0W0p0iyIJ6+vHICRRNQZe+wfMdID1tq2
HEuSfPEghiwDmAoa6I7+rR6cjcPCEXI7Ora0+FEuKjROS85ldPhkbQFQy4luRJJIHZBYt5aenPlu
qGKv+cswcGJ6E9nCx7xeO6l9rMAfodIrMLRjkIf8vKh+j/w+j79qW4XOXk7JFF8cUCsDyZb2lETL
x8R19TdBDTdRRnWieCTcBT/CrkEhMlHsdoV9zdJw9U7R/L61JT69J/aOrvxo3N4C4uHI0U5va7G0
3n6awLnskQvnw6+kh5ARS9UENkY7cvl6V/a2XomWsY7g2FLpuMm9Ih7dRtGUZi1mu2Ie2ytuzjHf
cw4W1T2AKImWEMRdfJt6SDceWpsG+zuaOrhPe7uTU8TyGFlngleeJY3/41FOOKv0Nyo+XG42PB4D
U6ybUMBc/pix5iGBL7tGpOzdanZFxrDaa3YOpu1wT5EP+4b/I7jhr3AaFj9+kdgbWCqyYkmDY81q
efzupLJbnLlJYx1M3fr2UememnkBC5hAIgrI2Nh1KMJCwq9UZASm6ZISa+tYZKiw506C+hYVeBgT
rpYukoULqpYxPnd26wm4Xdo383dNbHBwHKXPihQiL87kzzyjbkZ46STxbpR1MyOuNGF5O+XaqclN
T+igxwgGyLdtPDg2hlFUj/CBSyC6h/nB7YBnz2aVFSYC6m7VjNhPuxSUZTA2QF0AM6vGOS7Z0k5X
GLSBZOIGIQfBj5jC14mRR7HvynAOjgMem+7QoM3Opm3p9SWJ95BuxDPZQSRrMpxy2rNwm45c4VTm
BWcelh4XgEkdjQyeQU1aAcnhE70ZZorFSQEJIgZCkx9S30DDhcdwgCqoq/xUAnmQNQYMDkPS08bA
5q0lOigTm5ndePOZ933vv/gaoSx5S61PLJEJSL3c1plJ3A4rOR0t+2MmYWGzCzKsJfxHthXf1TDn
1Ra3XWc2UxwJ+ZmrpM2SC+9N4GKLztHl13gJQOZviAvhlGYkLMjwi0UbQS3zQcRtVKZ9KJitJK+B
ddgE4AleEd4COuaGD9NycX9MzD7cW/YVufj1K5T1SHEnC3wxYmmpCJPImYZCLSbN3BfI5sE2BvLk
NvHgIjGcWSnclD6T1pORKl3djsLlVCcqhMwrzDNo8Hpm/lsPKcefgjpu/Iu+gbEfEUaOGkhD0VBS
JISWjivPGOupJwSDrkoaHnppa9/38X+zV78LQI/LB+VC0Blg6gJ0wglaJ8PTQPmlwxum2R2guC2u
zxT8ToXdt0ivAcQgk12BE9ZGHWoga1rv8f06JYjFSgRCbcHm45OeyT4wqNdVtoyHvMqC4jOiDhgv
iievP5qqJZuijMPUsEavuvA0TnZvjo2wSeCzOgmuiLEFRldjzzPpSitl9My4vx+RASfoONuudMCD
GaVIVI+hfe3LwZ/OBb0ValC+pHJXoldjkYxagYFZVqRPKGU1c35vzEk20rQN2xkfRLOrKmr+nWXC
ntKI+QXdWlKRTody2tl07twnJwY23nwK2PyJHSst8eLwAIUnQajyN6c8Q8Yy8+Vt7faE2Drt8q4L
4Qx7UeaVwRbe4d6SmEWYKXkRKgLcBsxFmykZz0RERb9d7RKn3HiR6n6Rh3jeF62N3fCToIDb+shY
vBPhyto8op4j9maYXOgKddaVwYG5HgzkXHfWtiZajXWfO1ojyzxOpG7X4OkzGE0WJb9zZeoL2pAM
oF6+0EXZVO0URIU3YfKIHcxsCiQphnGdp5eua+vwAnRhrHEzF+jYYkLsnT2rKUq1II6JLAmylAcr
sOoM9WY9eQuHIuRGpLwq+bD6Ol1OJcjGjmfbrqILpwAyqX5U/U/C1vFFFGJi5YvjDKW8XVMPVxL5
B7Mp6gSG4jRsG5Wr2ttM2OWASsw+74AF8pR4pdAP/9hAAryH2aUQ2VPd+AhQaFCSG9JlgvEeqXiW
nrvQ68UlmIrZ25MMkbx2o1QK9S894B38cv2WKcSVX34VM5WrPHBau8hjL3Boctv6Eyuv+O1xlFf8
Gnb3OljLjKWKzL9ya1B6fQOLweJPDi8rhCZa8zdHX+gnLMmlc15IbvspYr+pQTlBGEfP1ywpiYGx
cVjzZebSQd/87Uc0YNBIw3B5JDcrua8hPs3HqCw9vWXDu4bX1CKo9wFpzoTMtEF1QmWcyJ3d1KFm
BorI8bF32DUd+pZYqvulZ7L/zLaKFA6+n6TmuCUeacPCwDvSIkHLS7r8DYSC+8+r0+yEpBrMPcat
9EXqIdY3me+CviBnBy66ryxxneMR5y/RouXTKORYH0p/thUJS6EkSg/Urd5IP+2edTXlDKc5jA4Z
4ubqqNI6vleS1fZpdJl2EbtThNhSR6Ii91anfeBRMonExg0YQN8nVWl8UOODxNzQ9YqBTJxZW99O
sSCQASCDMzOW6RxYNk7vwQSSNqGKMfeQAa2vcHmJ27H8AMepjXiIkFqsMcRQhL51rNqIVIwcpUDO
9Fm2RPW0KXtogkWth1pNQAnh2mTuBlFajCoTp9N6WmNqO2if1/grijGy7YLI8p7QHQGtHyoTP+pS
ZH+llYnbijE5g7j/IV1W6CHbz5dlPRDx3iNKLOceBnufMUoDx1vdemAq0If1nVh10lMUkoEEzixf
oYX9BdZAgNysW7ht/Lw0P7ZNDRyQZABlI6jT80gUwTpnwv2HFHCUZHNZS9nvhN/o+YK2PW5uEadh
iZiy5JOqb/YJ8WrilwGvh3djvITEK5wN+Xtl9c13Rnj83wzKpn2zJjm/WC2Syy1bxupG85HSXYKV
nHGNTd7GS2134VvMOfrkTXlToP/i8BVo8FvxUoLUbc6k8YwH9n58yyoKCCJ0G89sA8TnHcUN4NgJ
+HP0zdjKRc4Bpaw4Ci9znZPQKv1ZhFj+KpZLJC4OS3YMIdjiyrMKoU6UejNrypBPT0K1iLGq8uqE
NLnCBLsS8QfRXrHX3faABCXbcZ4U5ia1B7lT5szMSGBabswwBvC3ENrfIbXq4zO/oAu02Ub7vKuE
l7PoaEI6usnKIyDdfdHZlx4PY7oZ3AlfFTdvdZ3b1IzYE4wNlcixq527QNe5XZZWvw0qHz7wOYLT
CS2V5/sgpo7cDr29dohp3PzRDINgnqQM2T4ra+z+tovAeB/2hjAkxCKZry6FU/njN847xrPAh/3v
2My8lIMj9bRhuSd+iT2df9m0VsOtXiLkmBu/iuIfGwlPDqdu6dyTSkn63tQAdzhNUcM7B2Tkqrob
tPKqQ0db527dQHvtsywjFuHE2oUH5IEDGR9Eua4vbdu/mBgKy5416ooSRERBQBJ1Owlq8F/odrMq
cXEcIXTbml5imIiTxPn0WQd7tx1pYNNLhXsaqI2blMT2IlrC7GyNYH3cyLLPaggL4lzylrLY7yOv
uiArIyMU4ET9k1kL0+iUwv5Z1TL/wEkWf0dw8My+mrm7UXOEdKb9GOBsT2V7HzVUids4GaGm130b
f4LWxn4EtslnNVdHmmFQzBIP0aMH2Add47DzApcsLIKqinKbS1z+BNwHayihtOQT4h8Wjn5KEPNE
PLd6KG3f/QswYAR0Llv3q0jQk5ywW9ARuzViH8K+5mDvE2dU3bvYRnLu71TkV1tg1LuatPVWCir8
A0xUCnf5rvDUcoa6PoEoLCeQiaIMG3eXTjZ+l8bknaSa1wNoTPSF/UmP9QTYDJqGfbRDFIL8q0rC
i3pQJLsEW7HY4O5Qw6NpaXk2qsWqelN3XnaqBrqEy6wTDSC8ZQKwWWiAvH1iDVlw4Oyez7QUEjEw
Ua6+dTUSG0ZwEhFNzx6DqTu+MxZNxH3ZsEf4h60Gn/Z+CBpgo4cRMXUa37H8I0T6yKLB7fp9FuAp
pf9wRi/je87jZ2sSXgqMKYyG9rYaPPeVQzwI9l6SZN12Dor4s8Mx0f1dZvzVcs8st7e3vsG7TWC3
dMsvnRT+ZeixD2AvQUpQEgKFxniXz3LQdwjx5u4wmLlGUIgkxpp2HpVYxNPuWLggdcTo7okdL44I
D1au3uRz4YQwGgKnfffhvNZHXLhNfZ1xhlrYJiN4z1sQXFXyQPJX6jD5XhjaoLqZEQ+zOIXqgL+c
RByoY36xzS25mIvhYExPCwc0Oi9iA2M8yIiMzuhHeppJGYxr0IAfcmhgeSu2iyem12QJW4nbtyvb
A7Iiu9zbKBKfvBiT2S4oyQ9inGIVrxkJAc5d1PgUrwwkkJsy2W/lK1O54TfkBaZWVt5IJODkcy3j
/fEF20CCa7c8NevxH9S6PPqNNwanxma0zFYLhM2J5Y4T/yXeCzEkuELpH+omQegdYPBNTiTozC6L
c9mK6uIlQz/85YJ30jugEHxfGYa9FaJTy2dnrdefUELE0TOUqXWjOC8SOEEx81gfVsd4cjALqC/u
uFg5J+nFiC6pYof3YE7m9BjHmP43upswldGRI1mnlxcMVhKb5sWnZIRM4xeq3GaKmndboVCynzya
enYLJVHq2X2iMKhyA4CQyhfIzhRFUB+BNyjlKcBEzfxA1eOQC6CgQt0Bd/R+OwAd8y1jDNW9jLYg
9I2ZuEZAFFjBucyBJD2alNL3o8Ex4Z/cmOEQEqrKYD1PlnEzx541vCeJp+qb2iCo3TJZbQTxVroN
79166sSeQaXgbiCesv7n2KwED8jXPBinSZUwAnXheD6jbx+L85gYRmbMY0KkTzHSTvnoIkD9HPCD
uXctqcX9wY4oMGAoONh95pyf6zCS3L7SItrJ6C3mvoQE7bZFdPLDhATfNykB8hYx4GQDiyfKAFmq
FTXJS1Oq+Yu6Yh4fdUiAMxFFxvaOKOAcLENWI1W5QWteNXdxXHXZhbSGILs2NcufXQjAkJU1Xo+K
4Q7QbhfDJjZAAPyOC12VAbiCw4Qeq9EhUQG41brbGuVL3z5OpRdlL0M+puj7+Vk4tOaMZTzXTBhZ
D6lvB237QqdhiB6N7bhkA2UtPUEUWka9/95gUJmAWAx41vkT5YbvvQrn7m8W0kafMEIN3mlUnp2+
c+XZ1gMTcxM9yTjT3YkyhmRBMwUunnHX5kopvU5WDxPa7GS/7nzsk/DwvO39FOUWPTXrbHZNggyS
SGI3j0qP4pQypyNmFtKF1SI6kgdm04YK2yHMSN00MYabve+lXfkDkACuxZQE6YeWJj5PEhsLAyWH
XCxEI+Or4zPpQDSnzXS2xwxPmIyN/xORt95tWwbTpA/lFpdoEI7OlVE4USR5xrO6W28wf526+u+h
A1qIgTecKBaANVgaZELAN6vObk/LKIaVVqUxVIkQuScrmzlvgAooUKRtpZabKMDKxMxrghmpRyU0
gEBDHk/HXCje5j0ClbZQ0x+rSovHOQmTBONU4qHYRIoNuRkm3vvUcD9iiWzjV5HAfGE6b6w7C5MD
TqWOF2qLII9qHtGaHNcI3vQNvXX/LzUNaiQLCT4b5Sb1+CsQMhioWynIcgrAvxivsSB7qIkjdsh4
/XZeNGCFRP6NNLkyi3rP/Tyrdxq5/Qe6fpZ7qT8ZcmbxGX6iqXEIDCJL5ex7xNftRwbjb/2y7ng6
p5yvLQ/pHUxDBptFXqvhHaxo8bUsTrci1UxkbZNgcB9BBZkn40T9J5mV1T+nk/l3RN7sjeOYAYhj
gzB/M3GZY3NDWvTFcBTlVTvrttm3cBisfVgW2Uc4VCDwbPTPnyk+tWcLbXyCvBn5yc5gWbyWCYFZ
m7Ct0V8BcWt/upxqhT27kz9ipXXfQuE6//I0/T+taRiC7aLKFnX24GsB+dLOiQZEfcz2Lq7snW87
nIsT0tN8xxa5vCiUmZCPiDnWGxSMMJUNuNKKQ0/jX5ylJr0IeySLjCziXCMVhcVRqXxMQo7MOG+X
bMZGoRPEaxvVCToCuj2rwNEn63+tbDp/S5pm+0udVad7x1RBSgFTQe3MKie49IgOBU4qySZc1Q2f
VRNuk9JWBGFx47tFj7GI82ogLArhqhJoVNArZtF45DAof82o5bdlOG9XIHhp3QyNr38CVnwhGr6y
Ivk1ZCC/jy3IV/thkfrau7Z65s6J/RNJfMQ3zOhmgWFUfE+bgXOV7s1Kg/bcMgIF7zfGxXOrO0Ip
He5rEn1rlrZ7m5XLP9kN1otBEXxadOPcw1Re6TpgmTp2ZnmC4ISrfWvCzCmPaRRjQpuTQl3aYglf
KygYw3aA44C6sa6xjaQORQoqEOy9IRvBBwvRjD6bUjlP49gnjzqyuQtjSYAW0IF4utrdWAHmQEru
bhLgZBdMfcu3GKnOt4lL1vXGn+jC2bDaOGrlOE1vRsxwMmlG2Xuys25RZ7sVM+EkLM8eYqdxO7Re
/8haTb9k8VzfZRXxWBs0MwzOvC7oHguoj4xp4mD6Z+cZ2hE2Yf7RzfuiPvSCfPKDZZFAv0V3ToCl
0tPyB/uUflbtGCMiEas3uB/tqjxQN5Fozntfj1thUU7tKy9dzNakCrwVYjqxYcaXP2S5SL6xPQXM
iEztpTs8jNlTSGMbUDVG5dfgWsFPmPVjtuNJICOroSV7CqH98M+w8fHsWSLoS7jaFLZLXFpM2pYm
f23DGZ1KaRnvNm7syjmEVE56E3QZB2jcMkgiNohzdRMCJ/topynAfOzz+1M1RDwaXGgIhDgbYLMP
TWo/kIXIOQWQy/6K2RPxUNWDPHZzX3x4g1N8AG6pPvveRVhpi1nesnDIXqLKhwXdV4zrz2OZlcdi
gva3m9hrfyLDoUOKAo2U3yyIoKgdMsrewKkhbzqozZMTlAeW4x321vEsK9pnFSH4Bu80s+dqeRnB
MzUN5QDBNois7EBAM6Z3JE8yX4IfstxbA8bMaz9Kus1n17cIXcYAorADafdxxi007S2cWH+KJBnv
jcKkR3nteBRtYymXVYjFFAykXPFqCZReG6yjAk1kHIdmx7Sny/YCERBCzo458KYbwhW/zraFaU4d
2G+K95eFul/loMcNze4mbuOh3zIcGhv24igB9ggn4D2Ta5y/ewR/ic2SG2LN87ZTYOXGhGQI3UW0
YDHYMHkoOSqvKljiC8KYZtrBv8/iz6xL3H8pUid/g4arY7xe9JgwyqT+SkE1XERqVvi/saET03XE
imCVuXqH+2vP9wxrW+gfKLbukmlyyrOdTZBMgHaUoIocDdkzo3GpT1WbrcJLGBRwn3Qr4r0Fenm8
gKpkmShbFJ4MK2zvOurS+h0QYx+99Z8OrzU2WOdINP3x59JG/T6sAnZ39FbJa97CJAyzRj/nUxl8
h21nuEU5A/GpwgLZz8KRUJUYhd7KQYLZpEED1aOAphVHUg/hxnFParNpHaeciD4AIIc8FBshHB1d
HEksrnEI6ThKTl5TQxpRhup9n8Af8zjUPfPPJcEo3tu0Qj1b7M5aTQlNd8bKaX8AWGeHO/ncRNuU
eTX7XAsMOjDSMagYeAgv2nCjsRoB9sX2YUhV+IRUjasb21p8x06YNZYQI72dsE31XhCOm0HXr6M3
hPrYOqPYuMemZ3HJj4Of3CaXcM3MnNTqr67o3Zym/GyLskouFBDynt9fowpvsuQbC3L9WqqS8XMT
ybi8iSFsMJi3BBOClFVSd2hHVT9HJORQPuexdydxOYHfmXzzGcc9tzQ7DtnuEtuJg/3ok2O/EU7Z
oOthYr0zbLrUZsxwSCLU79p7l8YXb75n6W/edPIwfD+q/024fsiTRWKBUFUO2ZcKcVC7A53koRIJ
HCicef1jSNwQo8asrs4I2JuR+VNA7NhadDLsCCbnvQAyzz6EXfHqZSaGBlylqs5FnKzj/y5HLzhg
EiavgP0rt5FOUNu67sRTSsBMdZ0Abv/EcIoIu1l0qrdJn8dvHXLSiRe36q+qLieLJQYv68bJB9wr
hdv2JByE0S8POOMcSMMVw/VMPHMyls/xUrXVzuu7+Y+N9eKRhUPvbRmva1Df8LCu0dKvTwyZde9B
MJszSbVSbJcuFCuPKgKeYcdjHgMmmZYPG6nzHW5AjBViAKTB1ycYuwXe2KDTJ2zaQBVNYDzyZdDt
z5MNu0uwWKVoyS2v3hWh5d7ZFGBktaSlupD+jVWJn9Opd27rsjqcJ5dirCdgUmwt0zrssKlOsALZ
S2j2bW757R6RNt8+x1DwVsiUmW2CuIe5h27cE88/H60pbf3uO4r2rZxG5hg9gufHuVytUhS3aleB
18/WQQ+2WE1Ji2+okLRlA6aBU4vrhsCWdBxfCTWsnmm8x+8pyXJsRR0xORajhmZbMbMsNwmR4mIb
L6V9dHrCDqlXV/Nu61b5G5L19q2DvJdxOa5OhtSa2ViHwLzhMWQEerljGvzjUFHBDu9Jpvam6M1X
AhXrfWnYv258lynunri41D9phbHsGFOz3ndqoPVCHZ6h/TJF+uZK3AugOAmmv0k6q3pCV5ig1cEg
j08rqqbPpKHW2iYVk8odrEb7zMlFQ98hQil2FnIBc8JKEF8xc7HVcpl8QGVMuXZIJiu9bIvX0A/x
4KcxdwCrbiDpcW2+y4KNzwFnVLe3iQ5gS6gR2zDubFtrxxZ/TJ6YL8eUW01t7SackOLaT5k97cKq
QGc2K9a0556E0Rf8vN0JYKBgPbggd2Rdy4qVFbaTDftsWCLQCzwS7g4Sj/s5WD3cyJYEyv6cKMzs
h/Vx8fh6eYv2bLNhbtCAQqtEN9iSyWUFvj5Y2J5poIgDn2EJkjo+1ZryqlASNoSShBsgUiL3lc1q
J0AghrU5KtvoYUvxydWBTVk/BWSVxQdt+9OfLp1W4kvrYBhm5SpRMCD3ILarH+ovZq0SbIGDDWVj
ITd+zQDaQImxydDb6Arx5U7mOSweIVLEIS1EbTB1aW1/9Q2Q6S1HuHO/wBtCJuMZsqNGNFsEsfZy
ZpkfrljZLsnNcranLO0OVekX72qeE2/TQNlCgEG9UJz6rglJkcbJFx3J6qINYXoIqrSltfmXDRke
SKdHzXUuraCDVkgpw+xRGhmdYkYlWNsn8q/hDRV3yzxKi+slHqsXPyD+ZIdtIgqvGefznyExCbui
Wit7p6vI0L6S5/vNYADWyDB1DUMldnnuI2yYpt3ht8we0rx1DbIG/nCHYXnhvcBKQua2osjZuZ6V
fCyyRPUdp278UIyV2+9Jd5LHMRBkKk1ePtxR703p0aGlTDeSi0jw9g/QdDort38APGVf9gDrZds2
VtW+wGlXj6UY2CyaxWnF0RtQhqJbbmnu2CGk8LshUDHjcXT2he20+sVcbtfbQkR4NoietJe9Jf3E
wtGFu4NjPbWYqdCnQNqjuEtIvRx3XJgtlQxkr48xV4D62qH3v6S/qBZvjGsjxIyTNZ3aH8ZTNHgS
ISQRdtVBUfH+ugwg412GjpwCE1vLA3YhLlyvZm2HCav/VYxoWkYSTgBMCVdcdBwFrnuwFF75hmKI
1V3T9XLPQAVFCBM9GrkC0sIL87bmVjOUw2NVtJV5KQEaBhsEOWxb0OaQqoyM2WEsmQXZiusnejQu
vfTUCa8MeIrLGeg949bh74KyKtt3LRKLnY1e4yPndP9bcRw9zyBo023l+cte0XLCx69j780dsuoi
OpJMdrJ22aK7Xv2nDFxkNDCkmgfAZsn94iqJ0WAo5n9MaadfgZ3lk3KyuVHMW7NdA+IPapXsy30B
bfQt4Qd+YkmFUigfGO2nSQ24XoeVRFNerpO2sBm6iSVOSewUZp78yhsG04hadzQNyHeinYe/FF/M
UHkpm6x4RDST+GhUVT06jCI4nnd2Mg8cIsLxxvA5xItWHfpk9IONY88mx27TiiAaN6ViDz1sF3ua
+9s0d2r2ywituj/kAPA1BTk7ZgbcXSrccwynf2B1U88a5RFjZfbs1eIw8draVskGOOX5XGM0ejc9
9sQFTuy6Z8Gbou04zCW3HlrY84rpcEl91+BD+jx0pwcH2QxeCo8TTD9ETuCwvIEt4JO/lvnF8B9n
Z9bcNpLl+6/S0c+DuEgAiWVi5j5wpyjJsmRblF8QkqqMfd/x6ecHT8S9IsQgw9VLPbSr+jATuZw8
5794PzRTqIm9bPjmMECLUCL8j0YWMpZPIabQiOR3udUcsK5zjI3RDKHcmhgapu9wWjULvQgtrzo0
GPPMXCPsgEjije6gzEr+74kG0Xk/FiYsXoqefX3n241VpTvbwXPJPMDXpwGxDnw7YEJ6PUdxZ11F
sCOMNVKEPTIqPr51C5X6vjq9Hnjhw+nrSdUcZXyI0elPtkC+ad0h4ckhmRg1Fz43VGXdhPgHKste
pBmuE4CdMFyFaDVpgXUItYe4j48I5uAMvPR9KOtILmgcP7B//OfQQWFsEZbgUsksglTAoTWlzvuc
XG9lYFl6L4HW43dfAhWJK86nBfxr5WdJwe2XaRjlD2q5ZbUMkRogoUowalnWgSufaWrj4NNkmgCD
JzE9XwUZBJqV6tmxvmxbs/w1QYbxAOiMcJI9KSU8fKDseJ1HOpKjCJAbPMf64ZdtQrTGCDvp6QgB
6yfzgdIQreFhqTsghZqkBJGXd3mjyGGB2rfzZsXdsEHpneo8lho1yKOmpopmGTqouK6pg5ceiP5P
D6O8YN2nekrdiccajmP0xeSO30Hv3ebRMO4gTJHlIxBMUpb3BRLu3igbg78q9p2R5Ah/866zAAGN
NYzD3iRbXaIA6pZrFI8wiM8kriJBmzpHKuvAV6DCJuaNSQsfSGUVAYB06kR5VE2D+ozUw+KXTxF2
WCajlM3BDkvtiZwP5JbnkBgvRhXn0HVngHlZSImwkqGqerjH+wQ+SZ7SUFlCfgR9FGg2Hu66oVjF
TT0tkVUIbUbZql0/BihICcC7rhta3hIDsxDJDzHa301etDRTwVFoeOe1GkQwsJ94iRQRburdAD6s
p41FDqdR9MlzCOAcD/if8QgG4I0aQYpxSOOXtrmryrS+Cd3KM1dBq3Xt0pYuxQjkV/i70dWRizDN
3DeQRNWzAyqUJBWSxd9SFPpfCIS1LBNzYGXnWo1YfI9u7SKoES9dQW0znh2V6u8mpUr9FcAY9SXG
Fu0aMPZfkVjq32Sq53eaiaHtJqCH466xqjGcdYUJGzemPkkb6SV965WhQTxeyoIPjD+DWcZLXDWo
qqHl6qgLlLbQLLBbd6BZGoZ/pXGKN2tapco9ok4x2m+WWt6kUYq+smXaxTYJMHDcO1DuD2pdRkfL
50DGIxQhwRV6B2AQQTeDXxK1aVgLdwySZzAeAp4fYlxvfhAN7x0KxryvQZtUCzl4QbCgMMzbh+cw
orNMBzd/RU30u+lr3Ys21tmDK/lQ1BdTChGpgm49FmI6crlDp76GiUxp0zfBYySmCmuQ6EOLyLrN
ejPwnIN+11O14bUHiYDkFUKA5XXhq5oh2iqioIWzoCDkAO9pDJ6dQVjmygdL6GxyGtT5goSATgGi
yhKSnuCyRuC88xGKwGAL5i/0OZzbrO6dx9+ATXLR1we+I7ShULjB9OqiGrdoOIoQs8w1aU+aCtaL
dIyJljwmqNHw9kqBw+FH8YUnVs+LXQlks6MyWRbLxhTyARmf/hX+Yvka8mJ5p5frNTz4xv4Ywy1+
pP9ZH5HtLp96NMpRGfIF8jpCNxkxIpBMxH/AfAN9Saa/LtAnzXeFavkIa5ROiwdXk9MIugnA9WNP
ZcIj0Nb//tf/+b//9d7/p/d39pDFA232f6VN8pAFaV3997+Nf/+LrsL0v+7/+u9/W7pUVUMaDqhK
i4InGFT+/P31MUg9/mbxH74a+FVZ0WjO9aS+a5HCz12/fbgcxDoNInkgmLY0pBSGDX3InP78Q5BM
S5BJt0VwBO7Lp0kA6H0FVASSKOP9ia+lFXHBlEHGY+lyZPNMZMcCuaxK0xFCitPI+oi6XD9aqDiT
UL62kW/f8gJCo77V/J/F4IJMuhxQngvoSLhO4ASEbs0CukqssV11/wj8RmqoyZMWoHeLU9aaxCQM
7i6Hsz+Hs1T6bxhG67ppSOd0fLxR8ykFDI4+vtPVbQUQOl9W2GnzoE7GarhvGsQWkSSesukAwl2+
ufwDzozXUrlLLVtDbgby8ekP0GkHIphdBkfeuNoqh0e21Gpp/4UeSvZ0OdSZb2mpOkuIfQXkWpvm
4sMqAhRLdm0k4bE3UjiI42iI/AZrFx/yio0UG4/edCiuLKAzS9dSDdOhtEJnDVGi06BmA1QtrYzg
KItWrByn9B2KcML6RUVBHkoPQRBXjPlwZRnNtuW0Y+BdSNuQmAFAwZiN1SKxw29DsZ/RPJ+w7mrQ
5l+Tpoi8m8uTenZ8jmkxQknVQsy25mC62uS66DxzTEBzxFsWZFOk25a7sumkxl8rRK6qpcKVGh8v
hz73PdmXumVJ4IrCnubgw/c0fA0I4RA7z7bXZbc8M41Ni64l0BEDFyKhDIvL8c7NqUBqGqQrpxGb
5jSeo1lFDBDbfpYtTaS9kFEBJiePu8PlOOJcILYEBBSsEG2pzzYlr8tUcai2PKdD0O1DGvAUaJRu
P1iDsiTFi75pCQn31iszWmSd8lfucDzSeqxNKjLS5N04WnUBS1Bvr6yrc+eFJqSugfLnm6uzOUCt
FARDU9nPIHUc9aaAgubtNKvumm8h2B9lUShG8+hMKOStIbLA21+em3PfXHMMXZpC5yLVZ9/cgjRD
YUe4z8AIQReiJ7IanNzd4OMiMS5xxyvjPbe8dZXjn1xUaLYx+xQl/vI6AHb3uUIi+k3NdS0D6o0n
Y7cKUDXHBLKmV3/oR1jXXy8P9dwq0GEPTntLAIqbTs4Py9ulIQlgJ1GeXcsoqiVi2U0LoMKq3v9B
HO44XepSsEv1WRxAsQm1ZucZOm+/i/ISExMjYbtf2T7nTnpDNfQpUbAtsN2ncTJaRiKTCuCSitYH
D67kAL0LGmSTBd8vD+l8KHC+Os9lsobZ1KVIx9PaI5SOH86uxeoycsvue15xl/6DSMLgRkE2Q9Pn
x7vGiwguZ+A+4yxZr/D0gAGZt+ota9i9clWfG5QkRQUZzqci2TqdvyJCUwcfK/tZBHSfh6RKEA/A
shTAaO50T5fHdW7dk4VA3RPQirhJToPRAUW8S/OUZ9P3wDAHKlLoCytvR6A2sOv3Dni7EQ3mMft+
OfC0oT7kk78vLmc6zx0VVwpDqqeB9RieoawD7xiUVvnK/sif0Hd6yxvNuRWh7wIBMCf0RZAXt3VU
l1fSkTPjtlXyEdO0oJAJa7bfFbRWc3QmvSPMtfRJqZIe5frWyQ9UkuKfJgpQT6VDgXF5edRnjjVb
U7lYHFYRV+ls1BEFsMGzI/8YW3b6Mt3TSxtioLswlch4JGsIrxwuZwOyZKcjfGJszRYTSg4F1LaQ
vBYw5g+6rO4DkmlPAicXfDDN2LsywM+HmTSJMmVBHADCmG1+zNrscjI4eB54sj9S1+O+IgnTXy/P
46fPB6KFL6fpXNNSQ3lhtnpCNUkVOJHHiufwk5MK3FxbBGNRoR/0mpIGgpbUYaW8Mrxrcac//3BW
AzAMewFa6RiDXwyQeJVfKZQh1qGkHSDeQAVKMLh/ehdOg7UF/3I4DnRjFjTuWZg+wLljy9dcjVAm
V1FJMwfMtPZIGTX707OOeJYAjSfgnU9n+OkgRadWkJG9/GhKX6Jcbuc6TsG1mStfAjcI4j/dilM4
01I5gCybm3eWwgLHyjSriwpa86idQU/PVmBJ0x09/HKb5QZ+S05tXdkXnz8k21+1JOezwTpyZvsf
U4Y8MWSfHW0ZwM3XnEPkBvS2zC4Jl0kRKshAdeWXy6v208muE1SoXKmGxmkrZ6u2czO0BDUrOwpg
wtbKh9r7iGqmOmD+cfUVdDaYpC5tAZjndJ/txCiXQ5tUcX4syHd+NFmWf7VyC8hbPTGeLw/s066f
BvYh1ixbw9i0RFckzY/xAFBwTXecRg/+c1TDLwf6dJxNgUwSQhI1JnD+itTGnDJs3+VHK8/trx1m
zhv4zdHStTyNMrPdXEnRzy0TofKw0kweA848wei5DUoPetuxtlRnX7M4sACgZrWAwSYPuAMoX4ug
Xl8e5Kfcm0F+DDpbJkIGULX0MENpKBtvWRkKlMKghxhuAyj80RSx9+ZPAjgtgOArB+u5VSME6Ru3
Iv+2tNO9D/DQ7i2MK4/4g2OZg7t2uwL4R0EtMvT++fJAzy0bQbqtcf1LKdXZQCehNB0kWnYE+FF8
jSAD02/PELVfXY5zdkJ1g0sJDrVO9eF0UKg/WQgzNOlxHEK4fgngZVS1/i5V963PLKwNUZ7x0YPP
0/jK0T39P59kOdOn/H+R0aQ5jYwXk+ZB4EiP4BfsH7kNGNAcExV6kQdYq2mdb6Oe95AkAH2jDExH
9NvloZ/bMHAfDN5RrF4Kd6c/wGho8GMakx2NTh40LTfuNcjNgGqgybS9lv68HO7MfhG6RrGQM9V0
EFM8DZc7HNrs/fQIuQEdUbVPoGLZcNw4PKJvFKLt2w7Yz+Zy1DODFLrOC4DYmkZKdxo1svN60vJL
j11XW4dAzdyt8NUUW4ESUk2EZmFxJQ84s3L5rKgaOlBpUMqb/vxDHlDkXVlNmeMxzWvsDH2EhXYl
3ZX6j69irFM+xJm264c4mexStOjD9Eib0wX4qTfltkU9woK1TPHj8jSeWaw8tvlufAy0j+a5YoOb
JlpwWXKs9LwQy7Zxmr1oyurdzXrvWCCAlLQAU3iMLWAPVfZjCEnJ2V7+EWe/pURjlOyD23leiC2b
AncIv+Jb0rqntBSNW692cfXRvXE71nH6cjnemQOPKjpSG5J3CJiN2dppsLSrulZPj3kE2EypOeXQ
/nA0nFWcNL2ybM4ODkEk9ExUmwrlLJgmC4h7rpdxEAUN8OZsfFTbQt2XlS/u4Vd5V7bj2cHxwgLn
z95Ar+B0+eAXDJtxZHBZhJpw3xgKlm5N56crJegd/co2nH797LDj5tAoD9psRV43p9HMXLNKrFay
I7sD7mUIxg+LRPWrQBf1gUsdT0YUeH79+fcDRAXw3WKgtBZPgyIVkUboALBDDGHfObmAKQ024+fk
iri/HOrc1zM0WLWmafB802bjExmtz24AQ1rXdNBvEz0McJ8FLz7ckSP37k8VYyMlvLJmzs4qyCNQ
ShQj+e/pAAGXUK4u3OQY5qr6Des/W9/Wah+9iULD8dyN7vB5pwl5eaxnrkxBv4dz/HdtZV7utWpj
TEq9So4qPjbfHfhui7rRcntld4GA85aio7vwB1vLdj4Uaf9Knnd20KaF5gEVSNU0ZwuXXk/mCkVN
jnFMp911UWJoUWe3F0pdinXjj7RT45b+6eVRn/vCUkwTzUHA2TM71i1V1j78TQ6DrkTnU0dymTsy
34XF1MLX6LZejndumLY0OQtoAJm8Y0+/rRPjXAP7JT1CNYlfAEbhhaB00QPguRYGZEvbL9K8/P5y
1HPfljWs08SjT0FX5jQqOF53kviMj73m0jkdUgCAmeU9Q43qN33XKOtGN+r3qPajp8uRz47XdBCY
4JbGy3G2lkEfwkSqjPhYtLV1R1Mc5gAwF3wTchRPtTLJV47My9vLUc/ca5wuCK1MUQ2KvKfjLVu1
oILrMV6SvR1sqO6xgwe6Sgc9btFsQHQTWHXDtYZcnnz0y9Z6u/wLzqQLrGEucopd+tTxO/0FY9QK
FTvs+Jhqox3eBG3if6F/Yveby3HOnPfEmd4pdC0Ej4jTOBqOKmVhZdGxAAIH3B5T1WZfjmWUwQkA
+bL7B+F0vNzhTqFKbc2WLzUYjXK8GR51VJJwU0FtXbs1UeBFzC7JEHq7Vl06s3JZt/8/4PTnH9Kh
sRvNyWUiOjactEBKLQUiHfaOz0CY4B4jErebNCbeoqIbHy6P9czRQGgEQWmjGlScZ2O1IJVFkVVE
R90DkIqiEvIFG3BhzY/C6Zy/0KaSVxbNmc1CRIuM1iEdonN6OtjONvvagCp3LIvS/6LqyFGtgx5+
HUjg8hd6CKjYZSYIyssDPbdbPoadzXHTwiARaDUfHa98zfIM8XijjkAr4lXymrvlwbabLyDXmxvY
eFmxvhz97DRTjpY2WahBonQ66CpFnVRDt/CIvL137K3kgG778FqrxrA1aqv78/ya54JpSR6H/Ge+
gjVAgkrYRfEREc03NH1AHyP8fVRagT7v5ZGdXbs0+TiDhMZfZ58TtXM3dTDlPTqxeuMWeXKjl5Np
JUppuE7UQQ311HcnDmwn/skoP4SefVLIJlGAAk18FIglAzIrHGuN8qN8rkkDr8Q6t2q5Jx2DNyeZ
oDW7QpEto/cfGeExS5oW2N2o1e2NhkQvpBHFclaRogGRbwtQxbvLE3zu8KPQZelkSqYKSv506aQN
3hWTQhWXqTUceqmMaDoM8t1oquZKnnA2FDkgxpasHVAVp6FcX3MbgbDyUUJc29vFWO3bLLW+xlXf
Pv6DUdFGZUjw9rnBTkMp2YB8BOyvI7TLcGtDP0GhpMGMDhXIK5/u7Khg6wpbpfJD+ec0lDWycDF4
4MAZC+g4LUIRG9M3wB77sZX1y8sDO7cfrA/RZgulHqJexYo7OmpQIOAE5EKad8JFjTWIkUcuwNW6
CwGQfZvLKr2SAv2+CWdvFXY7pSfpSJv1MpvWEcK86rVETxBYROjI7+IK1LzWwclGQtTCHBBXJMpw
8gnxcywIRvTNbmL45N6Vc+HcrNua4MiToDCdebtPK3AhD4swOSYdxgutH1kHGvMlLHh4x/8klqT6
jBahwU6ZHQRQlnMLkdKYKwV95CBpQoELEYLhfYEBzZUPfG6OweEYqjM18KcGxul6imWVK0OKBgR9
U/xIUh2fEJh3Y7Nu4xKqp26KpoOojmvajQDLf+8A30eulN/49fJaO3Mo8T7k7LVMLlMA8Ke/BFtH
v0fQMzwGWWzdpkGnO0tL6RCofXcTzEsg/mnX1veZm4zmNwQVjDEmLNtsrumEmTAcAXihT1C/SfQE
xMaCjWm9YBxSwPgM7DRaXx7n2Zg8mnilslG5xU/HWWuZirNpHxztJsUec+wzmMxO1+9MXVPvsdVT
0isr6lzE6WkqCScY6ezMwItThSbmhkfEXTEB0BR7D9UrfpBkSUucE3ABuzzEM6m0RfPEQuqbCsqn
eo2OC5aK0mx4DBF7RSxKQ3EiEp1Qr0zluSWjafQwqU0bXGizxVsJz+w9YTOVaEx/1UIgt3v8LTvv
0NHi9LZFblNbdPvW6v80MjuG1tSEX6NMBKrh9CMGAWiJSdXtmGIJy7uXurm/zDwdeZnYxn99KSGL
l0vkzq2/Ls/tpzFP64ZrjU4HYta06E8jQyZWFQ3zoCPiIfiToFUF4t9EOXRcBMhC6BjtjPVmaMW1
o+LTGUjgqWoEKIXLlOrKaeAQUe0AzfnuaKFFdZdl7Q2YeBDGQ5Z0Py+P8XOoqfpmcHMDYqPZOFuw
4IghMzu+dYyManiGkdQ/BsCWl047WFeW6tlQtIQ5cQA4sEtOR1WUnexb9L6ODa3Pbp0p4AFQz5T9
IUkhGlwe16eNOA2LKhhZM7gbcFOnwfJQJ6MKjfjFtn1/7VXe+MvozOHZx9Dy+7TOruWznxcLT1mN
ohrVfsNGVOg04JjrcVXWUfrS+TJZG2VVIs2dOMkhdvLxZ6ejypKGkfMPhsk7Hlia0HkUzc8bFx0b
jCnK5AV1HBNx0klDw9I1kI+OmezgWdbiH0WUljYhZAzDmb2pc3ZiSDM8fknyEY3cvrHvEqvx7jAE
STd5hnnA5Q/5KS/iQ5I32xaFIVLZeW6JbXjeKViSvvRmg+BDE6DOD4n0O92WZgM50C8wjO1DHg6O
61y5sg2+2YesiAuDVzwAdvDIIDc/PTkRCvch5w7hUy4mM4BxWTe7y6P7fel/DMFEalOPgWvRmTKe
adN8eMIXclAaE9+/V6SPh01W5vULpb6f2jCqh55H7kveV8oG34H6O3WH6jZsqq/Aoepvl3+HNu3z
098B3A/gNW95AI6ct6e/A2c4kCLqWPyUWmzi46Arcd8eYPE29aFpnAx0RzYin7WWtJKg6kShp1cL
CyGE7suIz5Sx8xo7a97rusYbOakdG3css3yzIoBd0QRG6du9grlNugPb6rT3ZWdWf4PVlc9QZNVq
IYykvddzswnerwxtOldOhyYdHWQMetPTUTc/d2qz7jA0EcHPvgPufA/Sof4JdRIiMmkv2PrBQmYh
qkNb7gK9MPAcM3sVz/M0SOPxAJVNiAcrUFAfGlGX9jFLRtxkqSXBmG+VIYvcewGkOtuHHkUPKFHI
uu5ztK/EV0zWXXSQW11eQU7MTjfueoATbHgbyw7Bu2t+2ADoQ+4TyyCgxtmj1jgB0tQC4netOd4G
a4srJUNdm27Zk0lEZxjgBFA/CqQkj/PzNOhSBdtO5SciQ7lEdnngIYag1FCYNyM+zt66aA3HW1rA
YsRd2di4r5upM6yliyUhRG3LSDYoQNg/Vd9XxMpFdTlcAP/CsrYITOTHQsUv08cEghWmzZhafYG0
ZZm30q51BApqp0u3PvJN6XNluLhfYKBsjMWXcfLkre8gHiZbQ6fH8jiGTpftJqFgSQsb5xQ4pEbZ
t1u6MeWNiiYNIvR4wgcPyMx1dwioaDhyI2X4ZlY+tJrMKMdvBv5TKgLFLXsytmLUaYehb3fwviLc
h8N2EsbBw+c2i+MiDDdNjj78TW/j6tGjdTm45j2eV/F7RFkMzUjNxQjD0uGqvA4GZCesJmMrXMYI
wyHlIHD4DTcmRo3BEzwQ7K0HpuyQ0ii3loVE6ukuLxDVaCgWGLTmFzVMSOWgoxH80yI98td6gW9t
gfcSmjMwxMytxPYO+xFniI19D7cwXyHznQzrsS27fA2nMa7xx+2dxzSuEApTO1k5W5B6kbsYZD04
ODtXOlTVHEHrDfKLTbDHD0m9gaszKo8Vl5m7y3otSJBSHHv/m1N0ub3GQN23V+hAmNVtqqqI9i9c
M3HQ6BIYTS7B4vbWAaV6YdE8gNe1LAo3REVu6O0fOmVS82ANmlN84/VkNPdI5SAupKF+eqM1hp4+
5T579rZMEaNXZdngDSn9AHvjYiy9PZpkvcMFWBZybeiZSLZK41jhnRppkXmfBzUKi4aC1cquCuzQ
WdS2D4o9GdNs1xq9cgiayQEZU58u/YmfGmQk7NLsN9usrGGJDk3+wPE5zVpoeAhjZHhjHPQaG8x7
C4Oev7yx9pu9W2d4gizCDJMdJMBQhIdBn2NPbS+5s0zs7H23x/K9UxVcgfGaaGq0xBPf9+4MEhP3
mwht0eyRdnfEnaGWSrp3YT6jKzP5FyffUEtQvE3fFr3/KlqzSL9UqhWjdFjVMe6VaPPlDfpuCKaE
P1zk65Ak70RlZdoyQcdCPqlAD+G2ZkCs9laRYQIft7welmy9pv6m2phPeRtt1BGZR0gJe/EFzimG
e9N1JpoNEI28qPSWZhsjFb2ICztwnktXw+kD2p5LZb0qaHYOWEN+971SfRxpDnqLknMh3AcczWJT
J6r2t4svzMEQk/w4fhsw2zRsUfVvo68M3SvuRDpwFJTmwu9d3sp7Q9H94lYit4BktFA1muC2B4Ov
cDunX3pSqzFfcEzAOR26RuojzNjw7waoq7xXVd5FA5U9E+HYMMEvNIQjPCKPKhZqaZlv5pjqzwVs
WmQmFB9uNtKccFvdXMeyyEFnAN302PY9nE486G+FVWXVgn9eQ6whydHWTsZALKthbN5RWsM5rYqU
5KECuGgjMolE9C6l2TIsUO1BFULiHJDcFOhZVRvVr/39qGP5sSpruPLYS9eYGywovzbqmqQqS1Ze
19lfWmVUkPXHME6sDFdm/lZHO9OATCvhuWJCphbRvoW5VIFFiGNHviBkkryj78y+jpu48lcmlDgE
bYK8xiaz1FzjFmG1sE02oToa5k1Quv4zRmpDtYrRAfc3stRgpSMbJb9BsQw7ZDcGCxqi7GSLiGBh
845G7TrKvnhG5NbH2AG5tKRNNMnMFeo0uixvlRW9fS3fkAVo4zpvOKK+QlRvd7jlajzaSrgky6T3
k/FQdZhOfxkrP19nsRupx5Lm0S+uN8P77qXDsOlFlarvNTLb2lJWI1AvxKjjaiuxHX7AywOprgzj
O7nWe6PJNwMtJ5xRzcLoNwrNTRDcUWpC9I5APu5iuiQYuLqG9Qz/LxgOXW23McbX0mj2DWqUDwAR
ggzJrLpOsUwC87XOzaDHn150rGeRoG+0oI+YlY9GkAb5FixTi9W3moJJr3Kkxm/bFgkfsao6tJre
BpTggntVKUYrXcg+jLVbbyqkggbwmE+HO6NZurxm8ucm7PIs2FogJrHDiHN/TK6ktLN2Bo0/GGDg
SwU1L6pR1izfpHmOKs8Qja+hJ6t2l3l1/K2Aqd98cXWXPW5zjcCbZoj9JkNtLF8kaWM3V5L62VNw
+hVU+MhbQBLaNo/702xTR8MN+rMpXl3MgxGxcIqjqDGtgWIS/305/fuUKhGKtzsVcMcxeVFPOf6H
BBvyQuh7mHK8ciqmR+TUvIPlB+VPtPWHdpsLK/I3lyPOXiwMzqRGCiTY4eVu86FPI0ah30YktghH
xQYiJ4qVd/cCB8zbWsEs3cuLcGFlSFX+Fsa78nk/T6xFdZFixe83ISTV09ip7OgMlUr4Vtdw35fR
YAYvCSWpldnH8bU3wzR1pzkhQOHfPTmAQoZpzEp6VYnfAf2p8NXza+UxhBNV33F3ZNlKwGewESqj
kLtNZSudLwmWZ8W6UOsC2zlvJCmL8HP8acIpK/YuoPxvBmjgljJv7bS/ECBFt3uFa2wT/Ogw5Mb4
yefy2AdOWf1VIGwUc27aSXYYATm2O3K9VL+Cdf20cGzaYFT+6VHDQgJtfjqVbdibeFcP8nUkWy6n
21x4DxESmAdkyUoWbdFk5fry0vn0+YhpkmdNzEnIi3P0Vdkg+4oumPU63VpYNdNLDW4ahdLJInM8
5NWvhJs/jZgcSiNT3R8WrGPNa2teN6bJ6Afqax86Q7/JETJsHnqlggsvech0a1litXqLE3IsV6kW
2z9BZ6D+SnMGttSgxEGPBR6MzvjJL3DRM7cwScfyXkPoW+ygU5vOIzpqmG0vQoWML13kuu7nfwdD
jgbMQm1hJ/RoPbhq8D3nJvPWbjRWyb1jxwk+pEAXo7XWaOJF9WWHi7lRFGAnc7poPHKwvr5BRWXE
cLTMZfngpSgmwtbXEZ9FfASp3SUyXIpiw2/vcA1LEDhEjQrh/YYs19WUtaVFMmyXtdkKa6PRpx/D
ZW9UVoXni0pqHK6TVrYTfT2rU5poLnJq1SNaTkjMOa6XpG+WX0rsIS5/lvnKowtEh4vnnQothtrV
7MgKUJ0LurIbXugXeOtgRG3R9QP73hr1twzP9St9rvmVgIyKwQMZLheFVI2W1ulCxwOkF51fqy9K
xlthYw6Rt8FjVHtQYwy0tqqNXBbWCqjyRb6O70tlZpFxZeF/GvL06J+OaEogtNus2bnVearixU6q
vXimh4M89gffkG3AUixTsWUuoLItLs/xp8ILowb/+xs9AbSJysDpqKNcoIcXVtqLZZBVBLXNe8Iv
Ayy8XBxBOnPcVl4mlmlQ/1ACJTxg6+st7QJX9Ms/5MzImXk2PR7DFJq02cgT6SOvU8T6i1sHwV6F
ebU22nL4CvBKPSCV3l2rOH3a82DpqfFwQalMN7fF6cDLwWo62ZnGy4DO9V9WHZv3Du8e8wCdxlIR
NAxtZ1XX+AFvMx4qPHFLBWkUrc3HlduBT9uAtXCvFDRm1VOaJfwoJJbgMVCvNebEAk+h6w/VzXgB
BuQjU5XKtZ0VDVI9bdphS4wWwWYsdVd9vjz786bc78B0MKHbcGuagJdPZ6OKBvBtnIwvvm+7P8CY
lMmqNCrkJPxad9a4nqHWH7k4oiCyVj7TPQ3XEG9V8Ye3zTQBEP84hQEaQ+SYboYPaYrhBBnmlr18
aarWfkBDxlpiy2bWJIEFlsHCxkhve3nss5VHWwMsIW0VqDcTDWCOhVdD25dk0M7OwtgZz7cBzOzG
0Yr2Ia5c5BDMui6zK6tvdsH9jmnQTAHJrAPjmVeP69BB8yN0lR2IQ7KFQQX8UBsAeu7Jkv+stUEs
CcgDwBX4ut/UrdMpxZ8ENWp6ZvuO+uJ7R/8cDedyRO7YGtSHy3P5eVxcpRNjFAIeEecFucSLFduj
OHhjuxLJl7aXyA8qIW/TmsfBtV7D5y9H/k4vlRYu/Dfqtacji92xNXV/KjPGjrGL0ax/QF0NLlzj
2CsUWqsr5b8z8bgf1Anb8ZuXP7shcKpU0V31zT2clHZh4xe5a9XMy1F8LZ1tWAXBNQbV+YicB0iP
IOkwb98ILUF+pBnlPi3kj4Cy3wPpF9d93XdL1GTbK1thdgWyVMCyMZ+0F4ADQKU6ndCo9hqXQcp9
VCrjClFCY6FINVvrEy3UVZVhFyQ1bhl4zmxxIEo2l1fP/DL6HR+m+4QQ4oVCq+E0fmIKPI/q2N6j
le+/UOaMDx66TC9qYiQvdFzrncwcLVrqMrVvE0PF7ksTxk2Ct++VnzJ9yg85/f/+kql9DQvApGY+
e7xIPSmCHo7gPu1LMvhmHN4rh8O3lEnzBZVdOqC5oXg7UALR35dn4cweIueBvMohCHtdnRe1qbdh
Phmbe0BLzk0N9hD9tSR4wnOkfb8c6tzy4l3IVwezRHNpfuk6Lk7AHaHy1Mg3XROQMNpoiild023N
Ab2ry/GmW2Q+q7QEmVd4FUA/pqF/ON0B9pTAlgTLWSBvsOhIPA4o1rdLUanlqhxcVFiY1fJK2M/D
nLgVSBRxOHG9zTmPTVqqWFP2xt5CovrYCkTFzbEB1KyjGmrj6XAlcf08THgVGrvVgQOEVP0stXDG
wDAVr9P3bWzgc4zSG441fv3ouqkrF1joxA9KM+nEX57dzwuHsHAsaJczUjkP66UYKnDqGhyHbbDF
p0bu7apC8S3VzK+XQ50bIR1lSA80JB1gIqcfMmwCt2rrxNhjxqD+qpD1fnZDUppFHppjv+CpNd6l
SYFK5R/GpYnNsxDsP0osAB5mJ3DQmYWb2bWzNzF7uSu0wUa8Fs+4Wxof4lbpKYWi4BZcua0/rZ8p
6gS2IydH+mU+WivJUFtoWnufUXN48Ky6NxYoFYWvhjFm+ANFhn0l4qdPaek03w3qcEhf0X+dbRRk
023Xhma6D2kFYFOXJv4uGFSM4uNcvZaMkO982pfQ5T98ztkjIMmElnVVld+A/useKSKY7R7sdOst
RVJ0zuQ+C/YOt5hS3mdZkqtvVuJX+4LDqd4jX9m7NAGmTmKPXh7ilPqA2v9SG6nPbEjBR+RdUeob
1hmOfGAd9N588EJL71a6OqjfuLwxpwTbQv3XluBc94Ens+ZB1RM3oVfjJsWzVpndcNsl2MM8tAjc
x2sy5FzuDHTyytVAK0w75nEftEvDZl3ejFpmxRv8kNRshQbk2P5AElXTn7jcRLUo4LSl1L4HPCtS
XK6/Z0aaalsNMbxwnQnh/UgzoXgrmpvNPWQMGF+Cwd5Lu0j8Q9F1xaMS9rz5wb/E1jpojQKZCmG+
WlpiPdW8oNGy1B1l10ET/gVKKHtTZYvb6BhoaYYuqxKEE1c4HBaUFjknGtWoN37eRMU6zETQAHSp
/IduTDTz3jaTwN6VIhm+oCTgPaos+peUZPEF3ZoBnINROsgVwlFZ6sVkUIQOsJ18FyJFrhylGuOo
xx4ojFQISk8eomX6FiBYf2hQJ38vCyOmZaIUUqwoe9cI/KVRc8ATzb7r/KR0UL3O4vyAyJwzGbBG
entnQbopFugf1uYdCrVZuGxsobgPOcoD5p0fdkwrr/X8qSlKZIwTdNPuyi4ayoVq5937/1B2Zstt
61gU/SJWcR5eKUqyJDu2kzi5yQsrg8OZBAiSAPn1vZSnG/tWXN1V6YdOqmlzAA7O2XsvkuGDW6f3
l3nfx4X1oyaUtEpjEsq/FG0dgznS4yjtRyA9TXkbtF3bPpD64FvfiXPezqor4uQ7IqiuPpiSEKhs
Ad467LQUJjlbQtm3dFU1aJt1xUNSTMZwVoGmKu97GuDQAVzR+gcnHNhdR9sZjtD4nOSeoJM42C1y
kdWOULCiOWpdkkVbEWRl/xCwhMQdbjPIrAzH/fAXoblX1RUQhvl+6CZv2xdeF/wSGtHokTVjvI0U
DCMv7SblBPd5YJiJxeE2NAdiPpvM3xhtfiJE2kAK9GHN3+ImD9VMdKODOJAUU2M9dxK8qR+P0/Zt
jgJkA/sun7vvRC/U0xd3za1vQk98PZIOFSmyIl9JLwW9AZkulZVwexJrR9o2u8Er7eKDLPGpMz9d
l5YhYz8UQAxCG24PDs/GBhq4Meuxy6axPvA1LuP71kV1RcyjbRhMqTHC/uNaELe2JRoPDVn4K4wY
ZZefsYHCLoRzMZUpL3Pww9YUcWAB9XhLB4P4yJEGwwd6TJt3gyNfcbibnegcKkhFu6Fa22cgcdLP
4kVIa0+yKdiwJsQ7+9k0iZ7OhSLcmEjesjto+O7xpRgGLW/6zWFgyWaIXFM027Re2ln6HOgrcFE/
F8sX4qFsBGOi3eIQQn8DrGwISDiaxxNqj1nSqlvAZQwIw7rUIoGhzvLJCsQt4Th+e99oQyaz8rz1
5xzmicnaiiU7VXoFD7GoGqAKd9ZVD4AFSKp3qsD5PI66f6hItowPxRibAZIpyJXdTFQ1H4ba5g99
aJtHa5EEP8I0VuiGILAaslujqa9vHRB07jOvfxlfmsKO7uJiyEUaLkOVnOjVFE89Vrcw1VHBP0g8
jU6aoRARYAOvysHnizmPviR1f0HNd+lQLFi7jgQ2JnPKGps9cyZSvhm02Z+SbrNGYNH1suzyyoC0
aaOqO8Xe6HnZVLdQRfxtIyBCkF/tH+UmYv+WyWz4te9MfO/bs1ky5eO8AYrsL/U+WrgP30cN6Col
eLpYdgbiIph3zImkTIeGlOwxkmSg0qyciXAEc69BjqwLKeulrp8tAmt+aVDd3w3DkY/h6Mlgdz3f
EiHqJOYnbEpWH69J1guJyuX7LRwIq1oSzcIBXSX5ZAGUb09uadekmtbBdqp5TUXq5EP+2RQt7Ngg
npHBNJF9R2IsEb/WJkgmd5u42JXbSs5WPFvmlCSKRBeLyIlUr66A9zxZ0yd6ud6v0XJVxLBNwfKG
HeoDITJR9bPx0TbAd4iGxEsXHykD0o7WKo8CzuxhEwx3joZh+ZpN42I5QIVsHtKmpuaeiOOY1GTP
XR/dVWrQCjOx2vdJ2ZhPk1e0jzUhK9sBsaAc7v2anLVHz7cSsngpmHN1gnFd/JpWf1n3RDnK5hHc
enBZJx2RZo/e+qvIJ0P/WAbNwe7HxD0soh1vS5qiAEbayX8HVTl0SHMNpUNsMob9o0SDfRv1joUS
3gz9x1YV1nMeDY480YjS4CMkTdDUJ7udgzegaoS3JfRbbyuG9sBgnVNyPokefBNcL3HjLdzclGQX
fQfux/fZcPzubqEL96RzARnCyCA5hw0bRBYqv+5OYy61Onmc/IBhTteZ8DgkVpDCMG2aXVsreetV
yMZ3TUgQKVHN7RQyGiU9C479FOi7YKi7e82pV2a13Ss7o7NIBEHihdVtmxSJOcRDH3rgXob8Z80w
li0uLqvwmvgCNmuuPPU+7sBNcjCq2nrPwX9+nuNOfJnIdvX3HSm2N5xoSSNPOmYMdKiD5rGrckFz
vbHbJXWsZmZQm/CwjiTWz+9BjAJ1ovxz7tdBEGPsVBxxk8aNtnuwFrBHaMZHDfmufd6nBh3JwI7T
D6BR526AQtY4E0PRKnF+RAxe9c5sGuWPFY/frMLWza1na5DoHf0k4op71X2w0c4QXj/28WcvUCj6
GeAuz1eidXOaE7RENy5E9eLCv0ABLyxVkjHvlvN9fE3HvsSl0j+jpXAgnIQymD45w9QIxKSjPe9g
xXjOTYj8ZUQbuEK7qnxnco/VFk/vgVzWwJzQASSZ8nIwQ1Wejzn9E1e8W2cRinM5Nph2J2pg79kI
iKOYWdy8yaQIF/joDEsyqsblmcR8PR3QEuSMpAtT+HdBo6EHEOJb/JP4SkO4C6VbZ7zPS7ILCuZ0
qbuANTqZgRj8o2XHSHnHmeTEy+ysYBvpiueAaxsyf61kDvJjGynvU1XKbdjjNRtLdI4rdRmY5PWD
rJSRx8pQRu5d4MI0najTgGhaBsZrlyTNe/rj2jsU4QAoQ2wR7cvCAR3QS8e5E4kHw1Q5EmEUhCuf
xGfAnc9l0mska9Z4xZmanhgSVDCwcvstdq+6I/J5dslQkkedsD0tWTA5ffmZFPd4BOk2O0e732ob
vQYFXsYs9Pr7rBtqICNCp7vLrdrP0aTjakmrISfSqMkLlw9RO0andB2HeEfIZFinbmeVw3sSYh0N
+IRzMdZXmX8EomGNqWuRJ5oNIhl+DlXQvHdMQCkYROw2Z+2a8GbWLR8AKr/qYrcwetKGWFDMMqs9
t8ivYNOnShpWoqDfKOnQivVj6q95I8dDNPPSZwgLFvv6UhPo7bRFse/9uLQ/YGyMnIdkg5SUxhpO
bGqDeQbpHJTNBcaNiTOzqeY+HNxhvHSdO2VqZeHoGC1jx0eGgDDuYzDNicpiWGdbGm1BBzeu0d5H
FI25hujaT3wALkHOBz1aA5QYj9yFEyf7mQx+EqEmc+9qMuBPbrB2CXHOVVeygJfiUEwIyYoUd8Uo
dnngzFTZkav53hOdq89DPJqRLkcM7NhZ2no4XKP6yfKWs/VIHx0AU1zy/5yCxR1zrB8ytOCOIoR7
mITPsBUyhCcyEMRcVs5uN9wpEKiUKV1rvQdHqz/GY9JWl0DOE5FxVhsdrXFi/Y4pTjGJW1M/3Lqg
H5qT7y+2lzrJwJMbHL3O7/CLRAkEwUnoO191lDM0GWvrgcqa0iuAaxR9YGRjfWHM7uVfNy3Hd1Pk
9BOqR2nHbzT+/6ujgMqfHhQNZE6/L3omQUMfZp4K/1Qs6rwt7fTBJckAiq7lH+xu/aXIlj7+vZnw
uyHyZzsKMTVnbBrkDD4w4/zZxdCMw8CvO97Jo1df33rDYsDVUMBHmaqNRuoLpQukUjnCTMhLlqFU
aLLlm8AaydaelqXZhdQkT9gvQDwXLOFRSi+3+smcgacQIu66teGBj5lbVOFHP5n9/tbEwvlBc60/
uKB6y7soaHh40xqXVjYvc3dloXDYfC+iunIvrtEdaj8dNuF+9duFm6EaNJNQAu9jvbAopiDnC/O1
EcIPECfH/i8E8rl/gskWP4GqydfbQZrgcziRBZL2bCHw23oOgUmYW1Ao/M1qOX3ForrwjcqJcwNZ
QGwzemoPPmOvOJ1M2MdHBv1iOlcRkfOnlWn5dKA1hDI41G5/IJe8dPblGjZPaxLP5ZOw8rXLOBKa
PPVnVA7sDlP+xrzhVeMiYkaE7sCLGW7QJnnx1tBPg+CGm+psgRB5r5W33TZd5XaollpDi7qIfqzT
MB5LM3/8+8vzukMDPRE3Fd0oIgQIdv/z3Sk42dtMRutzMoVX2En+HHU99HdHV+KNvt6r9lNI6oT9
O6fAvYZivuiKW7lj4Ko04clUAO3WiW8vbtS6E2MXfczz9o17+h9deK5H55KxWISu2n7RDQr9RDAH
yIMTIIHqxq22+sHadAxpfQzXT+4ILCbiRbm41ZxvKeNSasB5Ef7Zrqzt+e+3+dUDJmDNdti58CA4
zENf/O6UhW6C5iA4TXJbbkYxuwfy3PyURMQWxwOr/lc1u99JBs2jN3qN/3Vp3N88X9umgns5inSg
DjMwtMOTV1zrOo4vB0qF8ZAwI6FUhSH+T8RtukSNtRz+/lv/1yNgBICdBTfEb1XKn2+X58u46KI1
PDEOyTO3l2i/WRpykYmY2Df6IlAnNO0VYABkv7D3KvI7AWD68TvEj615Y3X+j1cwcfAtXgfT2Ade
JpJ4XiSWwo3o926LOgpNEl1mGcs+z6ZF1GKPtVn2f78H/3H7uSQoccbd16b2izGISpyBgAodnIK5
c7NqLoujDiwrKyu/PMPxMUc1WglnDb97//cr/8dWdM0i4Q8P3n+leFKOiZoGGN4pmab4ADys/kbX
FTh5mVinWdLfzsl77v7/143QUhIHrp8eH931fvxrNuK5HTRd+mcntZWx9Q0NqweL3E0I9HQjwi9p
p4D7mkklODCLT8Y31C//dbuvUyf+gwyDBfXPy6+W2aYIEM0paQxwMjSTl9is+kGSnQabqRzzH0U1
qJueKr57YyN+PXYkyRrJi/fbw4GC7s9ro8aG95cL5qoznYaUWB0HSF8rAV0mSvcAN+IZmIbLiSms
lvCu7ev2jTX21XJ+tR65V28VKy1/Xqx5QMAgq5RxcFIKClS3yuI0lONtE/XbGxKP1982Wk+kp+Qo
McdAZ/Si6lCRFsrdWFdmerrLwetd7Lf+HNM460q/lbc4JipwFvZYRAf4NbV8xJ41lYetqcnJW5zl
rbHcy8R5NCeciFln+b1pCLHo//kAwq4FolPU8akUMji6UNLD1KfqP5Lyvl1MnI/1uWQS/RC1cmov
s62a6uL3ob9eug26fdGTHgbDqRrhtKr8rYfz6oNkwM9LyfLPeuhH/osxZRIrtuB4rs+tWOjHIto+
MBCFY1ZE7vPmD/uFJJ+3SByvPoirMZwNkGE0shh08n/ek035ivlD05yDzrkS4RBdvxujRl7Komg3
gK2VM9NDIYThprDrOvx/lwMuz+iHsB7ifYkwf/E9BrZ02XP9+mxrMFBTHzsiVQzdaC+1jrypr5BZ
HDD5lQ8YLh/+vgK+/t0hR/wuxq/WqvilsIInr0kkUtUpL0Z1rlzhADBNOItiINVn25qH04idTO6k
Pdu//n7t3wE2f1TlmBwDlgPWBPwh9svVwONYtIpuRQS29utTi9eiP9oOJKhU1YyqlWbwcwufDX2J
Krsp/6RdQj0yMS+dRyNhFl3mT8PSg6nuCUX9BtxDuBfsLoV9bEgvuwnnxvzz9x/61f543S180oqZ
2RFg9TIfVfSaoG56zZRM+W1Ik+KfVZTTwQ3Gn4tJ/OGNgfar1ep6uYD7w+mFP96LD8LBRhi7MhSw
aqW792ms/sJu2Bym3oHI/Pdf7fXHx7WYJPEqxiiAX5qw7cEZarCb4lT4lXrfzFMFWM/ywjadwC9V
ex0v9seqWpc3So7X6yR3FCURQ1dSIljxX+wKs4+O3eoXPClJt5gzXVV3P3n9cldRen2RJcfWcSUU
N4VyTyYInAz1TMg4DecOUeob0p9Xdxz3LQoxiGh0/UmAe7FCCgBLsICkd3IG3NOKcek9TDYvOXUJ
lN039uJXt/zqeg94mYhOuJr+X/zm8KN00A/IcGhuuetOk3Pv3FS8ePEJa5JyMNWMTb5bZbu2bySg
vHqRY1ZZkjAIhyTClJ/gz1VPTgMkPw65pw2lvJu6fDt3Xs9sanCX+1BE/19iDlo/LodcAYRCzBHO
e7HtFtZUG3pqywnols7EtNYPI4vp0ej2rfrq9U31r0KXa0AEihc7fFFPBv7YYVXtlxNy6vrY+W6+
rzHF7bqCVmc69+67zineCmr9r4si5MG0wv0kbfP69/8q6pCBRDje/OWUzL2OsxLs27JbWlS+KYNL
v70pNimf8WqZtyKGXy3hpH2wel5jbNDGUdv8eWVBtwb5cLKdkI/ln/2tcB9p17p4g/LFVue1wjcL
EayzEP1i/3UP/+eqgUwCDRfHY0zjpNe82L7mrhuR6zv+aSmGhJBIoGRpCzniPOnG3Teqe4ZIOL2x
VL3+SNE5Rld3M/I8yrgX301lsI2t7KWnoRLNuXUCUHwb1fO4s+gv5Td//xVffSrkMrhUjSFInat1
4Pr3/3q2OikZCDjReBFS6C7FWMYEqyhK5odhr5/p7HKH/+9LYli6qvPQBhOl9eJ1qvoynuJWTxfk
eQ6TTk1QoWprCoQwKU1BSJic3vgtr/fsj904oVt0TangEO6xKb94j2rcSDkv0nyBu1c4x3KKpvkk
JgaGz3//3X6rsF5cCbEUC941KRoaxotNbWT0H9a1bS61RBN2qiwVwp+kdVv9LJQJP8SBMlhyNxpz
zU71VfzF5v3t7pin1A9MaXX1g7AtWLp2OET6jfPB64cNEIQSFF0y5QmKpz8ftqWiBd7cbF9ER3My
xQ9IzxwdwWM8r/qmU+sbTZhXn28SkRCCKhe2DMKcl/FPTVtiDzAJw9vWmOisACu+m2TwyzhOeSxy
IpIea+nZN/Wi6+PfH8SrrwhbHG2PqwLU9yg/r3//r/faKXUwwRnyLnXiLuGcdp6HRDkweJhvoV29
FSz4+gW7/qoIamlwIer6XQb863Lb5BHUnffDxYuH0f9kRYPdHrp2CsQbb/LrW8rJmiC4q9Y/oWN3
/ft/XSjuA+ayZDpcWiqaat1PYlh0utlz87kL1ticLERX42MXkWf9g7jK4cvf7+vL6ydkILuY8Kio
WTGIRfrz+ktV2CNbYXkxhdV98RrXh9UeuPvanVW3y8cBgLWbb0ffWsBJ//3aL/eh39e+dhfY/zBz
vfSV4LXFduRy7YHdNa3GUp4ZgTBRjMT2D/yC/hNh5W/l+L/8Zq4X5Q3mUImUmGPEix2Xj72OiSSq
LjB7YgZQaJre+1rKjX4yUNua+fpbqWkvfQzssy7mHdvhKE8qAie3P28yckfQF5iUL3mzlHslyvyk
ZTM9eFE1Yf4DsD6iWNrNTQ4zeJwQq0Vz+FYazX886WsvASG8TeIqDsg/f4gaXYtUTKsuXll4OKRm
5x5PUXeJFx+BWpDX5kxGqc6CBOnr3x/0743136vo9QZwEEEISrFzDVX889oKBY+zeVN9gdk7tDcN
E2DovAXDrLQvCvE0tui5mL2Nhumw2LYTRnUr3zWFxeB80suPqhjd9TATS3FAse9l5C+FNwKxNgn6
eBwXVeZv7GocXfihXvzQV98Vx91r1Awl4Z8/9Nxz4AzHfjuPOqnfhUZzcyz80WHaJWXsgs/tvXNA
Vkm9Q9bSmoe6LopfavbiOiVNqI+eRjaUj70r1TOyLv3kGYJ9b6zaBUnnhmwWtwmKxeoLwVGtOeQJ
7jeCuot1Dyo4Z2IOgKX4VEq/fDaV3ST7qA/1J2+aluWQr+54szLORfEtCutXKXLj3EnG2bAhCDUT
8p4BxXzbx8Qq9Cndu77OlJpn9XFlRt8cjJSCfAvRbrZ7xFzgOzwJ+OxgX6WzZ1W1QIluclXvBjeZ
JW8lUpidC2/xYTb9MjwNU1Co1FqduZj2nacC+4YciOG5xFB875Tb/LU3TggOvXCXp4LxU5lasNx+
TdoRFmrOsZGnJvQ4KSYseUvq+1N1sWQe+Pu5jfRhyAM6TRvW/YPrYf85A5wao1vTOvk1aCxZ2o8D
opf6fnQmW994czC+0+HVFyCjuQxudEDqwzEemPTs6tFEFqnCIOvvxrbJTz5meZMmdSjnxzWUxtk5
AxNtqkHkcIcCvVmRyciIel8V9AOyyu70k57yrr/3IYAPu6HfChvh4BJeVj+Q+S6YZ5rCSbVNp0ao
gayPgYieqSiqJR3WLSbjfW4i/B/SNFnNxHPOis7tv2BZ9e201pNamV2X5vtsDQzfK6Rjz7HGJvdu
aSArEwjiuu+TeR2Ldz2RauudYJ3oU3Juu2jXbAadSrdO3iUkSsFOYzse1b5iRvA1THL1qMutmVJc
9as6bkUVlVBEhtJLrdlLDpGGMXh0cp9XBNn9OqKEU82B8f+CTJs3zd01tN/tg/S2sbvRnSSSh8pm
xvnUy+nnshbyh21D7tovzOTbBz/KRXO7xbnvHK0lkM5dkkuPvswcxp+2OdjEKVmQugRRoOfHaiNo
4ZYuYvsjMuXVVbaRDZ0f60Uo3jUOhB/iwojleZamEBcxJROawNnrviLviItfqB7K5jHQXWR+BUz6
mn1PylmedZsI8xuvkGJKg7npESjQnTpqTh6cUo23PsxE0lQEkshiOq2JKbp9XWyoRDu+AQFDRiqV
5bkZ0AkMrJIn4y+02VEd2M57PlzL+5AbAorSaCmratd62v/BOFa3WbFcFU8NzHU33eZ2mp4QQrmf
45Jl70HpetqrobWdj1U5ozXLndgKszViZfmnXnPNUZpwhTA5u8Xm/4Q8wfuA2scedxCFu8dtq8Kn
ri3KJptLO3iiFWeaJ5fzW/vU+5FRaUvnU52GovLWw1JYWAR3sT9oB7cMWrglA7OQ9N9YrtU35oTb
V6Ad9k+76hihLSXSm6+TasaB+YmKj0m1JE7WeLjAYcLqHBKEN29NZgLU1xgWFv4hyKtiPDuKXkya
d8p+38IXpz1opuBW2x3GNWXwc2Zq7PL+IkfjbTt/KcYs3gjX2tWRXWEr9T141ErS2pb2uHVfLCYp
CEF9gNJpHSxygj7njOKWGWo+720Z5cHONiG9N3cqy3NidewmHhvDtzAOBbRuVGlTOnLSu9pDzbjf
Bh0Fh7wXAchxRzdmP9Rb/o+qVj3uaGyqgbFVMvyz+KuQO4JhRvJJBB9tznn2s1cVyZd6Xnz/LnKL
JLNLP5jP1pjnx2TwLXu3FGruyM9iOE3eP03cs9jcqjmiMKW66QQ0brOrOZ0i+ZxE/d4p+9U/D6IW
5ckNSWiRwTYPj4IRtgBagrjegRweV3dEdM3reWZjP1t0252sH/M+3F/18J+SFj1mRqmm4zRXjrZY
kQfvS9k5sjiKBDX0kRNbHWUx4hR7V5pK+feho2AKpiuaDuKckqUfPiQd29tnv2rd/kHMmKzPYzwi
E6qFK7p7ybpj3Qyk/z/nCg64i6bbXfz91Dm+yYi5RH68IoW0MvwnMiaNG3KntKxq29lr1wFmH13H
yZDhhl3WFgjoT8jZY31TlSBMMmTaBErreqb3c79OUz68U3W46Autrw0NdYcyAzkWMHA1fdF2KaqT
Tlx128ZJ09x2y2jOxCi09vslMf6Z81IPFlq61pyt4SQcqulFnjxnliXO89ztTmJZpnqne08n5CDk
4QdTjMmT32nfvyFXOyo/55Sk+uEqJvvCAjJ8n7zSutvIc2rP5eq44z8BXQ69L9uNxcjKrc7JYiH9
5iPqLUee5zgvj9Jmqd3bNTEj3zg6WHtunBxur46YkzV3zpJ1LUHlBNso4QZogKotUvgfr9FlZhYb
gR+t8ZvpdnPXInq3Tb0en+ewjJ7LdhiGA10wf7qxSUL5uaoCPfAgRIjKIPdrRsEOA+Ahu+ooEDVx
sjhuQTeO3+mUapGFces/JwM/yo5ogdI5oBF3/MyEReD8EGR/9LfJBsMC3T2i7PZzLnlPT/7mOuWv
fM5dH1BR3n82LZa3m6Ii42lHKMBy4/AM45MHT/5TS/5mPe+71aYnQAe4vETBaoI9EVGWd7NakfSJ
MfLd9hKMhf5WRdUyZXVg2dallLAeL/4cQXxMisqPbvMlto8VjtX2AKK1sp/sK8xnZaxDSpI92N2B
pO2h/16wThS7fpA+WqtojfKdQVMSHlv2U+dwfZzhzqg8gbc4TdZx8JHJ4bWg6/WOFaqoMrsohn25
THTkOmvdGpEOpZrCTAD4EMfCj7tPFrSz/KewZj8/dL3Hhg9Nuz6gqnF15lbk5xyjzaz1gRpxQZBY
Tby7i1OI9a5f0UrvLF2M894p2mLOwmkKPptEr8VO8EMO6ejIqN7rIWm/y1VWzqFNFoSLU9VGh9gv
F8qYmAzCfZ5IVLuelTy5xRqp71E9QEKnprbnX9EQIRUbphpr4mJX9A+X0o3ru9HfHHdKw26r75pe
tAHw5rjK2ryrgr21GW9MLa8P19TRkQp2vRBevqcEJjuJJJbQR3lqRdXXqiAztwY5aO4bWqhqFyCL
nLOqj5f4Hf0YVd53UV/PH9bF6o8d0V2UdFez+9GaVNQjnRyKFemcVPGGO0ckzWpBxCyc6AEvTyPu
xoqOyXs6SPUnQR+lvyFEc6LaEoErSaUS6z/WsKBxT0XYdu5uYWQubixlL1E2Vm1g7fGiod6XATK1
pSfXdKfjoDR4Y5GV9WRjlZb+4VZDoaHHDp6/5+VGpBa73Upjkl72jgWnC782jd+M+1wSus9KRWsv
M26kwhsi8fpLMVmq2EntqbvKC1X4LhL4z5LURi4sLkPFx7kPLXTBu5K6bN4VVu2gtm59j0mFjpP+
DqW5GGm85pasdwPFcXerIx/fikGdjcgCqfW14qbJ/yiRCgUUj74keQjNr2RlDrtuRUQ9qo9m7IMm
c4a4J5AiApm190w/34dbba0/9GYNbYYtRZ+k3Yyo7TrbJHdF3m4agDM7gfsgEk1wpV3MzS32imTE
WqCSsehxEg22fbsBnP4aEpoznq75RKxbdEbc91ZMDgFJMdfaExeqItOOdOlySYuYaPs0GSS6gbbY
Su/Ajjp3GdFuNNAhjwHN6wvd3oR5ELl3pb0E3xHiC8brUxKVR6tpF9IeE1hz9UhMYzohw7Fv9aYt
D562qMYMTrnTHbqKem1nkNl85NJduJvkug3nSo6hPvISyQD7Um3sHSm6XnO/tmqzjqRbd3QMRSl3
7mKW5N0yV5RLPlEDzqduu2pG27Uvm3OZj2v5RIC9UnsEtuImLNrK3juN4YDnoAr2d0OD+DILhsFm
0swoyMqrNJCJHFjJwOfuFquOSKXqp0Z/jy0KkrSdYqCTRQJYIcNcFog0wLS2nqhH3Olmu5qpN5mE
YxrSpc9RwDJLTNmppoRXQfXuXlUYD4LGaeK7Pin8bc9dxptc2iMnDXKTwo9d6FJ9Xn0oxUWBZJa4
jUK8TfNksP20nalYrIZir9v4Gs+yqPyQUOUXfQaAbyQZ1F3qs/SH6qNTrdG6b1d8sb/D9aIgdcVc
D3u4Ja3ZLeM8tjdqkfzv175wfKHRZJEc2Y3I+hHXzkG5y02D+r2rwuBLvq3oPHN3s+I92lAq52Dt
hQHuN21TwCHSIrCtbFgjhrTygra5NVUYqTsrdIe72DWde1Mohjd8yfg5ibxLikmnujQ2z61bm92y
jPk/YYz8Jw3xn2Vby6kwDVGXyJ3Qpo/OBWlF0b4xy/J1nf2J38FzjdpTgeTcfQTX4adSFQJ9bKiX
5syWHu8tz2x95kxD8jyyghDDyDYyjT+mZqi/yM72zaeuHbDk2Tn+wl5X3g98IHK9ixRq1qN2+uJr
6W3Lera7OF5TPshmelT5OJ07f3SGrNSdp2+ayXUPjogTdJ5rKatzB+dosBHsb319XLakDLIiWAc2
Mq+a0ULQDbTij7YXLuNZc/76JrfC+SWqEC9JG/sjofUzz9awkXX7xMDGzgAHWUuYCq+SskzFprAB
UZ8jg3QVPr+0QO796LimsQ8IQtvt3NNhJmRyG4TJONQEeocWZHhaO4loFG1FSIhoRzSQTu1g8z9H
dd2a/brkjtg7CM+dTHqVu5sZyHef4bptyaErXSv84KJdVk/SmmSYVVvX+VmxBaV/WKMqjlK/CrZ4
52JB277mKjTmHZuwJm5Dll1wWmhOc/INQPqksrGMYcGsyXKssTA0Z5+UdXIBFlaxAmATveJjQ8Cc
gvGGtjvd0JmUfiq7puvf6b5wNEViuE17Djr2kFII+vpubkb1iE9E1ccw7N3gePUZnIk/E3bqtB22
naDeHElaYV/ZqD56W9w1fDzfxoqFIvOSvI4PtVzqFROBrJoKUkvZGZgBcoo+sdE60VNROZT7QEvl
+M3JA1U/SIzCzm0M2aXejREcqDuMTw7673W9+lMhoXxnZWUf6wdTilTSS+CQJlek2oQ7Otu+Jaum
Opi6sD8rJJv2bpxLBNR5Ny2oXVddPIdFPdmc40JrKghsrHKr/797ul5AGDzNbHRjPuPTP5tmJFI1
vGP2eHFat13u65BIagJSWjT9+CnFcYzoR7zveHPVzd+bjK+7yagcCEuCGBGhX3rppw+9WsXkHrYX
b7D7w0gkZ832iAc0jap6OqoBrsu59sfQe6NT+EoTwLgNCzI8aP6b2DznRXcTgvDQwtkmFqIZKeE4
abcWfS/hMhMvChtHVtR9Lwxgq8klwSENRxcaAE2Wn85SdG8Mr//zp2EIiGwOZSRj3BdtSxWZQPuB
1Vy6GPkF2/22nWkZtgNdECGeJPrj6bI2I0MrnB9f66ikJYB8BRudgwvjf5ydR2/bzBaGfxEB9rJV
tWUnTmJbSrIh0j52ctjLr7/PeGVRggjfIIs0ZDj9zDlvuT0pF0lnDg9+EpkTc1nID5wvB2UY09DT
m+Ax6qz0qKdTfC9NOVecYpiTdIkY7vQGfeK8MJaciS8S/QYYKVCaVCbfbGJmTZds0NYEhXJwEmxC
9bby0Zs0YH6YRvcA+XLJ+/Ciqyx8FeQA0GDdhao1qxRqITKkuTEmhz4si3XY99aTVRbap4lvZAnI
XFTfnNiM4dKMz5GKQLEAhHK3ajJPTUHwfJAHm4dxZXrpoR5AtG+T0a3ir4bVjhiOOW8whjZw1vYI
JmbthkMebrqRCGfn5CimjGoFP8ge29HbVkmXeyfplDrtE04nc2fZaRzu2zQYzfvU1ZJ848Mz+miB
hMIxk+QQI1CWAV7yVkB5VwXLhywDdpLEr3VQT1sTNmu2QnSXYx5mFve9gOb7SFZGgKgReOTCXCM9
sers2tveXrCzU+TtS6ifS/YIeBe+5nws5evYVcohfjVa1U42Yeun+z6awr0mpuo7xgvGNjLrJZzr
2xHxrtZAs8AxTOhSEmAHtG12hNRNNXXR4KSvCZqlT0hUJFDx1cy4r1Dbjle+JOevwrArxcrkztxX
LqgX12kzMrkCumeOmm+0dK7NdpD8KBLm6L5xnkoFwtmKjn1P69WAM0NkeYjub4XUqFMbLTy8GjmY
VVi2DnEhBJ9gI/KxKkkcxzpE3rRQXtyhjP+WnPN/Mgg/UmQcDOVaT8N2j6Rsv4AQmtfp+VbMT6ih
Sg8UXAXnBnSEIGjPluH4zCYpkSoNkdZaeRE0zJWD2XG/otJZQL3yUwxBCt6DyroHkv6f2SnZd+am
Hh9GxDGPuAzp4wJy6nIcKdNrKiBRLgq8PGSx+d3qLhOgeUbrDc+EvPUDMG3vm15bkboqc5HdW4zo
EjzuaouGvIM5jWx+nLeYm17d5Uo7PKeRD0sraUP/0eN9g8wAWbRoJQYj/aAq1NsM0D1TosQAo6ny
fHzXyzbpMr1zhuE5Igf6zbHd8TsWTv1JG5N4w6Y3/7u9U2fn7Vt7AAqZb4rnNvf+eXuY0LoN8zg8
m5MFDz+vC0C46fiqI/JbbjxDIeTzvfoLj0GxgJa+1jRIB1kdRFHMmUPh7AHtC0LE8TnHDeyudRVL
ylJZfwqh1ruktcx7tQvcV5xTmtfbnZadOj8nECIEwgQcBSIc+J7zTtuZBtK9pmWu9eQr8gJltapG
cqtKoBsLy/ZKW5TmoZupqJkBsZxdoIEosQEwx+k5abX6uza4zYMUwmrRiFBNfaFEfGXF0hjoWsoO
6CLN9e6o5HUJoOPxORFuC7eLMFi7z7K2BWCstih1JCVqarcH82qb0Ao80FJ4NF1gpZpO8Qbens8c
Hn9Q1OrF2q1NT9kVSYVhudfUolkIj6+NqYX6F7B2AzEkezamGpkjI4oruhk11bPQi6e8ToxjOo6/
b/ft8h5jV7xraLYbYWBKTPA0PnM8SwZ/HK+9CtWeqs2cV793gztoldaf241eDChIESJ/UJPwNSTC
7nx1WmU6uWnkDC9WFfHw9sKeZIqPAni5iwpQOmgGQdpcmMU3ptn7PYGKFsA6efRrEg41BzbUpZi0
1HHEK4hgA9m7qXWi7YC+M/krEWdfijJJ9ftAj3V0Iyl97DAm1NT7XNdbD9F/oy4Pk3bCG6M6BeHk
fDHLvN7BPZ8ey15fl421Tp0Oeq9vO2GLKro9qvuxNBKFl7ylRFQQIAivW7Pzw+fA9Ie7xg/Kam1j
DG+vAhGjxwL6xvhiBCEljyLwq2MXoYax4tLpv8deaPh/SWIE0688HsTfohvdx0GH+rHu+zisYUrr
7pIb7vyVwNOMhwpMIqBcnKCAx86nyhSd44+AtV8rngqQd4IYMpfejIO/1ypIXcAKLAooMXmL3xTz
SHunVu+gtIOm/1015lgofGztcKyRerGpA2FcBLFutmBVIcLacf3mVcNKzARcUbg7zc/R1/d5wSSb
rK6W3Isuoi7ZJlAg+X4DCwQ05XwQAhLvZY+D12uf4+63inhot+sYiYycdNHUm1tHS7q/XixSfFDc
Wv0UeH0/IJnRme3doE1FBVYpo8i2MBbzU0J+lwWunU3EUQ/w8Py7BgG7wvB78eo0XfYpmFr/DmBR
MMkLjZTChwcejio2kdAbIKw4s+iEHIFd+8grvJpWaPz2/db9YwZGH2wokfRICThuny1s2fnhRP+A
8UkoEG9CBA308/7VRgNAwSnbVyWjFFxhGX8Ejqfu6jrt/1SciMVDiq5MvwDel0vo7KAAYCcfxLRu
45t+oQOKgCH1NlN5MVA6rfd6YztPBmY4PzQnRjwt49DnuMqd4iGe4mJpUt8e3ufNs7BBTZLBA3bt
vG3JdwFS5SN2QPbceUFdifKHNbjp8GPCrsjaWJXtNK+14eUPbtZbLLnCf3U1Q7HuxjFEA0nH1vhX
FhiRt+9NTtk95dz62R1jVFsSvdbq7WR2eg5huzdzfMktafdAXcDmkd+61Z3plwMekmYDdW3YhzwW
AF1jKYBAjoYjYbsZBPkNZA9U79UdJRZ98nN01KtAi7eKidPnPilYCYD827Ld9oGv+3sqVkrzaRhC
r3+iquD94xnnin89djzm81gnjvhqIXxAu2gmQxBeoRgeVJ9sX/Xcvx9cxKxfcFo2GFjAfQQQ5ysq
UlsH64vAe0GJAl0KB/mZl2rIswehR8LeehULZWHfXCxiDwlOXhzSkhWA6NyOGcBAgXgFydAhj0rQ
DviZPzVjnlLzRCdbKvtQGfmmBVrh72539mrL7FXyG6S59DkHGFGQiXx1l79y6/XsFLKSaqO3T06u
qZ/zeCwQq/CXUYzyIHi/fjEsIK63kCoB7u1qb3y9d+vXSWouYm4/WRJBkriqNeuECIbjHcquHtFo
R2SiQ4Ub/fchVtQHV5DpXrfIoIQHbBns6OC5BblTtYuaXxnV6aXgaj4uJLze6NgcLobB187uND+M
1cIYCuW1TezKXAGoEb8QhayKrT+aw6/BGv3nEh0A5YNB3Vu7kO4ls4HX+5yegrkK4JUhD46K5Qvw
OAV6DVXnfo26sNjenvo5lBSHTfqIggGZEhsCuipDsHeTMPYaOANNUV4rTH8emroRvzpfzbZKpGOP
q5WRsc3cDM+VGveg+J63gX3fWE695L43P0vld0j+s6FDCeLOlnPx7jsSkwp+7A3+69gNrnE3xen0
Pa2znFpqj+qNKcFA6zxoJ/0xi7gqFzbfPNLkrtLpP5RkULyurs+mGpufRDgQQI+Dr6oxfApEf7rC
708xpWsIulTiFkb+ssOyRQ5urmMyNXMPvkDn7FEQvjoi/tQezMQSmz7r+89ZCvd9VRnczmpgjwWs
SLve35512ZuznUdvQWBqOqxHGMnzBHMEhAbZiyY5lkGq7tW6VxF+b30AAU2MUUPVd9smxsfOcTC9
IDeeLzzO5vGIHG14QiYhNo9BQPizyQ5H3wX/mRyDbuwfFK1w9hbA9W3SmsrSNXltnFnb8nFEFIja
w3lbtUO5xNei9DhMIsdi2sp+1I7Zr3CLSPYQ76YfpF7HLYLMydIb9PL88KAl2VAlpXIHXJ3zptuy
VyhDe8nRnWzQ/pUXP6thizEK6JjDVHvlyVeox9ye2ysrmfQt6BrHsaSd7CwGHYaMsk1NchwFLdi0
IJgQAo40tBbWURQnwwqIlbZEb7jSU/mwp0iOngNR5izLqWhoTFVRkR3B/NmHpp2aF1bWRDSbRDZP
HsP+3kxK8PFlhJiOx8CSrXG4p8/HN248f2qNKT+CtDhQ6MNMoie7stV7LGUWtuuVLUN6BslqUmtS
uGC+ZCc2K6q52RHHiO5n5g/eVjPRsumTWNyj4a0/CPJSPwJkbz5B4F6a1evNAzp6Y2uTRz7vKoMf
IJdjM6vtkA0PQ1u5+QoqCVncrC2cb+UIXz7UfKqFIQ/WTak2sb1wRl6bZNIaiFrjfselMbsqmmgg
W+0n+dGHS3jkX9SbxEE6tRlUlE29eMTkSCnqD+bGOCsMRIsIcm1ppTbnV4gMFyAsPfPjNNrBne0N
qr1F6rreF6K2g/VQNOVazT0YOyUPrI/vJZ5OkpMPGodI8HzUebHGCZs1PzojeK11D9wWpEk94GpX
e+m2mNDlXVjTFw9p8pDUfRy2LkkIySg5bzPsgJg7kRGfhKKPLanlCqZo1DfhtrEQxAG1mAIkDDTl
89ARKewJoK2DU8EqA2WkxunCG+cyQJDfAxObZyOiKLCRz79Ht8Kxq5owOo1+YAB1LPrO30dsFc4W
U4DIDLM6GrZeIiJnqw5NLDZVMPDlEdkwd2FCLrYBpyia6jJQkZ5bc7mUUY18t9ONgDgxbv6MIBoe
w14AmW3jAa2UplbLep8Dg7LWra3H8X3ugA25vSiufgPZYNzJucDxmj0fEGNMu5iifXSqamva9Kyd
O0VE6a8k6X716uS8RkaGAmruh9M6KBcNxy52IUNARYtrW5oIa3MLmaIXfYGBX3DK1cDZsl9wGAOH
ji9i03g/NEr2ODgV0UJIepHagNRFLUnGDEjEUpacHUBF2eHVFFfKEQ2+ZFOMFHrWkeAZl+pe9Jph
9onMcTlKQEzzaAI5uGvGZPiGHEH/1LMwF3LJ1yaB8rhM1fNF3Djnk4CNqg+TxglOBi7j3SrMIVUM
YzGpKI3E6srIRucx8JPqrhjdYsO+nRZWwUVYwXjI2oQsE/E+nD++NUvScO0JSWA7Cl5A8XhHqc71
mDpm+mrjQomaT1Smf4Yp6Y+3F+DFDU/THk81tiVPIKqc530HvTulvcUK0Ia6uEMNqWYmSpJJZTQe
rE64+9vtXVlxPEepWZETdRFQmZ37BraXHQiP6ESE1T+3atrwFNPVtR1Z6mayfPNLGLAabjd6pZOs
bRMIIq9Dchty/N+/B9wERetej08eor9PML85VkrNRtq8fqomZYmdda2PmPchCcDYcs3Iv3/X3MjT
AFfRKaFYHbhoiyrTWifrAC80RGfTDkAEY7TuLRyuFv/rWRwOU5K7XFbaMQG7uNUV0cNKH9zklBuZ
QLA2RFqtnVS4Mwn5ltsDeq2HniMDURAMGhHieQ/NtuZIhTVw7JwoXQ0kq5+FNiIFPsUOmDsr4VGr
hl9vN3pll+g6uhrUBlAjoAh+3ugU2oqhdplyVFrFE6vAi5OT0efOJkitbkO0bnTrHOzngxPbzsIO
vXKTEouShUX0iEoQI3zeOAIPqh5btn8Mih63SR3KTQXvqcKQVNSaDwLVrjYhtmcZSrl+3qxFkbmk
YeFfr5Im7fe3x0I2dzbZZAipyfO+ZRJkhH7+OSGB4yjA/R8RA1fv7RFzqVVUd6q7SRuABwvTfbF/
ZGusKx4gcl3PPSQqXQ+SulXDo6tE3tbHU21f+smhzVGLQYx79J5v926pvdmt6OsY/w3QJo9tkET/
Jrziw5VTdn2Gnq/9O0qDRv8/eohmGi9JXuxEJrPpxaRIoNtjhseoFL8CpYWb1DjJSw1cjQ7m0feP
d1DW9izwYKT355U2isJxTLoxPqpNHX0DDZodMieodopP1XxNQOjG97dbvFwwPB81EmO49LF+rdk5
H9lBTxpOxEdbbbGb8DoNTKJK6qMTOCsvjObF8QBbHNwPwwmXV1PnOUAXWUeNnGt8dGPOOgWov3/I
OwfLakzScEVzHd+410LA1rvbvbxcODQsi+/kBDgq5uIo2ogtY21b0TEcQJWtR+GlykYxo0Tbgsmv
X6GZwe+73ebFsSQ7SznRQqCMX8xTrVAYUBD12+TYNE3x6keQY4AOe95n3ILdF39Kx7++UWUYFqRh
smQ/dRlRk+WiYkuiFf4RscNsXgus/0wlMZIjwY3/M6tcpLSz0Aj2SuZbv9EDjBDXKAcdOnfI270e
62ELiaD88HnEZ9iIdsvAHrzELDHi+2GbwcyKjxSmJnxaYwtHTjXpR4p0ivNye8Qv4jXZZ+JVGUGi
MzZfXpCtx9oTSgLbRUV72MuH+nc1krd1OUJ3kUfKYAVkT/zM8wDMO6yN5Hj7C66sM97ObwG71DOd
JxizKJzcZCLnhBJBq38Vkwj3SUBpaI0zQrBTpzTVPhqkynQmVxCFcfbVRdlNo6gxKIaVHKeyreoN
Ru/kr21XFM8KBLU7KLXeH8g2TbuPWyNouA38cAHHdGVbU8wmlwhUCBXZeZia4iqhWFgjHIFpusoK
B+T0U1cp3R+VtLK3pRjRuyc4psXCrr7I7dN1lzOZuxcgIVWU88sOuicBXOWnx8yM43ob4yM73oGf
zBZm9Ur/KLnyMiEdQeZ2vq7sFoR9lgX50Ytq47uFS/C9Bkd9XcMdemE4gqcBBvLCWXn5GAJZxzrm
+YedDqmn2WVXagMGPn6cHW3Io8GvxDdFukc6tCUBpRjBM6FkZW5UrvX2t9qa6C9o6LtVMHO79h6F
9WbaKmUfLz2KrlwYCOZgFEg9lLfRPNpCHlwLUAXLjppRhuFWwC5aURZxuwfkv6thIUK/0hqCwGhZ
M/yQJOZF18IE6tAKZhRGW1t+BXiOqiU5Tyf5i9+uGS2c2dea4/FPJAMaHDakXAnvInRqYlWhViDq
oLh1sMkN3lhr8l31fwoeZT9uHxZXli/jx9oFx4Pow9yZSqtb3GPwoICIYRnTPvRxEjr4cZ683m7n
aqcMaaKGKgRR2mwhId1QxBwNxXEUifihedCckKWnSl5o3cIJfOXOQ0yB/A1OwwifzRcHCqNo+CA/
cbTdqcVASiu7ByhiGDdPmDvlta29oHAd79LJaBdk5a4cvdwzyOfycKW+M69n5YDUjdAY86NaZpgZ
mHbF+k98Z19DaH1um3haWJpXTgVOO7lKiH4pzs9C7WEEHGqkTnF01ED/5gUYiNe8wtAhS5NPoS/K
YEs9Cijn7dm81k80/MCa8LznRJKz/W6Jak3ZRKNRiiOKCuUah4RoK4yk2BhjDUgfden9B9tjPsGi
65QXwGnzm/P2cNyuSbmk2tGkNPyAOUANuMWk8g7PF2JqDVN0qV54sWBpRe51UlAkbagbnjepmC5p
dhwojgFKqrswHeunJGxwIsiGGjD17f5dRkoUBCnagIpEmx6JwNktkhpNAcxb04+xNtbPTl72X9we
Htsuy4AgIRkorPKu0zTYsqmSYohVOvegBZZksS6Wk6xLchSQASN+IHQ777RB2RG5BM04Ym6m3kE/
HU7YHkE6cLsc80Frj1lZvGTneIFAJlYiywPtgnKoFAubdT5P+2IMElM/4iOVnuKwQzAQjdgv7Vjr
MKuGofytDgZudGoznXJRxZshcLAqwx5x7U8lWgUjZt//bk/JxRLno0jKUKLFmJBMyeyjiiSpVbW1
jKOSp9Hvro5SH1eL3tPhH+ORfldFFeCP221erjnaRPMOPSnQZSgbnQ9/w2M9LgbbOIrcdX7FWPN9
LlFbgD8W6tvbTV2c+7J7kjcAXF8KK8lPebeDISpO8gI1j93Qm80auZU83VS9sqQ+dm1FydwtRyLB
oTnPpgZuq5rlGFgYo6XikbK++TPocAupA63+a2H7ka5aw1i6Aq5NHlKjYKEANOAkPBtIWxmHIuGL
jk2rJvaqtTq4h1GNLgv1def70HpI+9we0GtzJ5XkiM44+y9guFVTUsYIKuMIDcF8VALHLPdpP6CP
UXTukg7l5exRMaFjRAkcTrR2PnsFnrpKlsTGsYoMXfnsoJRhbJuqVu0/t3t1cZfyagKcwQxSqkHU
c7YLYKYCmJkszIoNFYFis5HvcS/x1W8hZ9kud1E43/QGLA8kbJ10YZFeLh5a51xEtF9GQnP/YLKG
Ig9b2zqKSEMfXhHIffVleYeGULUJoGAqK88ey93tPl8unvNW9fPBTZMySlNdoVV17J5DFF/uC/hQ
8DJ0678YnvTC5XZtjIliOW4J0z00+s7bq1A56HEvtI9otqfb1NXDLanEaFXaQf0JYZJyHfsINmMB
0/4fPaWvJAdQbOWyk8vs3SEQdwF+Ou1kH9GvwoEzNdVoHeZTXW0LD3G3cAxww/n44MrKFrk6wtuL
FHs3ONgsVql9LNPEvIOF5m/NFivLDZBCG3xsYpe/b7d4bRFRZFSJCKnusW/OO6mMQBQTLLqOjbDd
U1cNerYbIux31nGgQ57WsoKiblOjNLzEA7reNM2CmtRY//Lv343vQI9KC5WrI2j8ELMkv8K7sKJ6
WFVafY9DEyMPRn/JbVaebmf5VwgOpFtksgmNY+y3z5tNxtHNY4wVT0h6qHcWUj8DMLfin0tJrVml
KUxgoMLOBrGSAEU2+6PrGRAheWhJ53Mhd8573XaNCvFYEac2CnQEmermpEVau+XP/LVA1ftVq0bj
wcmqcKHli/GW/AcHTC6lDQZ8Dl0wisGqEeIrT3EQ5yg0aOa27Ltib/RRhAaLCA5RllYLl/aV0QbZ
BDYIKUagtvNyQymEC+murk5hBWenKoLyEUnAao/8k7vFzUnbYmovttiClt/MvlEW9vBl6Ej1XFYH
pY2yKaf9fLZFHlhejtLZyUaBo0XxQfH+2aBypyfVGCdz7xAsYZtqW0pN6BLl+Z2C37l9n+A2unBe
X9yBfAozDo9JQgisucqpGBKTCUjqE4wpjE+DycBscox+xVpvLWSc9IsrULZFcQFYGXk9YIvn3Q6q
GKmy2qxO0CyFtw4Ia5/H3mm1LaZ39WM1tkqwJZj10VqKwxzzJqk7V2LyQ/opjKBGmoMS1zgNpqTu
OfugluCcFOBcGyvOFyO0FH+HrKKNmLSIm2nttcUUrdBnbdHTgrnvrMMimZ7TGsroB08sukbKhdsW
jJH0xz7v2pQiQNFgDnDSkU3dTIU0YLO9ahNh3nbftOIzcZ1YoMJeXHq06cLcRHaGTcTZcd4mkEiA
mE7QnHAbdeirtFMfqCVNE3J4qis+nhuWDUqkvuQsgCmfHVJgi7zKt7rmhFaLeRI1xUcOf2UXOKpy
IGEI2KVry3irxVOerUPXaFEXwS75w0NNjymDymKAR6X5vNsdEh7FoIr2BK4pfOJLf7RpFOw7c8i2
alvpd36jL4G5Lu57BMstQB2cz0hbW3OczxDEcMcGsz2lJUrd64I9DYbEQmCmHVXz0DuZuzd0nP1W
5Jy+3+7vG83t/G6Q2R7eWvzEvsyaz7MuaijnXXoiOx2+9oma3blD1TrrMg9y6MJlPe6wEUYTq8nC
/nHQvOpn2CBepVRof923tdbCm+uU4m+P0vtTjF/VrkXG5Q4J42BliC9hsVMV3buL4fXtoxao90IE
cXne0gMeLIDHOeI59M6nLBnVrsJRJT1ZyRj/aOBmPTZIuekrE5mMrZJq6UZrKSzACQ5X5WTo97eH
8MpOgflCTYWUBEDyOevDa/y6CNQiOwnXCL+UqKp9DhUsVDErRMMoEM5CTmnu5g7aEPlsYLNMGDLD
+nzK2jRJMavX8hNF9Oqx1p3kDjuMDqXLaepwizOLJ88LwpdSd7J25XejqqxzZJu+JtBWP6cILz2P
UzW06MSZ0I0npzySqp82YO+9TWrZzQbAovKVGmbSroo6bZP1YE3+XYWH0bMBQ2ztjBN6pJnB/RZl
pfmYJCEvqdvDqsswd7YyZfmP5y9sZGpks604KB6yrULPTh44ZPxqsJjFQsCuinzVWHX/E6yUh+5+
gqAOdToj2GKinYh7yeE3dti2uM0660T0u56E8t2bQrPaQUwzrdUgyHlIoMwYrVK22QG4DrpRjh7a
n4Se5sr6dk/mjidvE8Y0kUeReBkqm+crtKTGUxVYghP2RFW1NfUYkUaB2MlaJ2l8NzpeMW4gj1uf
qWXE8n7RnHvka/2XAEvwr3Vv9r8MleLZBofqFNHTbLJ3uqqka1Rc/rv9sbPdJAWWTdDJmHLBaQPy
MnsCAAEHXFqa/gHQRLmjcK9tyBYUKKAaULTq0tl0KG7tUSZBDLZrou3t5meb6a15ch3QkLEigfk8
G6rYT2tA/x6KnUaS74scK5xEy8h4uG5IrB5+UKSALClFbfYt8kEk9ogRz6dGTL5T5cqUHkZkhmww
XL1uf8N82VWlcLJT/8lQSoZ1mMaL1OdZcPrWtORucc1Sh+TBNW96TPyiCVJU/TP1M7IWWbQ2gGC8
KgiPxevc7P4L1HBcGOA5NuStWZ49PO5AKmogw8+bzXzXpvA6UsNX1dFYGX1S7N0xj7+FRZ+jAQWT
cW9XDovNanT3c5J18OQEJYc/doXa9u3pvvo1bAygIaCLbXWer7Z0jKUkRvzQ1EqIFcqQ+duuTY0X
U0EIfIX3oC41trzpSH025kzvRR2vcZee4idS3c3C2Tq7it8GhwI5GSISr4Qis+Vni77t1EzNDk3W
/4vsuttOeYUKV+EbZI0oMa0cHW1ONdSRy7o9FPI4e3fcyaYhpEvuJBk4GcWez0uKv59aIVp3UEJS
u3aoFeOK0+G3ye3yerupNyn6eVsUCVDIILcMtHvWTWSp8rZrkwLfgTC7N4wU2n2e1tFXGHJF8VIP
VfEjUB0l3EFYBd26Fo0WfFcaEsAPJgkJfQMEsLBWAJTLf73dOa+tESbaTkXlYny+/bHXxoXgl8Q7
8RF3rDyw3r2Z03JquiipxaEftfGlLoNjPFbtJ8O3/YVz+mpLhLyEEC5vt3nIi+Jx6Sp5IA6Bouq7
yQ4cBHF5xG0zEfTJ7na3rqw0jhx6xcaHADRHKXkQNAff0MQBE3oAxYjb9cM9Th/B516pNFS0OyN7
Ro7ARKZkytx+YaFf6SuGDCT2SWi79mViX40nEmmJODRlFj+1YWZ/qae6/6GpvXH30Z7SkEZ8yw0G
EGIOMFSKqjPrMe8ORPLoHzc4iyq5Yt0TTqSfFMUOP5HGf231YCnVPHsRgtkEJsqm8mDAUByek9jK
vFMdH9FQpIXd6DFrWc8r+WRfGMqLc5z8Lkw+8mYcp1JN4nyBNm5kR7patYfJSbXt0Cg6+u/VtFeV
UVk3VVXfDUF5uj2mF7e0ZP1SAXOhw2HkNq+Q2DyqHWFb4lDpAMPXbpOW2wJl1hd1wOkRWbPC+VKI
ykJF2g+QDUuqtPl7+xOudBv4GUwuXonSEm12j9TIbIY6HJ97Si8OEtm9wNJen6aH2O0xcClIRa3S
Nu8WVtPlpNokkhzYKBpx8AUxQc2T2OrRAjsUuNuHK61Tkq9Gg8j87d5dXkysHQI28swknHlfyA30
7thRIgE0CmPvQ+hhWvPaQ01A5gvwSnGsJk8bVmMUR6h0e5Gm3Ceunje7HvWyYOW6aV40d6LFzffb
7Y+6nHVpMSXR6MCRPdQGzr+pArvY6b3SHdKWDB65yhJrcTMZ7jllcmPle0Pyz4/9fouTjbg3GsxH
bn/A5eDzARLaIqmTnjN/oystmrytlfYHTQ2Mv8aoGO1KSc3pwzuKVDBAPJk6kmBvGSS+G/vU7qux
Fk536BC//JEa6ZFkjrsFaCkeYc/1d1LcdTESkQv27FKk4gqwnBgEbAsZiNmMR6JBDtbWh8PIqv2C
vZ8QayZDbVdaKTUpwVn2L5HTGMgSNoNNgKj55S7HjGzcIMZBanNguUafrUgJARDyXuGlkQ7W2rD6
mNAuqWtnk2nQLNdooqLNCJPbx58AR2+TsKvGH9RxKohySQxYasga7aHR1NzHgnNwu2wVTn76BBs2
FM+JC2SPesAIWNvpmvYl8Oyc/woVMvGMqHCFniopTvPFtAulfWJDuXd5NCbaTw3nB+/f1Gk1jzrF
gDfURl1vP0qimbYiu1XZq04jF89rMoQMixpnwyJTiuaEFoc4+qL1xKG0CuMXTJUakmaWl6O+4nzQ
8g1aAba1FiVWhdR123QvBtHkJ2JO5V+OirV3J702kctkWIoVTEjkFbts+C8sBu/RzLFQW7H2GheN
dWfy9h0IIncdWFr36A2RXq1wKKlezXhMXpKOLD4e5r6HJUFXA6n2kakc9gXWvi8KLC7GC3sFczUh
mI9RDF5T4WnSB18HcWbGw78kjsKSFDSpD7QtMQW4N/GZ+pXWVo/Gf+UYyiekvbvnGMXY8gd13u6L
j626v+EFKfRV50zB9CRgA5QrQ6+c/osOJURZkeGJnn2k6ZJ1YPtpsjVLUbr3Wtngb1nGGS54ddSH
mLVYUVb9xyAhPVxS1crXbeyS2MN8wf3pp2lbLEQ381co1yGnhkSjE2/AGrRmeZIJiV6b2LI6uEav
HkMXS/tV5KOSuoozEGQ6EvbjWokzs/kEgmTQ/TUKO3KBiVZ9Si0vwLrEb9oBg1KysLusoff3cTih
wrOyecIgKO0ZYlo6iGXcO9uW8mshDFMSA0c5u14TNwrIYET1wUFQbGNjP9utMj0uENFvWxCszvAN
mb4Cp6wq+1xjmwknSdcOTVK5P8H/TUsQuIvIiWH0XK56LiAIMN7s3usQw8ka3a5QpscJPvZNZChH
pUe3KtDGhctunsuXcwbxjItOWtCBO5g9CmAQx0TXeX1gezNR3D9Dj+Ij6Ekq7N2XTEN2vnJ5JDtp
kX0LhzLc+SlgqIW1c6XPSEIAxuDg540yf6p6PBTbzq+xFaxHe48DRPcpq+pomxqFttDURQKA4gUt
OdRNiMOhTpyf/TpIaEKO3jxklV5+TZMcz4MuGDkZ0iIstXUnQvH99q12EclAReFdwSADbicfML9u
RO40famXB1MLra9FnBX3wMGVT3qRTf8UJUA6H1Du0rqWb6yzdW2b0uNPomQlxn2OSou7XM+9ZjQf
cOQhtYsIvP0TSlGHFq4Nww9P+DrYWZFVV2uC2/F3H6MvsxmnRomkt4m6cOdejLuNMJkD5h7YH4+C
OTF+SpuaqMqxHmqqNPcTD5Zdk5rKRtNbZa0P3RLqXm7bWfdJ9pP4JsdEbm+e3Zs6G5BCFZoPVWdZ
W+6D/k+c6pW2m3B1LKgw1PHXIER16lOeJQg4fXDKwTYy6mwSGU3CPzpfZeZYh4OGq86Db7GJW4TU
EBuo+ofKshBfR2I3+2J6haLubjd7ZZBdqQGJbg6PfKi1581a5WC4XevqDzhjeOtMc6PqmBIo/knD
IFePsY2e4e0WL0JGKW8BMA9egyxJzuGcY4ihruL52oMTjfrRFVa+0yZN36MyYvzBxtLDwAfbH4Sd
TX1vktoTCzDsK/MM94qiM8xNzu859yfoa3BTuqE9VFAPvmdDazwrFTwH3PmUuyQb1PvUDspPQpVs
5tt9vzi1AJAxv2iPQpMhxzbb13rbZPyhpz0kYzPWKyxSpxe98hACD1B0Xag/Xh7VtAacCcUD2gNo
OgsfKUj2Bdx07YHNKqV5FUQd4KLrq5AYd5Nzrt1BBMv/lejiP2Ovqff3gz7EHx7u86+Y9dnsQNIj
4aE9lJUfnKzC5sgUzmTgUeMP0w9kic21yIKggpGWB8XCfXVtxJF7APWOdB3o4dkYjBnS+/nAiA+t
TwUJeX8sZ3SQg5QxnGhhei9XFtKYQAWB98tH8ByFHWR2ptqlrT+Eap8YD63q4mBSZME9dod2hMGE
2fzxlWSKPqV+0eYL8325lcnRWToQHSabkqzceO/eKEYcjgU+pPaDMvm4QgVIpY+bsY3GJ0c40YbC
hbUgB3C1RYlbgVkgyRWzw8O1+tYryJU+GHkmtikG6PVKVXPtq/Aqe9spuv7x2eR9T4qJG1nKkMt7
810XzRZRBfRlnYdSg/9pTL2RbTPQyyqGSU250NiV2YRQDpeBEI+kzVzt3FZUC7d7R39IYDU+DUZi
P6NCPx30bipXiZr3yBFaSbQphO8sPP0uVq0sLoHrJa7Bo/AigdN3CN1X2YRWWRGY9U5NBpXIOJlE
AU8TBcOFdXsxj2S6WbEcCIjrgtSYJV9VPKgIbdSSniZC2ihF9wgDJQ8RUPH79H+cncdy3LoShp+I
Vcxhy0kaSaORbDluWE6HBHNOT38/aOXhqIblWyppYS9AgkCj0f0H1I/+dWbBNRIGafLCGKeZvxjP
rmP07rAhe7CsWNmXFTuz9ES7iehl7rQi0b4kSiQ+aWlvvPxjAGZkMgkDpoT0bDYXC8jrFau39Kl+
aONWf1Ht2TgnwBQ3MTYXpX97rKskjrFAF1lEXpBGYLQvF2uUEdk9YdYPnYlvkhW2yX3NaY6jTg9o
QeMu6OtxtVbFfedbgrNn/VAwBmdkLEYNBRScPBz1hyZrrXDTDEJ5rSvL+9hjr7BD2KlbWTzXxwxo
GvRe6JUQCuDAL0LsHAnXVgDsPCiBmX7AEyKof9lq7GgsWTunzOfbwow/B5ZU+8nAHR0RCAoij7qU
KFYVD6+3jsEVCHkSbim03pdPg+cUWytyp4daL5y9mkkn1HD6Rdq2Fm+vC3IQmmnIUEsm7kow+uUH
Ltqsi2pHmx9CagjZUZ9tLue9GlQHfcip7KJ87g7b0UAaokKypn5VZ9IZTGQKc5qAHsVl/On2krsK
WTwR6iCwVKX2JZzGyycqzRQcNpZdD+XYhmgM2VqTbgLBFekBhzAkBNHpdsUmjHLRHnJu3u7r7Qe4
XvMESqIWbUtQM1eY7Slzp5Bm2fhg4tABWB5IzIYuRmrfzZXQzb3AZXr4DjXMWC0mLG7lHHoQ5Giw
c1N7694Zl+9OwGot7gvhuUOSdn5IHT6B85B0DUB9X8GtEXmYbCjC5MfY5Um3C8O5iJHwSxPvoxYj
f+5tS8tqMbTg1RxtJaIvFwufROpTSHlKcBnoYi5O51EOgYrscA7byTObxzFXuDiC82ob584tFFQW
VSOLTErzY2hruzmgwJv6c+VUxVFpoxbcHDFjXtu+iyXDbLFkSJCIGCQNV0jMYM49NL88TDop5E3+
QAm7uYuAc9Tb2kaBsJ+s6WRpeLruy37Ss3+8dMrxKW6+3eJJx6+k1xq6qRrzoj9WrlEeMj6DzWEA
zvhXnzvhQS/7Md17U5okmZ9qQ14eke5SJwScg3GD8E2QrsQzuUf+uga+PRC3E+QBOA51tvXlOsrT
RAkiJTYeU8zo7lqILpMf4TO2djzID345DtQkOiUYAhBFrg7dtPUmu0nB4jipgrMhjnhj4iP94Dib
NMfDetdneWFvcjG3mQ+6BRxWNTbgJG/v2EW85HV5DNm7oOLwjhl6RyO7MgrFfUws7K78TOGh/bpC
DAFiMMzKleGulxvD0bsAfkmLEZro5ex6qQUTdbTdx87Ux72bTFpxNJUA09giSjZVKsato2j2Vm0Q
X1r5su+NDe2W/ibFHNTY5NH5V/Youiorxz51HxVu+sgRUbqiDxUM+hHIc6jcxdz7PD8SU/4RVica
TrdnehEb5UyDK0BxnTYCSd2ybQwXLO4nLqSPSoPknAnHZEvEsvazgmtBPU3KXROJtXTgnXeGRIME
utSVJCdYpAMaAd9K1NZ75DoeV9vUiHHjpJE0bW1TxA9hM2CGBP77xagHTV/Z3O+9MbddnGpAUlKZ
XAwe4roE9po3ZpuWO6f30rspDoyTrWpfmjzqd1TQ3f3tWX5jIF3sK2iVOp1Pkggp17nkpuIKFI7z
PE0nNQmNeDvFZuP+BEqovRaWiTB3aPWeFOHre/s1V5Mp/DrWJR1K+jDiOXNT6yN+rWn6AeSaOW5S
K5wsx59GJw+/tHYX1KU/q7PWbTy1nA4YpsxrzMXljpSdaSKCFL95o/fJAPXXMq17VyncVjMeMdYr
dpMXa/HG8Grv1KliUlb24/ITUYih1cL1BgIUk7VsKqp6Nus5JbGHEPfHndbE2LNrxXBvx/2MnXKs
feh6a60MchX6eDEyJqAeJm46wFou33CM5rQ0FbBtnRNroa+XWuO80rvVOnXjxAjjvLYZ6DKaUsFI
sysdImTtNo1kYa1gipfbg5eWNGbZV2XFsEEvn6TwRpwRqfOfJmwIce32lHneloU29PZeUabhUFbO
0NxNOR5n31Eb9jC0u71e3xrjf69XSTxDAJusjZuCJIBcPgICJzm20JX66KEtGm75yGWI5CpgZz/u
KkfZBuGcPMSTqoZH6rbap3qA7ke312jgrA0F7nDGBhn+IX6qA0JARf+rcOYN8mteEKDTL8buLg8q
PT9j7GaPGwa0m9cyjCJ7l2oGHrzUjyLjJQuG2TqMYz9+tUqtG49O0KnqJm7qrj+EVlb0u9CMjGjT
6mp4bkjxoz3I6ZZ/SD20MVxjBmmO1lqvqxUNuszdYiKYtz73B8XEhRa1RB6nGV9Lbpxt6dNQTJKt
Ah4f484ewHGzM4ch1V4AUY/HOvTC8awZjY7sKZRlczvg5eh8i4d5flUjkGq+FmUwdG5/j6sNASeP
OP12haIa6ywOCdxCnQip1ugRcWxV21t6X53DylCeGmwUt1aWVcUdyeRaVXRxbWP3EavkEjShkcHk
lwv1r01vzOGQNVbpPbpGNW8KJWmOTS5h9fk02i8Jhon/2EFhRBI+KhcyAEv5k8XSzz2URVC28h67
3HK3AfrSL11rDVsyTsyJb0/qVfbLYGh4Y5PDyyEguQwzyUh7rKnL6ATObdbuEkuAXgO0rRr+TGtz
oianFu62iqdWumM6uGw77aQmW2FF0YPcxenKzr+ecJ4IpBNtZDkHSwpQE7i0vyGPnXK3tn5OWNt/
4opOq72RDl9a66y1F67CupwCwh5cbZqGUD8vvzDZ3iggEoanwjLaB51h97Q0xb09jNbKuXs1FBJt
kMngI0qxXW4rl0N1UR9wz7L1xxoM41Oni/FJqWqBgyqUl9tfdhnKUS+jFEffgGswzbhlttxPddgB
aLIfUk9Uyq5tKm/Xt4Fl+5PN9vaVsvWOSO+iomxG4zcvn5zn208g5+0ifpJSSUVhKq5sHXvJjxiH
uiurOu1OauTYxTZFaD99DKspm37cHuhNzXE5EoptHrp7siZoLb5gFcL8S7Cp5zoEun3TzIbzOA44
fGzLLDCepwLxGr+atDLiEof8xyYc9EzZc+5SA/ehZ9vKq9aB+D5hpqRxt0i7AR9Hs8Ag3I0tevSY
ydre55b7Op5aAFo+B6Fn9M5KInq19JkxFFxRdKPoB7J58R5aXXeUZmFuUh1p77vG0c7oHGn3AQKo
/3W1sobReWc8DjdJXiHS0ERdLEetb7RawzHl1PVzsUnNIPvBSaVPfmJkz1lZ2Csh/Gr5U4mG9iAh
SfDGSXwvl3+jxFZPOtqe3BkRzEbYAWeNncw/uIp2r7cXxdVxIcfiuADRx96mc3o5FjgYL0ZurD2p
Va2ftHhU9p4bBw9aWOn7prPG//RonFY+4NWgtKOhIQD1IWwz5uISNTihO+DAjMqkM0vWF3qBtj4k
B60rwdcB8XE2fVIk32+/6tVGk6OStaGOQmmJ5vTlqwZToeP33aqnUptBFCqWmL6BMoyOt4e5+nog
p8iJWC3SxIgAfTlMSY/MxBtDOzm1i4OtnpvZA/mr/aIPjra7PdbVymQsuSDZzbwVNbzLsaDejarA
mPg0CjO/Zw/oe/xg5ntLoNSEJ1Befr494HsvJ2uGWIWAIuNidjlgqQrqYHGPLzYSXKrP6kVZfgZo
dUR+ZVhbJ2/44IuIxZWek4AjngkCEbnY6ZBsIQFOVvI0B6HpbuOa8vB29OKOdq8G33euKsNDLdqq
PxelnXwFAISqcYhgheUXHkYhqAZ7GJSEY/vBAKlUbjIbSpUK/XzwqbM5yneMCJwGKgwWUL+aMWMp
TrWT9t9J3IIs36ddiT9zn3bZ5yEZ3A/1aJAjqtkE3h8rblF+ARSr4Cpxe57ftKYu31y3JIZf8kaY
7WViH6C2AZ4h1E52YquNxx2idmc8qriuTbvQiFzxYGFFdKbWFuKNGYbmc2yUWNDHJrk/HdIm6+4h
Ypf6MRGjS6kptpzRz7KkgYaONpiHGYauJ5+LAb24fFfTRR8esxStimYzITVcw6YWetF9KBqm7xuZ
sCa2QdOOykq0k5nh8k25XeN9wxF8zdUjEqBRVHI9nJKo+mjGdqX6iaJqd5WHZ+k+rdSwvgscWf2t
OajnlZm+XtGkczQ7pfAuO2gpQgPgzg27oAxOnG4F+Fq9CwbcGoArcA0HRXL7u16/LBclrsdgNOgg
0QG83D+V5kiAUaGfSqwOUbNMo51jRtneU2JxhyR3cfTS1NnWabLq4injzuU8cyWHiYmbF0MToi6H
tpF6Cbto1k92G8YP9ViJI4aX2NLHHu5aUTVk27Js9VNbqcadPbmtT0u9WSsOyABx+RSSQs2PyWVB
Wh1dPkUeqbHZxb35GIAaODddGr8Ewqp3QVJMGx0kpLYy41dnDVEKYwgqw1SIsFhaHHC9Vzh9MbXi
5GXJ/Keq42+DpCIlYxtssrQ1N9gprakDXK0pUnISBmnjBEaedtblS4rWVcKoCeLTUCjiIexG+yfS
ct+F560ZKl9NJyNREUQPkCPtWhIFCX1TrQc1Oc34vcMm09Cj2hr5MOFCK8Lu+0QP+B9lWDhxwOQD
1IODjpLQVb+sK/umDoMgOaVxmx/nsFPANeEEC/oUY6Pb++W9meTVKGaTDwF6WcxkH+EnGcV2choD
zlI31LQfhjLkP41c9Mnu38ci3FLBpJrNt1vszYLRs9DUEvZmSUitLWMbuGp3jDUlXtFqfu+zmRxt
ZEE6if/ytcyop6MdZClBp5TLvlNPYkCa34pBkOziUGvXSGrX24BoQ8RhTHIFbcmFMow4dACyJCeR
p/FnS8TuZxedWSR71Lhl9xfz4IdTyU329qQuu6tvq4UtCA6QAjJMTTkVfxUGJkSJUkyF+YJeH/3I
rcTc9WmTIzMfu+2+nCYH7WRPE5ssNufveeWMn3VofCvfVn67i7DDmpWJkimrBhRYF8GvSy2rn2bB
hHfq+Kwy81ZU/U7CsVePNdYXfqK3s7EF1RNuqP6sVbGvvjelXJJzCW+FAwpD7HISZmf0FDcdprPZ
pkX/QNnIbHcVqOnKog6mpiERv7cCd7sy+VdfnZSQizTFQYpo6FouCpVtKyqzLkV9xjqlcm0/r5Tk
o2FUIJc2FWzzogclGQFCaZ1J+6BJ8OlDEVhZurGVzNY2WOvEv0HPF63fY3nn4edDl2C4dzIrnR6d
gJYo9D2n+7ny3HJbX3wujAWppJCcySo4hZfL+Rqcktp3X3VPAloEBgHSAcKOeuzrEefHsLwBDO40
SvAQeZryUSSFd4g9vWw3AygQdaOaRfTaBm24soreULkXz8UillBaLoIsI67Rl881W7jEFErfP/UC
T3J/zNM02qStYp/DUrTtDtxL/YnsLGom3x3hMiCIYzbbsandeKOJshxfEkuRTyh0Lz5rWJFpKxHz
aqWDSyEwc1slT0cAQWYgf+03gY5SgV9L8qROY+luIsSr9mpnxU9ZAztuW8RDY+49jBThpLpB3Rzs
yCrWqipX6w4SLEcgtRv4CczU4iFcC3mNOK3bJzuj+9hFuvhpxZXa7CA6a68TKgLb3HTmL7eXzfWr
S0UcSQinEQgwZxHAW6urkU2w26eibrr9WAX90Z7iEfs7OpOO0DeFlcVbZSrdl9J2+pWY/s7ooAak
JItMZalIXk58EVAI61Svewo9lVpcO6jdnivwoB8Et+/wR19E7TMlzTLcDH06emB2KBa+3J6Cq0BD
LgsK1mHXSw7kslRR0HlHv8drn3TFxoJLiSqfZTz9dtGo31S6Un/75/EkZA+Kj+24YLAWG6J2ujm1
DTM+I/KhYtkz1TiroZVTPmtZWvyxUalPDreHXGoZavKEpgMpizES8L1EyCCPWNAi6/JzSJrr+lMR
TKHik1Qi4+rnXQBHEDkgNJLHEnGaXTYqdrcn9cVm0e9Ayn229FDvH42kMwRMEbOK1HElUFh868s4
YVLBpC9DX4pa21JlcCqGyNOrQZz1Zsqyp7GZUHbL6y74nASIFO1vz8j1ygOvwixzsLD+KGderjyG
j61xqMqz5+QT9DlliPhrfUGhqf5Yte43qrbQ0qPevp8qoaorGfYbsXbxtqBTqMlJ0Q4kYeVs/BVy
6jirAYcM0bmAuHJOekhbGxvGlXge7aAKTtFoTt3nCPZ8vnU6PK6eoj4xU78iuH9ralSS7lDmcD8T
0Opw082BF4L75Dq2T9WMG0gzTZaGXkGJC1U5xnCFLKfQx4Ob6MUz756ThYLA1jDjLgzzKWednygb
xC+ZVyua3wmRv7QuzvaHCsRnvXVGMY/bpkryfBcURpohA2M0UAHSEtdIDGeVj3Eh9PglCp32Z0BT
f37FpFoz/TD0WDmzZs3EkSrRX1PFCT6DEPSMe3sepxiFNydI/4Rd15QPiTaVxqdcqO208Yy0NrZW
ZIbBtoE4VN1nrZkO+ySRFx+pD1zuJ8oP431Z1r1zb2RN/kStoRQba3RmpMygNxnHPoaqfWYJFdp+
7Gcj81HeRoTFUcLG+ZAOahmtqV+9s7q4rkrpW3AW8uC7/LocJnkd5bE4W2073E91Mb7qwJIfAzfB
Cx3tseqPklQWSu+1JjKWWfqPeu9seNx4KXhyheMJcL24fAI1UTt2N1kMxZfuQ62k0WsUZe22dtQ0
wEsSPKlQVPPJFGWwp6yirqRR1zPALqbD8mYuKjlDl+OntTPT0dGDp8CKRL2PC29GodEdrHSD+fVc
j75Xz7b5NXa76tTB7023XuPOycrJ/sZfudxnXLiIsTwHoQ8MyOI5LHuaC08XZ5HPs+NDthDqR7c2
msdh6BsXrnCWPXIuO19zOC33eKGkXwGMh+6HmcPfRsarLONXLcgK+5uV0iF6iNMGl/C1eMBjLB6T
y5osX5N1UgtdhKOmqmbuF7QdNeBi95MeBzW+XhxNvhL1RGqOreLX7Qh43Z9DFJQmOM0pCjkS9nQ5
NSIDbOV5fX7uG5CpO0Ud8lfhNjkyi31GdzaNLNiSfqI1Iv40R56RbfRcGU6DFlcg+dFZT6xvt5/p
7cC/mAeZJjIHUmcB8uuy1mPNua0rQ6Y910Wdek8lHgnt88QlXn8M1bgZtjiceLaf5qYXvUzWaCkn
JykncHJq0Ue+XsdR+gqQuhg2atsDotArpU12PQbnyWc6+UN5aLNp8F7HspvCXUHH6KnWJnX8MHVz
Nu7LwAjVlSRnKSFEKZK8knCAkA17knLS5UQbVZe4XW4az3A+56M6hfMvtyty46OjB+HBaCsv/iKq
in3pRRgS3XuZ1aRHs+3aLwYa6OkWX0HxaJupaX6p06h6dAbKFQdQtp3yqOVJn33yLCGmD5nT68qm
zp3sSxroYo30vpTdh93MTQWFMJSH8QtGs+PyRSJ7yFGISLuz2jiNDgABacOtrRZF+KEfMPr0sxlH
1btMWAO80xSjmzbFoncOpQ5sEmB+ubVHG0uT26vmKtbwLNTyQZXTk5Ht9MvHElHcd3nWj+ccPzrt
TsHK42nGyPk+AB61SfI0+1YFhgAk4fTj6zy4/ygXJOeFGgEFUe4QFAqWQaYP4oJGhTeezQ6cuQ+s
xPyd2bWwNoMWFh/VNlp1updx62KjuNR9KbiAXJCC4EuVECPySBtBeZ3VTBg/1aG/n6QguARZ+MgC
UuHH1iqoNpoTFM8NF90TpZM165glmZcX5ylsKoSUCunfeIuZH0e9MlouJedEn5HF6arKbLdKPur3
yuyl4aZXcm08qj019sKa+vzBGN1YYKBTZQhnJwRn7cuozEZ8suy2N7fK0Ihqq3lpjAQQGJHBtyZt
jcFyHfh4auqosCy5MUsl0sv1ojUBBGLYvOemQfV/m+r9T86PbN4VnT4/Be38y+Ehk63a185OaZRx
3MC/flEKG62r20tXbv3FZwQlTNOey590IVtMoClMNBISOYGl6eyj2P1tFq3+qsKKekrSpvRWzpmr
WjpA7bcWiUEfEc2pxXE4C0cd9dadzoRzeN9RMz+jvGceXKGHH6Nutvx59NgfTldbX2+/6tX9FoIj
QRC5ECieHMWLoSnZ15Sxe/s8N337uQ+SRtA0CTVnFyBe8Ww06X8Cfd/Pt0d9Z4KR1wWsD9WFVGh5
w4SRMHplYzln180yZOlElOx7x56/ZW0Tn7pK/Hd7vKtbDOUDMnoAr45sMS41jRqnr5sBfvt5ni0i
YaWPr11bd4iU5WtIy+uwdznUIsWb7aRW3CK2znaeARR2oxoQi2rhwh5V0bAPPEccEi9Ld6MxxufY
sNYoRNfJFXwaipXU7VHIQAZlUbIIizTJ4sBTz6NZucnRzMqyuauDek5oFFb1nZsLM9rZ6Br8yltc
M8kZaH4e07Yyn9Bq1H4acx+/VADsug1sErHPk2ha655crzvpQgEEl9CMUsuy/qT0WjmShOrnUhna
rauO3Va16+F1CKaxO+morh2CsNGLf8UaAcsDNyJxsFLIY9lDoR0w1jEZ+hkal4o9mVNuGoC5LwWV
1jsKDeHx9sJ7Ewa5DCXg1yglyshGIWuZznmYwJpl2TvnibiqHRLSCsRYktTW/FINU+c+atW2YwLs
8ah1gz3t27DxFE5k0YIdMCoUB2MB9fsA9007c4sah0dj7tDnNSdT/VPqwp0OTpu3d52mTsEmdIoq
8St3dIpsE+hqvC10I/V2M5dp69C1GqBCXSS9Rh3JdBNfz3IkOrIAzYptg5B58mJ1lnkIoGFEX3NV
GT5SEKzz75PW6J9NY1aIDPRxXL8X5XCM2n4K7mu651+zocpfRNd0wePANbnwa9iP4eTnQ2v9uT2r
19tZ0gGJIBC1aT8ur1FW0xRdUWvOuaVfFm2DzEKdOAfMJ1WFumDNsPzNVXP5EcllKINQhZbAscuj
qQ0NRekb1TojWwpuxihMsr+E1oRfo15+cCqnmQ/aJLrM5/rfFzujJ1wfyxgacyQcvf0+FBkpSFzM
We7L3u+2AwWqoZEGAndfO4lGWa/JyNtuT9R7T05yK1Nd8KYcLItolJU13sxD0p5RenJ40EyPtvrc
mGeHiqn1GpqSwJ+Oiv5flnTJLqF95T4jSJJXPqIohrYTE37wdUmxYKOoXdEnvopIaPdD8Ypi0+hu
nn5kxrE9WTkSr8Oo1DOWBG3iNqJxi6QWt8TOrgArnNkSM8SpIvLV3DHum6Io/dpTvG0+Vt+9Xk32
nCH/3GrlVsriQksJvAK5tTy//qoDgSdz82To2vPEyfmieUH0HVa+s5O6OYd56urPddMDMbv9ta7T
ABoF1Aa4a3Iis4kuR1XaVJl7xynOzTgUwRYSUrB1Ste4K8cm2I5S5/hIeMzusrAAtHl78OsjmSsE
LQEOR8kEXQ5emIUlXCutz1me6ndqNRZio7oBeStlyK95qCY/bg/4zgkAVItDCkAMGJzl0oQJVdjZ
FPfnojKafjuirawdsy4LtxgoD5uoR4E9oNX96faw70wydQ/JykMuC+MU+Vh/fdo2qebZjbrh7HJR
Sr/yADARHAdA83YIm7L5XVN3sU75bOXFRyeY2pXY9e74gKlgTxPw+dyX4wPqy0nDiu7sKjo6S7WA
R9YZk7AOExrXKSvOnlRfmRpXHArFUtc6P+9Nu4SoSH8yetHWYmkbELXLVEv6c6wnWuWbbSzcven2
wYuR672PTIRC9XtUxEph4531JZNMqggEI4TCFpGIRpfXo1HGe8/VcNQHfDz9SC3Un3ogiKYD4rUr
K/qd4IfaApAC2bmF5bQU7crtxKhYvcN5dB0x3uejkf9HjE+NbeLYSfPQAYv9ncgW4gESe/BrqJ1e
2dbV2AcbXelt88EY9EQ5KHmNYMMUQsmmPubYmY90VhceWtONP9VZL+zd7TX6lhVcHjhSJ4JCEJVw
KV+wiAQYPOtFMeXzOdbE8IJtFs9cNikyxrURlI9jmMS4S1Oe3symm0U7xSbB3c5939YPTRSJgmao
hi4ycuVKskVfSq38yaMnvBFuVXp3ZZkVjT84dWk85FqhJ19LBB+HTZGOzn/q3GpfZmuUDgjUob2D
UQxF4g9zCAnu9oteLwpQ32ipSvC7xCwtLlpj6mil4SjtmaUa39UcSp9Cbp+nLNbFll3Rr6Rj121P
ylgSyYjSJHgFjvTL3ddqcAo9te6RPauSdPYxsItpBdsVJDvDxfnzSBg0E0Cb7mx+jzoxPLCXUBa2
wjyKt3puQduwYON/0QuEw180e7Z//uucSLgc8ZDiH2pGy4xRQb8qHhscGXQv0pB5h+kBqM8TUvCu
2yexClL59ojXIYERKUzTD2Z/EhMvJ6VG83oelGE+tyZ6toOZ6vfhqLwGbkmAKtRO/ZUTiQ63B73+
9BRK0Bmmski9k4z8clBMwjK3blv1jEHbtM3zxPSTsY6+uql6N4xO/Xp7OBlWL3fU5XCL8DPQoEQU
dlDPPZLNPl6K7XdcG75m8aR/uj3SdeYCkgi+CpUDyhiIgFy+WOKao5bWpXous6nZO/0QOHtqT1b6
E40/8uFEb0a6WobZgOycEzfZiDEZvXEl+r3zwtyrWepUFOA5LK/Yncg8Z4oC6+xoU42Pr1Lp4ABD
ddcAIV3ZVu98S5mJE9qhVhNy5bP8daaakVsV+VBwPenT+QCkYjJ900ohHNUN3iHIyGr725P83ogc
oPC/ZSOHS8DliFFQmxDBRu2sVUr+IXaS6OCN5ohcX9aF2xlhoZVs5Z3plKUpSdIDAgQS4HLAOmy0
BriWfs77eZx3Zmb17rOamt7kg2kLzJV7qgx8i+UK6ZDUiCsynddlZxjMqu71taedC0GAyRTDiw/A
wWt9pQp+nY1INCHdDRIRecNZ7EIlKmdAQ4l+Htqi22iNSSMotYZ9Bvdtw61KPSL6FqOs11JH/udP
yA7hQgVdBUDXUtSlDw1jrCjNnpO0Su6jXgRHIwB5Aje42+ZIdqyI8rxTYORdyd2kzCHE46VTiqgo
LgLD1iGR5eZmjGIUIb2me8zTMHrUgtjbeNCwXlrkeU5KUHkbUXfTDt2xLF559XcCLpJTMHUkuAV1
CBlC/tovXLKr3MDH68yRnH6cay35DQU6vTMJu4Ofa5k5bzVFd5WVffreIqY6jcOUrLtd1Rm7oZyE
WlXama6vcfAGFxMrRUYg2wicn7c/77tjWbCeJBuIludih1KAMpOC/z9bRdV/r2KlRtvBAhDda4ih
/B9jSRwFd10puLJIIwolDiN95L1KIxt/9wGEbgRM9d78UXSojq3smfe+HgoSiJpQ2AEmsAgFWmx6
c00l9Ywit3dn4qq6M+O82XuNOn+j2Y8pfT2LT//+iiBEwAO9LeFl4aooza7r6lk7Q9cj7QgT9T7T
qzTb0Hihg/p/DCa7GCD2KZgu12fbuCUigpZ+xrMoLh9UiOU7w1XgIwgltVam851QTmUGfJzNrZMI
tJjOYnC7YUhiQrltxd42gXylctH29O9VNSjbrhd9tLJe3vuC5JuEANIPqVV8uf/mCHWPQkmNs6O4
1VY4hZH7hePGWy2mq6vVhrNnSa/5nr+zI4CRUbnigKS1sGyITU7dDd1sEn9EqX/j2E61H9Jw5Y5D
zjRfbn/Cd2YVchCHMRI8LlAH+TB/hRgEXHtvnmzqq6JOj0Pe/ykbdEiRbXQwtqoTY0369J05ZUCk
ZuSWIIFdfEbHzctRUNM620apdr/6pveGO2qQVndgTQeUvzHi1dFZQO1lRdfuvaHJPRxISgD8mdnL
dxWpFXe2GRtnxVHKZ9BbWXJwDBRwDoDWku/ckIZ8M6Oh/3/kPbYkeMImZVdCSrgc2A6TNo+I4edZ
sZNtjSRIt9PEHJzm0K3OapcW9fb2Z31vDUlRH/QEuRmA5LgcMURhQjUaQz9TNlaeheEEzhbP0DjZ
J/acJSsT+86RaTtyS0q0BkiNZSNs1EooUaaaPc81t0E38jJ762QtZQN8Ue5J0MS+1zD+GtoMJX3D
CcVTVCrhPfUU7cPtN78Gy0mOJPAjfvkDGeHy1V0jDZNGi9NnEdp866JvDRNV61F8KOp5fOBUaY9N
PJWnbrKHAHXusd/a5Vj/BjdJzTpOEc520RJZUd67zqCoMVPY4NpEqkYIu3wsDQP7zrHa+jmAC4Iy
dlCSVgDWegQBRD0YSfaPCdgqX0wQYVfi2FtsvEwTWXzcZiXlh123lG8AxZZEojFbFn35R1MmEPiR
ZT1WeeQcIi3JPuR13u9aXZi+3YX1/WDF/Uqgud58rg5hnp6TJHhyobt8f0rjcLNyd3wmoYm7zSjA
wI2UR15azY5RFtMzw28qJE9WzqjrAMd6pDgLnIkWF+yDy3Hzsk372CuH5ykw+j+z67VHOEGN8gn4
PkewZYZO+M8nFQhTiRohdUPTbVmxNKesDrM2cs9ZqB2iOtF1v2njYmcZmfshm6vgx+0lf73Z5TUS
xRZY+pwBb7vzrxgezWJABF51ztyTiz9931vUR+3gywBZ8uPtoa53FwIgAHzIn/BV4qRdHIlmFnLY
5kn9ZHXZfOzMMT92FYLpO2/IgnszRS6rjzp1F7W4R26qIdQ/WUYbIfFuaeJrZEzFL5FoRbuywq/u
QVBPwZ6iZsd3JgYtThW9DqoWyEv9lHV69Wf01BGuE72MNXHSq9UkBXm4R6KCAhf7ihjdeiI3taCb
nmB1uMPBzCN2jNlyRUfzN/8Tzra9vz3jayMuJjyI7RZVmXF66mBqNBvEntK7IGybRwEe5iCEfrg9
3nIxsT9lB0gSlTmyqDdc7pfKbhRITSI7lbmZHDmWjVNhBGcN+Y613s0yJL4N5XJrVRF4gu0qX/2v
dZtW2YRTTpadhBPQ4zKzYgDilxZfAdHCxXRb+4dWFPm0SbTQWNkzy3Akx6Z1ghUmBW6wnotw3DXW
qA+dm57GkZ6USCsbGmDmYmnaaeUO/qjxJ28z99s/TS7xgAUquQqU9GkPLGlyve6Ms8hsa1fYU9Fv
NGBrr8pUtZZveKKuVkLf4lPK0VipIDlpnFOSWELjU0vLTUra1q5StTnfzSkySJtJ9zqwtmn83+1X
W+xAeUulc82mQBGOwtZS+zuZ7N4qk9ncze1cczmd0XbwDcX4enuY63cChQICiPwREL6rLxKb0gMb
jGaOuRMZBK5TrzV29GWgpW3fTSYi6GvxbrFOZFdRAkFg/5FL6dSQLtcovpBRF1ix/ZLDtgKRWMxe
kzzhjRK4tT9aTTUcBiXsw2OGPFVVb3J96vqt1/2Ps/NqkhNJ2/YvIgJvTqFcG7W6qmVKOiE0MtjE
QwK//r3Qd/Cp6Iqu6D3YmQ3N7mSRJE8+5jZh/h9MbFffOiN+9H4oI3MYsI6d27neNEU058FgVpG9
sdO0rlLfBVGhaze+5XVexq8HiL2YgQHGZEi5zsvAbKWkw7N9bD1bPBd0GdLtRMnKZCKNP8wM1r4r
Ped/DlPXPlTAZ0+gQOS5wl6wvdFXeb2THLXla1tc8kBWG5c7iQ0pk7LCjE9F5LSaD6rQDuJ81L7L
JnZe4nF0toyE8vfdxewAbg+YEdJA0ujGrcdoWFYr0LyH4ejKIvwVYlL1KVTQBP5PQRsf7ZHBlNMN
Ffwru86azKIXTgyV+FquvMDNxDB7VT1Oy7j9rhrjqXiozLJwkQsJc92VW0Nk9j5sI8YrW2+08+qb
omdy3kyejJotLF11CG9EgyXv/ScHXHaCMTk5Me0PtPDWhVc1m2E+Du14VLMZ9ls+2QGH444ZkmkF
Y4WaQjiaRKLFocQ4xFNoNzcu6XXyQDwi0AO3/Ds1Bza3ysUyp0s6uA/asagxjUZFjJHYHim3WTkb
MlSf566QxTZphmYAboOuz+cwU6W4L/TMU7N77OHgq7fMQMUmotJSzVtV0+qM8gMJFDCm0fRafMbW
7WJgy6GD9p59jGStzem93dtei515HVcIbeJlozyazTSMd3PsYkfta/3saEHaQLI/qvD6h13TWJkL
H2gUZhNg+5IXL3phRO1DKEmVsF2W8k9jGDOuTzhERjJoJynanUgjGfoNqH9mrVMR6otUptl0L2IU
cVfv5FQlLmyNSnG7jR4p2kETE/3XUZs88TH0iirbKV6UAt2q3GE6unVjo3a9qJBum0HGcpvmkaXc
lwv1POj7WX6yMN40kAAnddRBq09pR4oBCvBYZXqE2m2upNJ+LtpxwtdvqtEns2Ocew76mKh7Zc5U
5cSvys8k367rA5VN8gBbJ3DLsLOxhuzr8QnVEVM8hyXyZbcce9df2fKulgEdg0HqmqVzeBlPsBNC
t9zstKOs5fBYeKEY/XiaiqBIK01gfYkVxCbLs0TuImL4RocwhIZv7GCIoXrTp7fvpVUuw6+B/4cX
B1A6zD+gvV7+mq6UYEFLsz51c/hRMrk5eEpeBjJvMQUvwuyPaxbhAX5AeSPaXF0Y/K62qHQu8eRy
YUWalZ4VVXMaPTM+4LwKtqhoqy1/LJ5TF0xGm2DI4zd2Jg5vP/O6rFwemuBKJ2XBEEKGW12OMRZM
CWZx8amSTuzBL6LSQsxmqjPc5GzaxV2IC2cyaE4wq1VyknRlvuZeequ+fb0HBk1q5ic0zBiHrBNJ
BQu5BgxVf+odTroZarqv5WJ6xHa02auY6/xIVXuhrdrKl7e34HXAAA5L83oJrnQb1tOzvNLnRohS
ObpaOKa73Bri6TFJwcpugKNNGw1gtOaXVendDKZ/n+qfgM7u86z00mguY81Bqnf55tUEu8/Ga/OT
RHYfhi0gwHzcjcWkavlW2kZR+aWbc9fP3qhWfuyZxfwyjnBG/W7yMB/YJMqYykfM4HTUnhtLhked
cDf+GeEpTOnvSaie/DANKBHuZSpkvO8i3cNWzJNh/ggHA66lG2fIQtE/YVYZM6HQj01WNA+ljEqB
shdf4RbrTfWDcFMdzThVHZVAU2f8l1ERjqqN7oRD8yHEWZnWFDfysPOiRklTP6wRgv5EYlY+28Y0
f4dXmYRHhgS1jeKh1hbboQemvqtNmCV76AtmHcydjYBZbFML/5xp+4ggmrUqvAdamhMcukby/zVQ
V3gO3Ug8Fqnslf0kPLC1pY7iGVvFhnX3TVdjs1bpA2AfZ4DoHohWtxuaBblTv8SKm7bPBc5j4kGO
Fj7M+B+4WeSX1hBqKHajQpw8oqwzZjunGd2TSm5T+g7DyK9ZkY7YzyPaOX6zbGF9N8tEcbe27Ntn
WFeFvcdKTaQB7nUxBvVykM2u01V5cAXknS/SnJoD6jbpUqgYjbLQoAqSx0pOC1JXW9q19HDbRg88
hnTpr0bmHUTCrNTxW44mqJ/fXYnZ4nOjZ9n87KStot0ZZWy1cTB5TrRtyYiMgCzOmOtDLQv1Q0oE
TuvdLOfG3DQCNkwww513grGsjO4bEw5ZPsLhyh+0Mszs35KG6nMhhfzCwH50fZp/6OZGBRITG11U
cotbmp5v5jzyDtnIpNgIVIHIJPSZGCKrms/ufVwn4bS3pFt+Lz0g9b7EV+0rzPnc20zAb/sN6Jyi
DnT8WJppb0vwq+fSaFNvX80VAhODUkfxtindFtYxtuU4XE2SvtPWMhsvv5uMMVfvsD8f/mM2EkEW
cKyymgiag/u5lZgMPGLU24Pp12OlhoPfDY441HmqpwEBYXhA1cYxX7pJMwA6AsVCKcgUnj2BF8ly
8aPVSXOewhEm051ieQDzLUVJq73TK53YaJrMxEORJZ31if5TBL+yVq3WH8ZY/znPU8bHJStPfUCM
zrWyoC2TOvbDGATadixNNLcdaWqflHpW5mhnJzFcSa8sOn23JDVkVMJRP49K5cYbhJkrJCnb0Cp3
qJ7po3gSpZCVsrXiqQEWlGbtcTBL2qX63E+W32dCCW+0Pl8HycWIm4Ys071FiWKV9o248hStnXSn
MI/0TduX7jatYvVxUsv4c9n32X1Fe+e9FzIfHanuIqUCRZ622GV0hA2bS6tSwxMY6n4nRJ58clO3
/OmBnyUi8z1rD7PUwo9FB57uRiL5+kJihExng8BLIwVQ0uXiwlVbY44N68hhnjUIuS6eRcK3+UB9
OIy2uY/DSQxPYOwQbsDNL0viw9s305XLGU0XJMLphrMRr8DIdivmFHR4cipGldSooS3+sWWOB9C/
Dl+MQTUPFnjCg93NzhG1jnardImyf/tXrLpX3FF8lIyuAekuiNV1N2lMmzH3NGzlcktoWRRkXTJF
e76v0d1GkiLpztIQrb9RaFxbFbYAGdEC6cOX/XL7c6GCGMjn6kTnKT6WmhP/7sJiPqCUl8N+ox90
o7a6kowysnMRyAA5QHFrrNK/oepmir6iPAHdKYoDJKps3PZOafrQOkpng3Sb6z5NtfxSREq6H6IE
lndMNvehgSH9/Pamvz59+MEvU1K4BDTy1oYiVWzMqEpp1Uk2Zf697ar6UUwhdLZ0hqKN1PYYiGix
iRyVd4or/n3fJKHICXHsQGysPvXc4ZbOx7o8GX2bPg29oW5GafU/Rnxg/SlH9kqkXXp6+3lfv258
0Gg/oa/FUWdeu3rdYHuacqrS09DX0XOVpNyCCkj6zB+TatdTR91Cwv19jlXuxQgDgIjOdAGM4OoD
lyBsetGW5jFL5kjzCwWgdRDbbjwcIm5Wbd9OVr6bjUoaO/gyi7dIiAJd95VooFSPlVsv93EXlfV9
byLx/kSPgks5DPX5hV+uJz7BRcyxr5RAy39NTAyLzM+mMUHpNhQoSUPyb8jl3hu4FhCsjoYJDbZF
Pmd1jpXWLlPbHdIX4aT5DKkbG3k8mq29Vg3qwfES4KAOLSJ1A8r+nSLjHNalp7coUS1DWsqKy/eY
pR2gY7QwX0wLBlSLm5M/kSk9qmNeB0UzZIdCyYyPBryKeyVJtVu9vuVwXrxUNCVolfFXBpn0wFfr
M87R1JrDcuJrkQY2prmH/o47WAwUhuRI38r061l12n1a28WnvorzHIig6nyewkJAYhbWl7dP9qub
k9jlcPfRjQB2Sc/zckcgaDm1ks/6Kc2S/GQIRzmoiHaHW702rUOaDeHjwMj1xiF49T0tOEu2wVuk
3lFiXIXP2TPqUI1M81SHSug+TLjIP4a1KLd6WXvZQTZK//Pt51x1dXnziGgs24srGbCcNTAwVsgJ
+jGaTv2oiE9trZQnJ9HSfZyTXb+91OstXeRi0IrhYgDbu8YARVEMmkl60QseoM3XUurfJG5IDwXl
vfD7EHKLrVTpe4t0sljmZhSpKB8zKF+9x0ZquIt3dXhKWiN6oGZzAxVDaNK80Hqyawd7tIK0z+fL
viXS83prWRnMDBikxdFhHZGxKy7HLO/jl5LezAHhmDzxtaGJPoaN1txSzIYY8OobgkeMnoHJxQt3
br29JYeZGipxTqQfdXMs5Cxrsq05E3Lr6cJsf6uODIdPMGdgZA2RJmg7koJj/1v2aJP5yyUbMy/t
tGJn65Xyy63rLNm1SSKepeuJcGf0k95gY5uivaHRZYrvoS+2Ru6D/ehcv+27uL2n5xXWm86xUNEI
TF00d1LCpngmG9f6n1rievlTZrm1SpWVmdr4EXsxN/c7xajMQy/bImEk49RfKpGIzyg7xXngJgsX
YQ6HaN5GvVr/1AgI2aa0EWkNprQ1BobnRfaE+r4bbkisVRSw4qL57baMhP0JgZTug4W+97fUMof+
ScvG9kvclMrZLfr2Zz5rRrqNRki9tiVCM4iG2OoeVaO3TuYo5p+SLtxLLBr4YNkwYbrTjWOZ+wmw
UhwXpij+IA09CX2p5lN634m0PPWh1nd3RdHOFvQ+NMUwbUvc+4jhU+Ej2zurAWAZKbbQCufo4EyT
yoQxGesv9agp3r6P2uqPTN2MryIPkc7KXVXGLwWVu/K7QdOlfJ6Qt9mQVpbjzvLSUn0IabM8RqmR
Kz6N3e4P/zFBS86O/OnZgzS2SCMkhU/TZvisyKnWv5ZNVdyDitHN+9DqDHebyLDHByTW+m8Gdzr6
gM1ctD4NvHZA49drDb9Kp4TEmT+3Nzp05z719aws7acpx6bLV1XmXM+oEZtY1qjl1Dya9C6Sz1ab
ihrpfKscg5apYn4YR3I1P44LRLstyE2HpiyEFtBxLBFPKvvU3OOyLfoP9UTvJLAhPQxfHKvOwns3
1QZ92M4wU+YsoN7yqu9C14fBt+qo+NI7U5htFnet/TC5sfEylllr+oaeN+kuJRVFxIbfafhgeClQ
FT1EoycpS/dM896zf4K+GgFCyaL7XEemlwadnjrpA6ysotxMnTaZj5gvYTSM6UbyowdhYe9KkHeU
8oPRD+VmqGT6E4Z6/DUy+vq7wB6p8RW1KnbSiz3rKU0i90PXzE6xrUPg52fa32W1oXU3Of6sVyHi
RZx/LK8mb0q+DmFv/SL4d+2xt+T41CtZkm6qGNc6zlLNIRR2x1QsKWF55syt1eeswwVpgkFq2yc3
pOn/mHcI6chm8NQDxSBRhJ5AJuse2YO4nrYtqn3JR7MxxnHndagRfS6H0cSfXYeBLn1+6gRT1RaM
kAIrhiKFJpDMsYFv7X44VAmHje8GS9itg+Rvj4T7bFgf0rjpzk0h+5+zUWu/co3DHWCVYo6PwM/a
7+jTjskjNhhpeTdORbWxgMTZPnY7o3OX4f0j7gAUKBDQyyI5W33Ril8QXzuTlkCv24Hep/rP2uzG
8JDhbY/4iiDz3gCjxcVTi5kL3o2KlVs0N6Qwj7FXV3YAPkJiLtpOQ3Y/dHU0v6Q9UL8D7lUd3UPL
VrI97qfC8vWusr6MnEcrqFxui0M2KSPjxXKRfhYoSyGBnYDDVivUHTcAsY2R2OBE8UYdkMy5U+I+
XbBWYYGVvaOnKPWlQg/p4OWJtunAyD8584h81CaF1ZLsSFdtGoVmXp3BSCfoRltYm/W+6tTG/G3m
3z9tlVSPdwUJhPW5M8K+/zCEtNMWO+Ki2Y/C7kvfjHT7iwxrq6DmbZoPPbvaW5t66sfswahibd7p
A00K31S0VOxGy6q2aaszRsgWe/TAbShgT57d1wRmL0VNKxhR8682+E2CMS3KydvyL9DrvV2Ce8mm
RP4Ghlp8hr/S9geotZ2JHsTkjIeoBp/mq0mJa1DhWO2PasBu+Ek1Emcgl2pyPZiMyojvJ+ByCYSz
DoLTph6rUt8rEHbdYwxC7A96kClqPnmp/FYa7KAe+t6z6m0NKvoW9HRtikRKBJIFWg8JILN7qtnL
1M9BmRj1r6F+cbF9Ge9aWbh3cY1MzSabGaTlvlW19p8o85KPNLsU5T5CimyjFWrD+KlXrHJrZ2lm
BXnCSdpatSl+a07T0AeWIbKRyMK36j5NGvnoTHBA3p1lAZJZ0keSHaAOaxpEZDst7MG4eRHIuFXc
V723HXPN9RVbHZStibTlJsmj5haXbzXkZNdIWBGFoynPkPHVUMhrVIWN66oXA90jrnavKcW+A+dR
I43RxUTcrpN6kAyTPMusrxEqmdFEvdEOeJ1AkzrrkILBt2oIZqzeXU0jFnlgrXyZW037r2bdJICr
6gR9XC5G6LN6996kFg4P1T6dC+bd5NCXh8U0pMluTsYJNED02MZWWm1U0y2eR2tqTwMOxrUflf0t
IvLr52RZNJ8At9JsQRLxctm5aYWOI4txQvyP1G2O4x1Xiov2ySyebLt8ef9TUgvREnYR63lVdKPo
OxWG3honxbXb72jPwchLI7CErqDl21tFe6hrNX9vN4UZPgxAEMNMbHBdXJX6ZTXkWjrE+YvVU45g
eV3jjFSK4WObuJ3nI66p+B3TNd9CAu2WR+br8wzKDsUmtKdpNbyCnyRCLeicDe6pl5XFnMVkqjLq
XhI0hhW3mz4zk0M701wMsHgA8SdD/VZv68pPgDGExidF4eLQupqzAhloxqHPihc0RRV/khmSDVIr
UFCPaq9iRD4XfqRKJNhg2w9BnlnDDXjx62NGKGSsB8MAzyVgaZfHjE6uOmRoJ7wsqnl7hooSg9pW
w4ERvcdTqzfF57cP2qsFESWlbctLhzZGW2n1ypFtTRUP84QXrTeTD7XEvFImpnXPZKe+N1J3uFFw
v+7V0jgEDwGDa/mIEatePWEJw7fKrPDFKoumZoJkd1xUiD4gJasoUbmTZWJ/lrPrfDLtHmdp3ZDl
RyWLzVssi7VKGJklP4XnJojwXatrJyLHqjrY0EP4AnFOYgFmFk8uXOAg4SS2jFWLZKdrhQIJXg2/
IRGYBwlEiO/x1GunapGcvBFLr/wgNKq4S7gMFyjPKzqEwRjIJb590prIelQZhXzrcy82g8SaijhI
ozYB2m7T7UPGarpHk4iCJPP4Giy9Uv/rhiq/0dR+9UVgk4HcE6pwy7tiAnv5trLQQx5Hi3MmMCpS
iC3skB9dm8vvZjxbjwSL82S1xqHsVVT3k9K65UO6Pp5/2aLkJ2j8068iMF2u7016aOV93hyVGgmE
+yyEuvGMI5vbHuDTz/QOKyu2b3yE674Ji/JVoMEATYu5ytqouIiKRKS56z5nQp9/dR1V877lT/W9
rnIHbO1RNP3OkKJuboT9dTub+LdomAO/g31Mi3cVgNS+AbKm0MgHxuL9F3bCRq9+1sxtqnsSxvWc
Kt9y21XMoLXb6Za5zavW/gLUBNuAtTv/ZQF3XO42iL2mUSwrOpZFPf4YkRnewrgXVYDmVfYtRzB1
75mRcsTdIfVHjNk/V7gmIYbtRLd6V6/iBL+F5jpTDRRCQZetnXaUOjRbsA75URPJdO9WGrzDSE8P
IUyyB0OLGhvpJi8Kg4mreR+iyPllaObQOLwdH6/8jkVyYNFn4FrCGWf1StJEM3pJs/g4DWpxhxOq
eDKb0aEOBKL0s8lc7Ydjju2LUbjK74UTsoXgcyNIvz4WNn0tlEGImTTn1ng2L3OTKEVD/tgPjDgD
u+jTckOVoH5uVCDTm9jsiz4wnaSw/yq23/LIev1BLMw+gODg/Ol3rf0F+nzu0rFWx2NnGOKYaaPY
zU7vBXpYlPvckModW3Qrr1429t8WNak0Ko6LGCVQRlp6q/58qFjGUImoP7bd3Hu+HRZe5cvcUu7o
7KQ34tyrOMMy7O0ifwAmHM2Zy5OPyLzeQMnWjq6a95EPgJtehWjDP8mohrsIt4wbVcM6sC7PhSIi
eitM0IxXfMJWjK1MLSBd5jx7B9R+iw92DFPkCdjFcMc5zr4wyba29HAdvrAZy7zt2yf72iMT1Ul0
4Ee9FtQwMVkqG7VWjzN2a+GOntcwPUV9pO3CItG0u5wRXn5jPP7qIPPUFrx4Ovw8MyXfapvBl4g2
m9SjFfWJGljd3B5orfRmoLqDYzzSRRJnOoKhCMwyjH+9/cRX9pz4CvKXNrFJYr3Kdeyu5pspGuPI
nYbpQY2O+FfUDNVd1qF7cuD2SvGdp0s1xsIJwhGJ+bd/wKsjjcrOMrhDTJuvGKz15eMzbKjUCXe7
48z8p9sgaayYd4hmKX7jhVFy44j9LYUuviB61hpcGbBasPRfSRu3caHTQ/K8Y4F/wrSp68Gy501X
mvIRKEJX7vs2w9ZPhHFnbMYEihi4nmxU/gNMYhh0rIfBOPQFOLMo8TB/7r0Buw9/MGPAS0FtVq14
6NpJrZytVVrxjllZagUI/VElVQ760ZXexluUa+ep9VEBLLU8oFQFjYs4Li1xLBMGO2hHN7E2o7Uk
/Z1ndh+TYUy7G9joV3hcvjembRSNxBJmfWsJinZIupJpkn3Mp5GW01AeU8McTb8Lhbkp+5B0Pk5y
56FPsDVuxw7CS2UXP3o3ns5epA37hXZ060ctB271ghacMhnG4nLKoObyPMSmPlixkc1HraDZvU+U
qMHxVNFFrwW5Wyh7NryiyzhoGFdWHX6N+4golpxSrUIE7+3D+SrIwxNBHhY8MAUBOtarEAj2LYY0
WM5HXS/ifOOUcbhJpnEaAkerrK27dMfSDJeJ9y/rqXwLpBxEhHXOkVeR05soxxydMlGtO8VuFp/M
MqZrXdfVoDy2wKJ2bd11NwZVVz7GheBEFcCNRsW5/PN/KDljY+kxuD71CBgt+2PjwLaJsZccAA95
an3jKf+SNVavGvQiC1LfktmvbzMuu8Kb50E9otrafIvACKFxRV0GK7/O4w1IgTl9AL4vNzGmdPq2
jtC0MbUibe40MMaPiw/t8JwMqn0e9MzQ/VpBt9wfo0bdNHaXTltZMY146QFo43kcN4mzKV2nPiTI
Fg1+mVWFtzElNp+HqRkW7LuGb5Y/xYaH+Mvbr3QdZ5c8aXEn4YIjcUct/HJnoTx0qs69+ZUHdMV/
ZlENZ+Bh4aGeatX7gI1uKk5xJCz7WUt16QX1HBU3Nnx9mpffwE2Ddhu9MQL+6u0W3HpDOM/K1ySd
w3hTF56KCEGNN8QviZBRhdqyXYeo9kZNtX378V+ljH/Xtv9S5xC4BAt0+fyYG6f60GXROR0hwrh9
lAags6wdX5TiHbC8d/7U8LafWi6jvVp0cbqd7Ua58TOu7sA/v2KVzA9tK9uhdcKvk1G28pAb1Yiw
fWLMzdFOkvG3nM0UdEzamO8kY1HDsve0FFxKNmAj645oHgqAHpmhfMXrSeh+NZnGsa0QEmC6kt9y
DFmnFMtiVKaM3Ujb+LyWbfjnM7YSS62bSMZnpp+NelL1Qlf8UfOmcAP5OHow287NfoPplvuiKtpb
HMJ1FvV3+aU+8LDMpHpaZTTObFVQ2uvoHDZduvMqkX6ci6L+lnnYc0CwZmb39um69nEtFRo4IBiw
fGiXz2sokxfJ0onOTSJdDLFpJm2Zx6TGpoPNiBSjqTjjZgAOzxStxGspQEhKqW+UyMsR/jecLY/9
t1fIoHlRGFjt+lxXvVbOVXR2ijo8SMMLN8bUMvGw8Wt4+4GvL7VoFS9kO2f9JTNMYv3Zis7aKLMv
ja6g1KtDJPI1kKq3JBuuLUaQZq6zoEFoUq12V5vG1u5i5SvDs/EDGkNmvqty0rZNoiWWfoMndnU1
iNqLpiY4oPUudpon59atw68xTRYEbjMjnnYUm0zdceGTzu7tnbx2VrnYYQ4s0ZkL9/Lh9LYbo3LK
lK9WzXRUOnq2yarKfZ5iGfkRFrr7t9e79njAUmkvmuQWsNIu10NXJ8oHtVK+mlC0/cpbjNPzISo+
Qd/ItRvH5Mp3AV4CEq/J1A9G2ircmY0+MRBxla+AXuOA55zvNQCJd/1cHRg8ep8KJmA7I1Nk5rvl
OLzT1nwJevSvCUSL9AF/W30RFSkM2sltdGZanR7afuoeYOBpPjh0GL5vb+yrRs3/WwwZLMYgQD/X
fSILORbkJXqFG7ZsiicnUpxfcVU0yYb/fb0VMsVQHd4SYkb9PKtlUAMnybfg2JxhU7cVdIG3f9GV
o8X8jjaNxsQR0fRV8hhGUADyXONoVZrck1EhHyPi0sHSp+vvNfbg1kDm2vvmXQOhAjEGE3e13yJL
lIbpjziTRP+JHDGLDfpKnhG0xL6DMyvJxxC3nm0YGu6hMW4tf+VsMwUiuP7tTVBXXJ7tCHyPlidh
ftZhRXzPXTk/z/Fs/igI/L/e3turS9GVYzACoZRW7OVSthP1reE16blPYiUMVEgFjCE6xiT+qOb1
jaLkyn3qEvhg0nJ5U6qvLjRTH9Oxw53knM+90ZzKyhLqs53alfyMhJPjBbM3DOJnyOB531iR906V
nr/fEfc4F+qisoQo5eXTVngehFHupucqMifG09Yc/wFTZH5yjNYadsIewSf9Dxu8aFgvMmgLxehy
SaoDJkKZkp7Nwp7GwB4tJydjQ7jvY5jC2n3/aos+DoUW7mroS1yuFnYjkI+kzs41nn1iyf+j2fko
hCv0/xIpzfffMS6BUf/b6VFRFL1cDm9rxrHQWs6laYCEkkTJYtO15XyoKfFuDaWvndV/V1tF4VDH
QhF6ZHo2Ohx5j1M9N+EDbgnWL7eLb9meXlsMnrPJpIweMenB5aNZeF+YgyKSM5TQsDuNaZ5C2Onh
fh91vBytG1H32pexsP+YQxBz4AVdLofGT6lMzZScdcUYBKCECWZXgXCxLwz0d/YRmL3SQD1+aH+p
eSu749sH51qMRRWQI7PIb1PdXK5fIdhZRpWTndu2cX60zuTstVRm21JpjWOCLv2ta+bq/poMGpEi
ZRy8NrLtmL8lOoDDs9QaFYR0hm2or8fxAPhFrW+qH15dzgWMjQABFfL6DhmqeOgg1+VnOzYwuWsb
DahZqzoi6FzZ3OhELpu1SmCXepx8AVQGPbJVbjKFXVt0eZqfvV669YM6gZ56kLi63IgtV14aQN+l
6Qgelpe3Cqd0mqOhqQ1xhrNr5zuN2Wo6+olspp1FCT/fl05u3jI7vroohBwajX+Lo9XDSSOmidx3
2bkfw8L10xG5Xl/pcX+n+5cZ9k6bm+LW/P7K66OPg7ghrSPwv+vCJAIhY+m1mp0Vq4kxjNbgoJkN
NXdYJXjjFdjuvPt7YMGlm8cJJftYbS3I2DGa2zI7W/Ukv8FDP0yRblRBVWuiQ91KdreKveXuWR+a
ZTzLgowkAVVffoEaPhRgMYfsPIuyOJkz0RZ1p9nuA6smyn5ALBNDC1XtHfH+W5meMQgpRpNcjWus
8TwCNwxDKOioWol6x+R62jrA9YwP+TxnjNFH3Uh6P6pC1Q0aBRjFl7c3+9rbZUKylA+gbhD2unz0
HOI5Tsa2OINhLH+5g6d8sAfDDgOQquP+/WuBIqdgWDIQlDAu1/KUMO2SsCnOdVRbj4lWFJ8pjcLQ
T9Xux9tLXQsDtOTJIJepxCu8hWJ2pCLAOs5FGGnjRkzdQgx1SK3eXufa9i1dXmAWywBgDZMqG1uX
ZucUZ+Y51n9937i+3fYFjr2FvKUie3WtxSCCngjEHXN1T6CoYVe97omz21r5AePt8rmAueH4nLBb
xlpX1yJ6gvNnyPCqXo56IXsc4/JznVmZdpdlst13BSFir+Er+entTbz2+enkaeTC6Hu84r7PsxZ7
DGnEORtS+2AvpBkXw5iPmcRv2O/H8XcDHvTu7UWvPiG0PjBY5PuGtYoy9Ibnss85+CBQTTC9ef9r
shiVbawOK4LN24tdC9xU5njUU6fhyLN+dYtes6Zy8tO8yJ19Uxhi8gGdIN6qzno0bL1C7fvd24te
e0KKdCTr4MyiO7q6Lby8iJXEnDkvalMm/uihbF8ak/tAa/4W5ubqWiQTODkzkeGDu/y0af/ZYL9D
cfYsiQKljS3UtrSk2CmaAQv87Qe7tpvgSdEqcCmcKM4vF0sYiLt2bhdnGHqW2OE5ngtcAJpmq4km
du+pid8pwbdUL4xz/v+Sq9Pi4q1QVZEszqLFmPgxyY3hux7nAJ3gX/Qn0N/q9n94SI6KSlCGyrXO
StO6G1qY7+XZVuMIKRlvfAoVCEX+gBTJ3aSlxcv/sCCFEkGMgh9dkstdtZB1qjRPlOfYicVe8jp9
22aY24umfeB6mm+Ezqtv8Z/1Vm9RWpHITTj1Z1lz7fGEvERaj+Zvcu/iR65V7o3e5vKRrW952vZ0
GxkKocC1KtCmluMStU15dlTRCKYro44lVune4gBe+xbIEJhP6Cjx8PfLjazG3usjGjjnuOnrb7lm
KIdFJemIYsX7pNP/nkqQNMsU2CIHXa80d4vBTTGUZwOBSH2bI9H6g6nTzRTw2quiS0F6hPAV99zq
9AORStOE+HFOnSY6ihLydTqDT8dg61TUjXEjKbq13OpFSQT8LcdIy3ODdIDYDaLw/LLQlJL+v47g
Bsjs/6HkXACDf6sGcCnGKjUhb/bmXjeLc0NZam6c1DF2diia+sVCZsK9cR1cO4n0JIBXo3qDLPzq
ASF91FkUy/KMLpvznCrwYP2srqwbV9yVwpbUnOQSuiCRZF3nyXHI4GZYxbmvJjt8cPVY7fd5Zdf7
isrlsbOGFlGJMC5VPICqW6Dba2/x39VXdx4c0yVdcUmNZkM9RmUWoREltNLzM5xK1Y1Xxc2NkHJt
X5cNXXTml+HgKoQVjY33eKoV57EXqdzriibrXTGozv+0ziLFtvQnnPUgsO4EDX1KhbMARlr99BJN
Vs8e7Z93ujL//cAXU2YIAfCKOTKXoSR1xqmck54voU4ACQAmuDdHHNbzwnmKyzIs/odLZ8HRcAUs
o/N1QGmqOVSoAsuzCUim9nMZQtOK8vnQ1F0PO9zybqk8Xz2j8FhhziJ0wbju8glRHMiqulXKs6LI
5t4t5zb4P87Oa0duI0rDT0SAOdyy0+TRBEkt3xAaWWJOxWJ8+v2oBXbV7EYTsiH4wjZcXcUKJ/yh
QKL510Rb8ECO37xUbZLdDjov3/X37lLUCRTy/0ZeHHmBUJvRZ2l1nJrE3SlDP95kSpP7aVNEh8kR
5VevCpSVk39xUHQNQCfMte3lPYOfdhVGWVMeYbGCu1VEAJqmx5swIZTZqlzj7Qak8NqTdPFgOPBx
bN4/HoX5Z/3RTK3SvqJTHnLhuPRODkqbOu5uasw1UYGL0/tjnMXX9CaVikRiE7T09Q5Tu/iHPnE/
+aNJU36HYET9mIZ/jfiYgzPwfbxP4KuJrxejxubYIt495w9TrgyHZGgLdV8bQ2U8xCCXxpVr9dL7
DmxS/125J2VZHEqyhqYdhJcesT/WlY+uwU7wUW2tyobZSbc4+XZ9o176ePacis2a4DhHLV4LaQ68
vZEs8AsSFOo0LSMgrIVnT4frA126sekPUMxibqB0F7vE1mo4pQlJn5OW8Ycs9XC6KXEPK/YV/kg4
cllGe/MfhpwzP4q9dL2XipqTPhrq6Mn8WDZVHj17VmXkv7pSk81dKDu332RWbIiV+OIMNDZvGGYI
FgPwHMKai6NPD7121NhRvkLKDa3vzYRg/55oKtd+akDIpm1uZpl+aDu23XPWZ5oDDVpIw8po+/VR
60MVdsRB1E0UP4wEe5+vr8qlHUZeCk9k1pCgCH56XBtph23dBOywCk5lgZ1Z549JNt6Guee9XR/r
0pGdUR2zB/TccVvsZrJfWcSGkh1bbNjEVo2iqn/TpZkEvkolfuOlyT+uO+X2yriXdjUy1ISVTPAc
YIEcFaIuBoe2E3AhvkDDl0q80YCGrwl+X9rWcwgEAn+GfC9LXMUgJMJVY35sML1HRBFdrl9anKn3
Mg2Kf6xGG1fO0aWpURMGVw0GgAxnsb0gVzq5hJF4LJVcDi8RyLDsAPay6DfXv92lfTIfHsOetfHP
MCO8YNaUojd6lGlmRH6nibi9cVVo+nu0R3t35cW8uJDAW+firIF82iK8ytE6LTsbcesC2v4hhvN1
70526PqxjB1nkyCAG/yXpbQJC+YiDWTSxUkQKcAyVVeKo4b0V7hDfJRuiInbxM/rK3lxaiCX54CO
PbmsraV5NRTwunm4UJCi/YMuIKwgYcb9RpdDZG8TpLSblfWc98EyIZ0Xkw6MOxvCLI5enhplOvYG
4aqTyq2lJkWLNMDUbJ3JHTHmo//3ANwuuMmTtPpEXbX6uD7rS2efNIRiLMkqmerig1rOwO1Ox+Co
xilqEYFUtQrbPRliYlQBt1Ibu062SuzYX64PfGm5MRdg4mjxc80tTkiCUmuSkPwf3VJRdwTrOhr0
nfTsLc3g5jOyf8O0Agu9OFcCrlnXmFtuGbOrVWV0jlTyoyycPtmnnnS8O0WpWvFdSaZIbCDYB+gl
5FmbrgW5l8fmJpixbNwIi3Wus8pCuYN8YULE4FtoJblz7wGdAJ3jZsW3wY2Qg+gMkHQr3bBLFwRN
BXr+6MRwTcw/7I+4T7XHxh6Vhop7gszirozSZrh3UZgMXrHMSaK1EvUlAAuILhiOAJ84tks7papB
m8RNE+ruCMZ8sYbo1ux1qu4q0jgPkSPSfwRE1LtEdcQXNF/DBx6mHI7iaL1c32HnS877SfWMRafz
zwNzOnMtHkpnAjR4VIKm3meG4twjdplEfi2SQPgVmBLMOryh+XR93POdzbgzDWJ+boBcL4K1DvRF
3DludDScrjromRkkOw6uJWGxt9P8qav09vqQF3Cp85jY19AY5DVdBqTqNCgdSPKETFumjt85U3aj
UxTtP3uKIYRPa8l27oYY0Z49TIx/SRMaL/T1ZKjWDMPOrzR+CgkA1EuaBmdWaA7cdNVqnfiY1GQ2
E541P6s+nuK7vHYbZRcM9iAPSm9HZAhK7sIUSU3nsLIe8715eq/yIyBXY9RCyZa6++m3RxrZKKyc
hr6TEMHqKKvJH4XRWn6VNvbOiePscRQzEZpNPB5ju+cfZmGebMlSmlV77/NoYKYEzQbMFpnXGWoY
eV2JKPcQHacB5QtSIaSd99TykjXo0sWBZueLuW1KWXBxqZajCm5JC6NjHeGw52Nki2505mRiDVez
MtDy2RC6sK06qRnI8ACiU6RIdg6yG9XKh7x0lkDtzBwCNM24UE6/oytUNU3dIT42qVmjwoqri3ow
J8Xp9zVyuAUkfbV299d3z7w5lpuHJ4nSLVwezK4WB7imVasU6OwcQ6yAo3vcA4cPT8vCp6EshuwA
qiIafKOfugNaRlDmr49+4QKdWzZUp+3ZzwwNiNM567HVakZdx0fZteUXx4j6hy6SobUfUDPz/KyJ
DPMpROFu2iVUa01fQz3GLjAdcbWfRaXKNYbD+RPCDyIiQh2BujmZ4ekPkmgTB4FXJcekt4ovmYpY
NEI33bSzc87R9dlf2lg6lEicVGZg0zJSjwCTN2jWp0dYVMHwCMNBR3BeiMFbK/5cHgnqJboAM35j
nvUfDyN3dJCiscWsQtMetxXIWfkrk0q11lW5tHzEytTvgBbw98VdhIB7UztKCrhHz57UISq/KZ38
AXPKCVe2zqUpwTiihT8fBCohp1PKAoX+W2sBm3D0PtsZkdeiFUJfYM0F49Idb6CQyREBzYMm3OlA
uQ0OvnA4lnEUOeOrV/ZZ/F2gkZz4lRNV8VOKhmSAHZhaIxulyPBZ9naw5qd96YH/81csHnjV6FQd
yERylKjA3HRu5o6ICk/uVvbCvEOpSL8HWdF2KynXpWHny8HBXHRWq5+/wh8bJ6GJayFHlRyRaS/S
bRiG5i1O2eo7OCsBGw6dIQXBs2ZSVu6lSxvJRBp+rs7AwFj2DOK2j0qr1pNjDD7+HjAl8Yvu9JDu
sJOx1yDlF0ejjv67BAEcdxGxetGIQ2U/JEcEm7MdumHemxejLh03Q/x2/dBf2k7c7rNIEPh8+kun
K4qMW21iu5NgmYSEWFjqQ4VWFsFwsgmb0NI3jWMAwq3SFNm/ULTORtUi0329/isuTRjB4zkhISUB
t3/6K4SGoUSHF9bRDfA/36hDrFUvZR73jm90peGsZCOXnjYEYOhdQ4UnHVlMWscdSvYZT2hFoedn
Z6lf+lZXHpNY2p/BdK+JN16e3f8Pt9i1YW2O2pTnEWtspGI31AB+X6ppAl5BchuvvWKXDsnvktKM
Gp9jntPFzBvp6kIrw6PdmmX2kOtq0KQUzVQZH0TiKf84Qd1bu0gRdvUfjslcogDQwftxVjrjGRwH
aFHA9S27f+26EoF/T6myrVuo7n+I9WnhAWim/cqbtfiIcuzB3grGQtSq37ihZt3XVav6wPSjbeQM
zl83sGe6hQp2Gx1X6yw2UMx4LOxUCY+TaRbDNsrt0NsqUxv+NbQYTAwbkyueEILS8+nnc3oJ3l5p
k2MjUbJLhMjnoouS5jX6fXqrr0zr0lmg9AKycJZtoeJ5OpyXd3nQ1oTrA/2n0R8m0/qujKWxQzMl
+TINxurbcek4gNMG0OjyJBOZn45opBRDbUAixyIPu33WRV61UdJS/qIkg33r398sMxx17qrxYC6J
bFUQhaUDxP8Y6YbIdzaS8SPOEUom/XLAN/76aBcXEwgVHRH62GdoTbuxEMOLnejY06J4jN2mekSr
P9mCwoHDHasxseLfj0j5EWQTF5pO1nu6mBrsnDFpyW+csi6w25a/LBGk+CO1/U7ru2hlOS9N8I/h
li+TsG2UdmMzOpZW2W+LaSCNw512R34c/5qoJvz8L9ObuXDw7YH3LwK4Fp3FSTEUPl/q2P8ChHu0
RrwSNkVrj35QWd3Ky3Bpb9IepGpMsAhya3Gp1HYQ1xqNhWNnF9q4qZR6fG9SGXgHIn3j9vrkLiU7
HAGLgJHeErWZ02+nYwrf91QsjplWqzudmh8OapZxb0eqp/iu0ZRI7aueP9W68v360Je+I8VPiMS4
XRK3LrYNOoSZKjolPY7S+JYpA8ozdtik96Y26I8yVLOv18e79CZR62RhuWGotS7GS9O8sQplgJ7h
2PVPSquy2OZligeLXRo3hLPejRcIfdpdH/bS56TkxV+zEtcZZxqfZJhtTguQsh3026GnELURNiQm
LJ6UfOVsXBxsFjia0dozAf70c0qo9k2oRhkota45woDmhFhO1+6EY7bD/j/MDCwqmQCQMSDEp4Nl
alzIxMqyYxpClWikl7+4SkbDqJndAq+PdfHjzfg7IDOg+5cMx3wI86kTWnpE7r+ebhw3nb7bVVR8
wl7cwgooRUtF70J9jfF8cZOiwwj4ApGqs47oMDhOQkpMQprU4ptZIgxIIDsdptjo9Zucwrqzsl+W
JxL0JBXqWXyawAkBaf10VbXEMFrRDcZLlXjhDvV0e2Mbter6wjCqG2Rc4YhNqKj/UvBtvbm+yr81
yv+sfcyDz0xchAzoyZ3ZtptQctOmCfQXzcPdAWVSLw3qTeOy9rcjZmTGGyS8/jA4laE+ItBZPHqo
RGZ+Cu71PozoWuxCS/6O7BQrf0yarn9OU/AcK/t8+Vnm38kLDTmcMuPMEF8sUmhNQVUgsiNGR/2i
FwG5ApXtdpMrSlZshSvWkpTzzzIjMQGewLiaXRMWI+KGrGp5JvQX3Van8LktxuZzpCvZuB2cTpMI
mKnaN/zsovDWcBrzy/UPMx+l0+8yA7GZLHxEbswl2WSUnVHRBtNfWmLDXTNo1g8nsLqNUqjmjYLn
6xb9RG/fZGjQgk+dVvbF+XIDHjNJ0OagkCbxIkBjliYCJpPxElax3HVlBdPWyvXPHs50Gnq+pvzb
W3Oe6gwIIgFlP54FaJgUtV6g4E0RxCE2gqljIrRdJsiPmnGtr4Txy8vl92BYa3KQWWS6Jae7aRzp
EzQ8ewA0o8B9GugS/UKvmE4xDKPhcVTT6D2X8u9Fg+YqjcafmdzsLoNQljRRcvbaiwK95ENRXBRs
JfZyd3RM8jX+3qU50uWf7QIA2GOJcDpHHTnkXkK4eakaPRQwhxTlxe4C9RmXp7DaRMiNbUtgLSuh
/VlrYl5brmsGREjhXDJCj2Jb6GVgvgBk8HDuNXkaRNs61QZcx7Atirz5t0HoHBVUJd4VyAHsECDT
v10/P5d/BhiT2YKC1FBbfGKlRIx/UBzzpTOwq1cHI93b2A5ieBEWyr0mI/vOTsbqxxjF7lPTlAHK
h/GaIs5ZbZfFmFsi3Owc0xkdfPoRKJrLsoaUykdo2vpWG4GRHKrOCL0d9y2c8k5E9qcpHewC4aUU
sXCv76f5QomyG4Qy6/Hl+rpcONgzI8/lcCPJB+v89AeZwiyyVKTmSw3t+k4VcbTHBVLfJY6XPsig
WuuDLuMTaqAAiLm7cbMCYLhEYEcJklKp1QafphrxG5iAefVVhRPsF8INxMpLen5pAmLkfM2IZdcy
ly+pF6SRUulV+qINVdE+w32ejAPqbN3WsJUo39UujbptEdX1N9ueIAyqHU4Lfxm4ICrM8FwrNBNm
3ZTFuyGN0VJKayxfyrbJP/g97YZOLLbyaZkTR0CJ1u/ToB83f/lhuafZ7dA++AHUyhZJhMaj1IV9
Y7ymwGmKvYdZMeKet5Ymq2ZfYcSzMs2zjURlkqoEHs2zcRSh5+lGKnGVHadYD17KdIiCW2m0xbtZ
VfQbsSlp5C41h2mlSHFxSBZ0Jl9ygy6bUAVQELwBXO+FjLdqb6Eix4c6c7yCYn4x9Ad1ss10ZVnP
hFw5vgSgNoVCYkKSefN0nhGsEy8r8/A1A4huI+avFuKIQ4A7vQ/NYCZb0Whec6fXXvbooLY37lB1
wc8V08h8uK1lLeod7ZpoDVZ6ttfR0p85Ig5tZw7XMjyhXGtVCJx5L7kj28+p6PMjZgMuevdN3JjP
XZ2q32uAa9lLAZp+5+VOvIKpu/A5aDtSM6LkRo1KXWz0TstruEVj+NolSn+nh7H+LShxenKlCNNN
SgPNXNlz8//xJChizsg5z8ZwdL7QIzr9FkOAOy3sNe8Fc89JuS+NLL/NKtflNA9e689iUOY2ivMo
3ZBTYNF4/Yid3WVzRoAKFq1JqnJ0ik+HzzSUoKD7x69RLYNk36dOdmgqYP0Hq0OA6vpg53OlHTjP
k6YY+d1S5a4zACUFfZ2+JooibyuAD++TVRv/oBoH48rDtdUrSwTlcg+V+OtDn7+d8zedsSOgGXgp
lmMjMuWEDq5VrwmyHF/woDMP2liqt7JXxDc7skq8VOJ4IwNFhDh3xr8GXBNWDvuFgweT0QX7Oivc
AIdfHLzCxlseV1DnxWiGEOucypDyLR5CxXp2sxGtWhw8iV5iNF3xtMcVLrgxlSIdfK3uk2Iz6pH+
IHp9mla2/W/N4NNdSJ0NxBh+cQDxzjSxClCyReemHlEcT/tOaopVb3GDcTo/E7DPMah1x+BQRaHa
grxpYmqoStfsIluE4Y2LcTheE0kfJBvSwgT3k3LIv6ojwMI7S7MUEwuKEYu2RFO9fQtv4hcWPt0n
icXpBOuMK3AT2Gpd7aJKJh8rX36u/iznBr7ZAz1EOxZv6NMtniTppDmy44QhTSx2cWg4GxuzuFvJ
NYNmaxziRauZyAjTRrrPRn2ccfPpg6N2a5S/s/gVDBM/ZC41UJZGLOX0p7Q8O46NcufLmBpWfoMn
c/gltDXh7Bq1Dzs/d90CNJUtkrfri3BhYB41RNtByZGLLMUZbIxay4Ar6MWzhIZpuJ6FxxivnO6A
Z+WwQeSxe4/CSFljx51fL0Rkc2MBltCMIV1U5rgIjKTKhvBVSkvLfXXU6g1OZrXmW9qQrMDEziPT
2QIaIzGQUjM9dZnhuRVsiA5zy9c2y8KfUeA06UF2iSGfe6X3rN2IVv3sSg468iGXTVS+4eyhVFtD
S2tj26i1snKuLt06pCvzczb7jp2VspQwlGbd2dFr3BfOZ+D99lNbqsggwyfFDFjGNUi9dLjNczOQ
OGl1g99bkTxc//q/WziLI/Bbovl3xYF2yOIItHWEeYAMvZdeaYvq1oyVyfXxCNZxqcdWYtrlQGKx
dolTgZtP51jH0Gpw36nMLGlvhlIpgs+BMcrAV8xs/En9Dwtq16udZyCm+SeYz1GOdpba1ZtgHIq3
EXEFa+OaoyWfsIgY0Xky8/BxgjTy02kJPBARKIwH4WE0tg9TI4nfXDVuo41iNy6+QRZeDtvKTfE4
xIsvsO80TWQ7qw1jsY8qJR43QZ242sEqpXJoMxcLTytAcQLxSDXwtqiwl/GPRIvqGzqi2L6nyWgk
SC+x7+lZNI27Z8c2ke8BUNXuW69PVLRlx+JTPSbd+CCBP/bbtlSi+k7VJtX4DmbeHO8aaerjbvAG
GyfnyC3xSIvr6dksecMqr9A8P06T+PP1j/c7q1t+PMwYeTlom1O8W0TBAGhAAVBQf5FmMf47Fn09
HSJXsUGZ4t9lbkpshFt/GGXKBdK4efuh85SFfpsgqrUHGC86X3S1fDJxCwv9zi3bH5gi1fEmDeAr
rAQUv1mUi59LAQLE0YzXxOlu8XPBynWpFnrKSzQVebcN28LA1Bv9NpWxrSi67/Quq59D8A7uQUHJ
RuAT35PJNHnQmcgxhh1JlejhQ/vK0Krmjq3d3kBXQaFx6g3tYwpU9oGRqdV3ekLpm5OribnDckod
tprEBmNXTnr+bFW9jT1SalsM3ORJ4+NgRW3VQyIDUUkPnfDbrGa9fKRdxnonjXxV13eO3paLAYKQ
HBEg4fz2n174KgUZtYq94CXOKcp956HD+xr6Og+pL+RYmceiANjnu/1YqE+OkN6dF6tKeYfNnNpb
mwB6wV1J1Wcthz0PdFGV8CCBkjjrtLYXF7MtHbO0R6N4TaPaE8+GiKZviSm6+ElgDnuDDnKz8g6f
j0g1duZmIJGA+c2ydhMNhqzK1Mtf47DRVVzldQKa3OmEHzbjSz9C679+cC4NiCw91x0dS2rR87//
A+OiR0Jz9KCpXnO7d294AXEIH9ss/rcKhEAHpQmq5ub6kOfPrIPrp0VxE7TZeeU5C5Xcm7S2esXY
srF8M3e+NZkxabDPi2RjtDnuP0JBUf36sOd5E/ENOSt/A/5+Flbk5aC4VuwUrz1wbOcpFnpXbhJv
qP+1sLR9GwABTR5efp0BmNVSOjvxLb0V7d8vOCee7A1M1dwpXuypzuliXRDBvOJLgTRSo1o77sPo
m20GlV/WZbUSTl/4wBD8aUfBK0WieZm7IBfZK1gLoAKHa/0hL4N/vALTJRzPmkMcFdHr9VW+8Jgz
Nfo2bJtZ2W+ZNheo4PfjaNSvAeQCbZ+Mkav5LvaYAUGyMe4F8Ua0I8bR9PuOejKPUldm8SvKoDLd
Xv8xl+buUfWi9e9qCLUtIkkVXW6sizvxGgZBfwj1qXowUs1A7CAon3Ma5Guw3N9srdOrzGFbE0Ny
irF6WM6+gengUZ8vXu3YbMptEKnWBwWywbuZKnRc/UTMsjFjEzK0irV97JMzl88qvjWFT7zby42e
1C7GjWqhGJiMas6h9AZsarClTEmxa8Ostk1YqOCW2smQxAyeHW0CtzW+AV5Ku30k1CLyexcTxK2S
lI31yRscc+UBu3CG2b9U+IDOWxynOaT949rwzEQxBltmrzWMrnfakPY+y+lxKonR31XVlN7y7t1e
/5oXEsMZlkqETqgIC2pZUsx1dEBEMDmv9KmLVz6n2Dr6YPxT90I/2EqTfNWjRO4BQ7LSIfTbu1rT
FH2DYnOb+2GkjX99tugS6bRFebNmM6fF/oLMGDsN/IjXMNbSwhcA6XZ5HQfDTptc/aFKcVZZWfjz
LT2Xk2Ed0MCY+3eLwCGKqz5NutR5hT5cKDh+YijGIoyf40RNtY0nxbASWp1nJ4wIYoCDBIgNUs3p
p+7x8HYzuAavKVrc36JYmhv0qmLbF3XR7a5/4v8lgZ4cIHBcwLHn92/WJVnirAIrrQnyIo9b2pna
75Epm87GADLLkg/KMM3Q7MMp6lBALWWs74eiTzFJDKM2ND9zsjPviL+J0gDMMnGmvMcHS8HWN2iS
7MYqkQz4yXlrbETYk87dlmnvht+lHiTYoQVTbG2SqbTFzRAV4R0oBZE8qK4k3sLfc8BTM+/N91Aa
ofk0+wKmfmVloWQhtKQ1UDEhXCYm0auROL+jfAcQzXSV8Q4Qi/6oh4AS2g3KHip2sKbV6mSUo6d/
VsjReAiqaHgnx+2mfQYALd9YuRHssWkXvW+pok19JQmcr05ndE9zQJ/eCDux9hibRnJbJ1R+tz3n
MZulKD3XDxXwx+Om98xC/dzWhlT9dJaI2FS9mOjd156zyyyv+4hMJcm3rlWqz7ns1TdtsLTR9q3C
7ILbJCmr4MGOQlcniNesl9wNmgJ7mkz7ahVpM/o1irmfknLozW0+GY3YlobUfxKPWsaXgmNY3peh
ZcZ+l071xxRV4rtoKZ8dWlVr7jnPiuInyHxMfpqWY/wuShquRg+EQuR5/RKbYT1u6CMFr3lKQcoB
O5pu8o4y3bass+Yej68y2cT14LzaOMp+CcK+e0+dNPjRpQD5farvRX7b6WF4rLzc+0lpUgt2EFfq
8K0oaXNu8pQ8wM/KpDE2WMjL7KkwuqB/StS+/HCkQxaF/g7lX/gPaFgoGWbYftTqY3gYqRdWW5g2
qsT5tGg+prES7n2kRUntW4qrx74N1CTakySG5qM7BdJ7cTClj3C1zW00Osb+M+XOMtk3plfcE6a5
HoARHKR5FaIu3ozxWL/YUyHlDs5JKP0EDdeK5Gy+ABxPaRxfVVrvH8txyu9tpffpE5OKttPYue1u
6oPoLsDCVffNXm37t9G10247Tc047IBt1T8rkMUN4Z7aT5syALnyuaV7qOPfW+LJanaN5rwHrgg+
epQolLeWwnZ376pIkW+cqg0iRCrCOKMgM3ZiG9ToNW+qKldN6XuTJdnmdNu+C0k7ZNPQPMx3iUJE
xfEKKySxYolaG4pD+MUlQ6SRi3lVp/oxJTh1k6g19pe23mnHDjpm/02ralN/DuGftG8Gy3+kglN2
H2bkeHieYIurl7dRmPUPaqeJ8p+wx6D7hVbshHNCL6p+p4Qo6f9AFijpf8HlNu2nBlOmaZ+beTH6
le3Ku1KNvcGfslkgRVGxz7LSxnuuzEBY92ko1OG+zTqFiBxG0bDpx56saRtAMn6acOPK7/gPs52c
1fTsDXY/lCczYqXZhZBY4cYNyDi/5FYabSa6Y/I2m2p4u5OU4+RnGFyoPjpJk7MdJ7N2XjF2CUu+
b9q4WyVXm24jRd0/iwkNtVvSH+Vgd4nlHaKiKpOtDG0sxeMWacN94ck0v9frbMQRL4RLe2tP3ji9
d2bliSfmG5SfkyQZyCYzgVmLVuv2J1PKUNuZucx/SgVP85Wn8ixg4NUGxjGDGmi70wQ/fUUMyiVV
qvbjqxrq1kuAGxYCZey/LewM2d+hw6jFhyAL0jVAw9nzRaMKZjYEG8JthJ7nf/9HpKKaXuh2JHiv
dlYo/6Zl+C4pWcRbXQtWSb5njzOCNCAjyWTxbIBYvExkAV6FVma4rwVCTfuymvKPiNSm9oPRsl51
KcaVAPc82qYhQZtqnpkBB27ppDpRWcrsWsfjHNvBHRgl9Qk2ZPFvG9nakyaa4U61G+OgTVY3buDE
B7U/dObx+qu9zKxocs/agSRV8x+YTKdLHNPlnHXC8zcUHkrdNxDV3WgANz+UMkv2Qk1IpabMEgPu
3T2WQiJv/7olBQIOiVtq17A10FpZrHxeQiGAZpW9aYDsgz3mHcNPJWvpUqSCh/cuoimwkk+eF1Ih
36AugXo4WdWc75xOW4NPjKpKPbw2Rlz6mYX/eOLU4WPd1MQGXqVVTz2qxu52bLLmo0LBB5E1c4wI
TSj2/m1cOJvKgTok1yEYBRR8+mOSwKRiqBfDKzhqazMmmtwMipSmr1rSefGkEq7APS6cq5k/oc1Y
IVAFS92KIlahnrbG+Ip5xuT3dWTd5Ebaf0HgOPBWcubl5TFvsFmliLI10HH3DEyRuEoQumH51qLQ
FW49Q3oYGtVh+uw5iXyIWiE+0YBcgwPPm+bPWJRhYcPQdZx1UuiKLML7qK+6UQi9enMlEnnPQVGw
nziIzdfJiMJDFXZluM0L8q1HA2f7r9dP1XKB59E52NDWyLBwXlhsL6K7oKvwA3qjCIRtaV6Uzkua
6d2t3XT4pl8fbHlz6XOHG7YR4EcDIPlSq8iZ0sSw09R503upDhtqU5EPbnFwd/TR9A8zrKI1cPdZ
O41WPmn5b7Yny3xGBsL/HNKl8Or3XDFwIfRzdbQMH8oZCizUgPLwBnQkzPJSHYjViecnbwtgxvgo
Q53Wp4CEMW6GBjzojjxb7fxwSNxkH7BIDxZEAh5YI1SaTZS7wyMZduftUXXFG1aWSRa+8SCpo98F
+BP6GcKja6In55uW6YHrJnWij8vynp7INgninmxGvkuMFV5ntOKDIEN4T+UwbpShse+HOI1+Xf+O
Z7BOBqSHNMs+Ue9B93Z5EbahW01uUb4D5RbVJhdBHm4gaYf3IVxt6zaysmHrdkke7vNRWM6dq1Xd
TdUowjgYvdJVvma3Y3UgoR1uvJE450YfFTmslInm5/70aM2aY1xVxLcoiC7L9bEFJCatG/1tFBBZ
9ynVEnkwMqmvXIvnh2imR7CsZOEUG5dapRpq61ScDf2tq5F93heT868F5gzxGSiFa8C7S5PiOmQ+
JLEc3+WJzdPKbFAhe1MKJd7SYiuiW2cy6nHl5bk0qT/HWdQAWldLsl7F75lsoHY3pQcSwS+6Brsk
+j5Aya7vqUvDzQJ7sCKwtzlre1eDcKrBnYy3mP43QVsV31tWnP1QoxQRk+tjnS8hpW+kZeeblyGX
AIQY6RUninVyjSDtv/VKFdh+R13z8/Vhzqc0K1fMckucT4fo8PRs1rWqi4Qu8ns41FpJsCInHk66
bZs4EfrH9cHOnpGZ3sz2+61PQZCyKKDYZthqbp3G70jAtAIqV+F9kPphkum25vgATix+h1Bb/ZqQ
q1mTDTq7hebBgSCiuUXflxf7dKbABYwppSLxTt6E2I2noze+LWLX8xMsOoKDrNLiVkOJZqVYd2nS
uNoQAwOHI0JY3H6xW1hx44jkPZIioJmDDT3WNW34PiVT9Y5AJIl936p27JtWbf/1cwaEgUIKIDzs
60DdLkZ3JkAsRlVn73lCudTo02LjDIXy3Wzq6raNmrWq3Nl+mscjuGbTAu/Fm+l0lUF3BjD0puwd
tz9XuYt6La/2Qxtk4GdSNL2213fU2SkBWzmDrxA8R3jKWPq76LZwdIKv7n0SoUTFMM3Nf72pGlYO
4+/6+MktDVlnRiwTWqo2CKhFUGli8cRLm4/vbkyB5J8cMK2znWo3TLaJ6NpHO6OWdqO3thfsDFpX
VFl7u67rA9Z9413mxIioZXbfTDdBbEl7K61qdHdpFzR4Q0xyFNNdbdeZeHeRSrkpVVVoPojsNt+k
3QQDWOgKeb0vC3J6edAhBVOkqQr7c9mK5HsEAWbNQPPsQxp0wTAFIKafYRLLbokglnNkELXvk604
4DEG56iNbnSo7VasZMTnQ0EGoqAKqxTy3hnqoUcLvLcIgN4xe5TvUZR6+qaPm9d2ADa7v75hzmOt
356p6gzOAd9Fsfp0g4K4jUkedfHeTq4VHYKhyW6cfrZaMoNYil+eKpNmRrhM1iEy2uoNzP9E5Ry5
GXK5oMlLgLvTFBVbtXGUl1HNa33j4H4DbKALzWqHwtP0IwldehGN3eq/LOK1G7oHY7VXZNqYfqJE
Tf1cYxmcryBazq6a2YEZLikVJEBDEGlO58YRF2ls5+275jRdt9Hw78ZitWo/DTrCnqPuVDvTyNGK
pO68El7My3Z6QPh6mClwEqmRn8XoSGjXYVCP7XsVUc3baFlF69wccrPdCKzTmkMehdOaHcnZlT6f
RtqHUIfAywCVOp1vW7s8kpUu37Vaa4cDkl0FqJQqwQCYcK1/KvA732dN+tdPCePSQMRVj2hgln4/
HVfgFBUj0Ni960aTTD5fVb2LjOnWhaHzrSNDjokd9TXhtLNjMkeHWHTRsFVhLy4bHl00iEQitPBe
tFQ1/cIDyOF7nZLl+6B3slXjz/lpOPmkjAd8BH1KHg+u9cUsQRuBayvG6PMIWv0ej6fa16I+eaDW
9xiL8mCbsfbcJE3zRKnO+h/Ozqu3cSVNw7+IAHO4pbLtTj7tI7lvCNvtZs6Zv36f8sFiW5QgwosZ
+GIamFIFVn3hDfuWKX8tq37JMXG2yYDf6FPLFMsEHgDM6uwFqwtJlqZBNp+LMPwT9Xp+L+s5DeMU
6fq1NXTNvwIQ+/32NTE7zv8NigA9zzbx6wXeoVPGRJfT1nzuhl7e63IA9KmfpuERJJYODyj2l56Y
WenovxEdcB/ArYDtzI0hkanFXhA+znNW1VO1yXgSqIP3UPxiS/G+mp7exCstMrArKqj3rmRayAuF
jNn18fETmCp4U8omkAhmG95qZYPTE5PGxTXZgbYE0+0w1EAtZ40okeKmoZatx8HI9reX+0M95a+z
9jE0TwBtPMDmPDizW5nqCXBSKhvP4UC4+yXKOBGPQaIbuMXHgA82QzbE1dda8bTVaLa2tukI5Xpo
BUrwNTcGNTigfS3tO3Ab05/KzwglXbkxs3Bb15YyvA1637Tc3E2gPE5t79j0f2TroQfns/ThXJ4d
QA24owgHAzKtOSgcN/ZWsvKEZSSgdSOjbSI3GPSkpqwfx1+V1ssWLt/Ls8OIIJVRd4XESCf2/D4y
fd1TGskwnjsAeys8Uxsoo824bYI0vXMSVdnXmjzuYNMZu4SGygJscXYxsXl8okiPoc8AfFOdDy/n
dOT7xDOfnS5od6qdN2sf54atHwzT9vZBmZcaxVjQ8ijSoLdGKWyeLgeFPo3eUJjPZl8RF7VGOxwa
R0H0Jy9NvVnT7klWjdwqXywnz5x9w+e2UQEgoiIFV8Df3f49l5cTP8eC7sL1CIxnfm5hqOtdMirm
czmq3Y/A9EowyWOyRRFIcScrlHcYYi0Jvl9Z748Ft4WtikWUdr7dgy3FYVg05rOnttbOzOX+NYKy
q6xqL9d/3Z7g9bGAAFMQo44/L+SPnkkvM4rNZyVXo3/7MRrdTB2jQ42w48LeXl4/Ym8FTQz0NSYn
s4u+dIxMktj55wRRTBeyMKJ+vlqtxjg/hAYBrj+1aMjx9i6c3+sDU44AekzoN59jwEuu6p1hPkt9
7ayHsMv2FmQRN8vogRVtvun66sUDkLxw335gYM5vPRUGpCxEOehcELadb6TRtaGho7n6Sx8Mq/jZ
pYGjuBrVvCdNbuUEjGlkG9sx1Xp9W6a0wtacrVhZC//K9F4PlIYD36Ost6s7LdpoEpTZhavlygdH
0ir4vxYfOLbQ4oD81TUKczzW8hRsCVj7X56XxFuji4KVhlT0OvaN0QV2oK90bFTc0h+SFUwFZxcV
tbmQ6V0eREShYdmIbA/Zx3nluwnlusWsz37Gsiu4U5pu+E53QXqhoyh9EnfPJSMqv9hHcOI/NNbP
5zxqCdqReeg9x8jj3nuKVh28wIgAK8vSv5PSQOIbUJi8/aVdPhu6EMeHiA6QCGGK2SUeTb6VTGYX
/qpUTXqso9h5bj1c0Vwv0Nt1UbXD788PCI2cggyFP3pVs9Nnp3kf+Ajd/epqYzyqnlpvnEoF7R8r
46lt5IXiz7wg+7GqtOcESY+SLNIi56taJBGtcstCZje0C/OfHMBBsVIaUAP3SSCHrlRExkZK1N81
bLr7SkuDxh2tRoFGYnsIVtRxtLP7sE3AejRRd8L/fFpYksvrnJoFygcmDSQaDfMIaHSGUQu92n72
KqoluUHghX9ssvbxEnjTU9GxCyIemNsbceVow2wBAYMYPN3SOdFdwiBg0kaTUbUpPCDPoT5MzmCc
ZCmqlyQAL+86zhaxHRQDuA/k2+ebICVGlJCqRL9kK4xWZZ13O5yOEjcrLV8IoLSPI4DUlY+wwML1
fjlLRgOqBviSPs6FyXrRBBQ7aNL+mqbc0lwlohTV4zoBHifVl1oqVw4bo1GBJh82DIEYmM0zi6x2
7Ov4V04ZV11lTTngpahnafldiqys2egNCP41hT96/QnoJ+sFVNAAxKEaPOCunvxHBqBo3Y9FV46b
IHHsiIZFzTn95OYLvz5I+GjtyFBe5ulNiAAHdZYmeA1HHp0V9ZxkTZQ8ehvba5qftwe72H0RqQj7
MNpM9JlM8e9/XeZTnFZGHznBa6p68UNnxsnOTlNjJ7E8WGxJ2lNlhg9a3S2ZD1xcbkLaU3i1I9GK
+uTcJjhARDRNoTW+RLwPL5maTPddVww/cKMfXiIzthY+qevjCaVCchnkb2YTRe1ay/UhVl8o2GR7
NXGkY4fW+SZrW9JYX5GThRrWtQEdNhF8IDkRBfXzlcWbuw+BO+ovo1zYL1M3mN8zOLMUicJsraGx
t/AcziGgog8KuoI2Px0djvicKjApMkZbhiq92WnVmuu8LxsyHqQHDpXnhNk9EP2ke00oyBrSAWRM
kz+Gtdk0/2TaWPrbUJu6skLMZRjrhXCKeJzJnsU1qHEK/AGPKNjMi7imlv2oaoa0e0O4JZDMterU
yMdCjK5Da9UPmW14D3bTxDtfsrGl1isKg1C1a5I7KTIC52uBI/lar+zMWiP7kfZfm6K1QzezdLne
V0iZZ4dB8kGhJdmQyXdkyIqxn+pQD/fVqMjdtoeMJ50arx1oZLSFlmzstgneNGKFwCV2JjrvOyWE
z5CkNZU6Cd4ker5moVVgzjLY+U+27UvjiYqk9awZJMZfFD3Un8lPouRt0ju/3UROllDkS8fkNWgA
yLlFZtlHqXCCeuf4NOUZYxiD76VaUapoCtQdk5Uhk4x4azhIUNNxxjHCRyuK2keP7sCwhzmV/qP7
GC250kSBZT3ihhSspXgo7ke1UX9OTt0ov8Z0cio3p9wdfeu6aLjHVh3W1ITeXLIx495MUZMfZPlg
D1i9wdimVNmva1OLHpxi8Ow73bc1DD18qWo2KLzEgudUOA0VrDEo36HWyGQTpVINa3NS88co7ifd
7ZUwTh7skYIY2+d4T4bVYpNSK7nASZqxfhztHpZ3iFZKvcPrR3rw0nRwVuhJ5lR3yzGQ+02rl3Ra
NiYmYFawp/8R2DQIIuU0SZGsv8UBYjtbfJ/yYeuUkvZHD70pTwGA206br81+DI2let7FtSg0dUxu
ReJbPH8/HpO/rkV0f+QwpQf+JuwQdkHSt9tQb/ytyKrdCrTzWirDcg1KPl5IAS5GpjMO2wclChrU
YEdmMVFuonuUjp3+2+yx59uqbS35a4Gn/9E4Xf5UIUSKNLfVJLmzawI/XtQwuCgdEHgA0aepIdTy
CfLP760xHUIjTTP/TzMOpv9Dsxv7JPXKRCCWVt96jI6j+6lEpiIK2lR0G5aAWxchlyPYGFz9AnFh
Ums7/wEg/5SMxCV+JbxXdqGd6v66yMYMawDJ+iph0YZeeu0UzidfCKqJqJMRcBNyi6B7Fv0mdtkM
RSWbr6MkmdtyGstDodrFLkFk8tGhE7cUeemzSxFJDCAlWFGZFLgQuZu9EG3iT7YH/+EVPSFrurdG
GJSSeKM/J6VHcZi1hLOOSoDILOdSesAhi4lX1nmlUkRPcai7n0bup+9q0RqfrPp/jEXYQrGQYquM
jcj55qmj7o2h2nuvcp5P+6iemju43vKK8GlclV215Mo9R/n9NyDKHhSm+VgIY84HTOwwSUInd16d
xAh+WJ3TffPsYlx3ct8ckIK3fNQJqRmkVaEftLJ4QdJI2t8Ooi5SYrHChLH0AOgl89aL5++v66Lq
lALQSeK8pmWrAvc1YceGRHhPQdONd/1o6xDdo/itH3zvXQ2m/ltiZHLqGqn8Sd32/9YDpSiOkyDj
2/P1yFp5mJrOeS0cuzUPTtdlldvR2vJR0QHtvdaUEld2mlY/sJvwf9xeicsjLRbi/0afLYQx5KD3
J8V7LVFAWMPFHf2VFtiL2z4Prj4WnIYLN6SoQcyZYsDLh95pahY8UeN/dKdStubUGDuexv7eDJ1p
oY92bTxTpOGC7yHMU843OO/gIDvOaL8OvaH9VNPBXjvj2K86ydF/IWey1Meap0ZifkD6iIz5aCk+
iHX+60B1pTlAqfCd18SvjO/qUPnPWWAPhwn1uU/SHD9ODAA3Sg026RHR4/lYcUVEWKkhYwWdNezy
1kxQEQntCUS/5GS7LDG0p08fE7AXEGboAAH9mC8nSIDehn/lvUqe0uLqazLBrRzzlC/kUvPXlHVk
ILFpQB2AOc+SvgJeCUYTk/day0W+yjPPeZm0QtqYYevtVZiqqzL3qp9RVNW721O8soMiyxDuH7So
qN6cr6ra9FOol5XzqkB1d3aTjJ6/i6zItAGyl04LUcP8zfyYJy1j8Ah0AymnnI9mhmqDCowvvSa6
BG2BguyYuLVqBm9eISVEEUAhfM3xTrcneeWz4JIHVktlTOBJZrf9EOgmFWaD5fUq/y1u8m5Pqjgc
pCGUNkbcLomwXBtPhbQotE/EmLP2Ls3ACv/wUXqVzEq6k4YOGn2ujslGssPoQWcV5IUDdG0boSvS
VyBPhSg620baTpHjeYr06pdT4K9hiXgrSTXRUskCrOFuL+eV25OxyJT49EWTc7aLidEHcJ067zXT
i1bd2LlenhRlmD5pTym+eIGIJt8Xch7mvMrsdBV2o5PlvVqp3x4mtR83MRqGd2Urew9WOSWHapy8
hUfy2hE1CAtI/gB8AQM8P6JD7gHGq1v/TSJTWOlJ1W8SLzP3QaCU+7Zo9S+FGka72yt6OSh8OYqZ
TJdHgtv0fNDe6zCDkU3/DeFpWEypUXZ0iPy22dqDXz5kauUUbqB6+vr2uJc7KXRaiICoa0E9mFvf
UbGuBj+w+CbiRqtchEtVQhJKRn9uj3N5PLlAeSpYTkdooc9CSLONzLTO2+Bt6C3nQRvT0UUd0nzU
QQdtPj8UmAohFE5uwA8+X0rYTHEkt0HIUH36MEoq+LUUiQXoT8mnrxW4AzoXi8abS/41m5WP7HMN
oIxZ4WD0JZVq6TCMCp9CFzzgEZZvb8/syiHBCJPHgbeCu2yu4Au53IJ10YZvtYz5LD4+zQnDqOSQ
OlF43wPAdsH4LBlozNMsFpEOikLbkgYGF9dsjoCsqkzPUBmR5b7faWrkrTU91dwQpvNXKszNJpcG
9d+AQtnGiVF8uT3naweH0EKUwjg2FOHOdxNx7dEqNSl8ozrXHXgmo5UOVubRmrrwcHuoy0ubC4dK
NhxzYUU1jy+M3O6MySzTt3qA77ORkYqJv9vNB5muCRvUVFXTDhbmd21QamF8aCSThDazDz+FDInh
dZ6/KX3l72QfTTjqQtoD4jLBHonCYeF2uzIedQISZyw8SeXmgUaGC22lk968aZVluGCgIbEXfd2s
YcLpfyLKxAsv/uUGileQhhSFPoqa83om8Lwo89sBqPGoTlsbLPdTF2rGqla6SV1YzCtjkdOhqAei
QLz29vlhIYzIg74v4jfJo1Pwc4wr0n/P8VLpkAdm/vP2ebkYTeRxiCSgoyfav/OltKGxFL0WNm9Y
18m/mmRsXYUAlcdX0rr/x1iCDiCsJEQCN/sMoF8VCBmH7Zsm5wYoATPxNryJ2rqvpXCpBXFxzwhC
FCppPArMjDzxfBk7fCuq0lOHN+z26gfNC81VWfTGt6GLDp0TbUI1W/LEE7//77or0lG0r0A2UgCQ
hb7u+ZB5AbEy8SP1TY5lwpfGyoS+PbXChbzvcs8o59NEEhIiVOnmhulO3NUdeZr61tCj6N1BNf27
AO907P5kZykKFOt0PimRYoPWhL7Ia/QhIPRXcqTUhhQorZP8ToxWc5MgM55kGWLMNCTWdpTCDPK4
52z8WM1+3z6aF9UGiP5CXoALTYgeXkRoGr4xKcyb6g8lU/MlRLj1nsxqfCwj3btLKr//Xcit9DPS
leFO1yP7XzUd+4W1nts2C7VHYH+UOnDoQY1ujq4Jke/3ckjE75oGKngzmcLJ0Qhbv6QuhuntXRLK
yklytEl/kvQ0ABQ3aso+7Y0qpmacqi9NDK//kMhKLi+8pRcIBqIt8jpI7Ny5PCvzH6eFQM4b9Kbe
SzvWHjvd014kkFYnKt5VukoUExo+1aNNSSZ6X0ZoGaL4JylIgPm5CCb07t8KJtNRNvHK3Cxsn4hR
/j454sfxSVjglzmpEF/OPwelQq2hUyb1XUYo6QsmTv4JcUEIU2pta9/6aJLATzYIALg95frUpTsB
t6uDIr1v9KDHzUaHzLewn/OnQ/wooWxnfoBcLugAVkec2MWm8j6NyfBuQLr4YyRUVXV27VGNY3Np
FURocb4KfKDUqCHGgq1GSeJ8FQakftIAbdz3KK/kwPX7rDFWPl7NbhnU/jckvTL5wQpG2RXqbUhB
8FQ/eqgeoDulpL+zkXhmG6jYiK5v78/lSlD6Fck6CZABjndWibCTHDWVVvF+xy3WN7GJot2Ydf2D
Z2Vo/kfV++3h5vcxlV566xBdOGokJPNapee0dYn8hP/u8wigYRvTEJGQ8KuKujngR9whQW4HC6s/
v7w+BsUXlQo/sl5Ufs8X3xmboEBGzn/PJyCrjRboO1peDpJ1ufIdlr+yG4xaOaCC80kxZFHY5o6m
rk2hG6jUHC/TT0FpGK3kvyPa0D8XjZ2vgyjU7mFmx2sMWfefXF3MlIUmMeJgZF4wzc4nSqQkhyFU
+nc+nDp1EeDJ3gatHeuV0wFTpq6lDa6BlMbCuMb8dDOuYB2zs4DfLwrCioJ+lgaF/r1K+HTKzMzX
vlN5xko2efc+e2IZjNamDHqF7SSEOJ9kAdmks7M2fgdaESL5kUCg3yQa1Y8sbKQN+nFV8clgzAEw
gbCwgBXDp7koLGlWGtEo79J3w/ezfeXZ9n06Zd5hCoGw3t7CK0vJUABweWhscWGcz05wrhAmKNJ3
uC7hJnUUaTsEKkQ3K6ZAsDCvi49fzAuSqcgwAdHPfRupQkaKJFXZO+jFYBVCZt23NKN249hJ39N8
Wiq2XB0PVj7IF2og9txkU0YnRomUMH8PI8OvXavIy+Ygq4Nx72MFLrlFoWsL0MmLb19Mka9BXDfg
Q+c1wTigJy/FVvpuojDxw4vQq62wMHWRsAFwI9dq81DqRrwNCQuXgqYre0nRDEMzzo5I/GZ7OaJ6
H/menL0HLSIILhiWfF8jChzS6U7N77cPzpW1ZTDSEu5xYvk5sy7LtDBNcE16n7JY2+S62W6AFA67
ztN8tEHUpW/+6ni8nLROBZZsvrCpitZDkQ75O9wnE7nRJEbKpUq/83Bl+5pnfqEdcLmY0B+QtuK/
pHLK/OyUQ2r5farE75PVy4+l35ZrCszjdwr5S9jxy5CTIEpQMcnTReR54StWgO8kWErefbssIHlM
arI1E9s8Qv+KftjjlKNxJJcgpzrtG27SaOp0U7nQQrxcYH6E8FQ2CBfY2Fm1gqrkKEdjzsdpTdHO
iFEWyvVM+20NRbyvnfyzaB2h8U1ERF0Lv2MYmrN71dParmikKXuvR/0Fk4hm72s8XAUKMCGp0vb2
cb3cTqBhdGIpS2qArubM2lbtWgzvpPZdi3XvayhjWhpHTnjQte798yMJKQpqvGRL5DDnN2rojMrY
SFX37vVq8TCpTrDpOz/cpkFZ7W4PNYtugHWZtI7gjYDjRM54znYfpzqxIilV//hZru8KpVY3VNX8
fwt4iYfUFuo8gVwvkVaujiogZdxzkM7mJjJIbnl9EzTKHwgPur5p7FL9t9GbdgdCR3vTCjU5thUs
7c89HmKyQhabUQnv4bmJ8/tXSkhnFkS00qh/EN9WPNfMPO3R17LgR5DWnuJGcbVEoxWpwl9B9H8j
ou5B61ncAfNyqDloVqb6mfYnGOgi+W0+/atGlrRQ5Zl9d/+NImYl2liEGuJF+WteKA7BTM4U7U8D
juegJOgeKr0UdSsc26QAPXdfaT+HW2PIj+o8TxQpJvH27KGwh3ZwpFTX/qC32Q8b8TfdYUsJhSNs
AUlNBBy3T+rs8/tvRG5voXkh6lmzy6XARRl4d6L/AYIYbmonMg9h0HZbqdOlze2hLteTZIs+AG0y
/kNb7nw9294JBYMv8F3ZH6sRhNgUrg2MbtZkNSnUCa19/fSIiF6SEKMzDdV9nmwpvp33BsgZ39Wj
2rlrceqIyHodWMK6TOszbZeUPS8/QRwCWEeeeR58OAzncxy9KJdivasRDVMyWfrSQkRZqaU0/qkT
REsMKfRfNNBw2cvtmYqA/vyLYDzeRWFqg6THHEjsxEaAK0iV+C6oT/mLP7TBwRgl29XKwj/6aax8
79TBgr1W6/fYf1pLAgmX5wgTFLhOvJQWtIR5uNqoTmc2ch4hbGTogE8c3cO1FYW9SM+XGCIXn79g
zgNzEWNR9pqLfBZZ3ktozHU+/ZYxXYHYHpx1h15KsZBhXOwmA0Gy4fxAo+J7FP/+1w1g9eUwVp08
cGK9dIo3jlfr6jqBiln8yLgSTRdEXePftWpf5Au3zwcI92xLGZw4TlQO6VNwz50P7pUmQj9oF4Kh
gb40bieqiOp9kBT+9zDVjMFNbKuRwYYDNlyPUik7d4rnhSdYSFO+KiMfl9Uyy0eMrOM+JQscFGKV
yJVA9+vf81TCGSUqI6SYQMqa+abqHS98MSKU03+YFcaGd0YkoXuHCxVoQzi4I3GxMmRVWbge3NAQ
JT5U3F5RS85OQRroMehEq9LajTdVtpavKQJN8IUqLQlPt0/7lX0xIDbTNaJXCwF3dpNQUS61ZNCQ
5sNBtz5ktZd+0fQyXQVBkf0iERxOtW1XS8yAWQpB18gR7AwBLCC9Jo0435HOyBN0CVPVdwMoRPWh
R1mwWvVdreE8UXRWcgdXqr/3o7TA2okmyFIecXGDQoGh5kq+xGFUSGbOf4AJzQt6T68FLubWzugC
fG2oY4Pll1FbydpXND2MhVv7YtKMqbHQyOFQQOfiPh8TpPigoL3PmLqR/867yv+G2YhD47Z37tRh
0HcG6P6tOeCOcHuXr8yWqBtGN0+voGPM7lLSo9hwYpX21FiFe6vxy3jvq+rkPzahVusPOVFwuhBr
X5wseuQUoyhus8xcZOI3/fXFK77eRq1qWxEIXF13Gys2G5j7BvYXaY9JnVRIzpcKAIu3cNV81NfO
PncyGjCQgtkHkuTCPmm0utxJNRjsbiN3TXY3kE7W1apo0Ws9NmVCJzvXW6XZ20Osh83KsoHvPAxm
mLXYPPU84Vsy6kndVrEdf8NJHr9spVKBoaN/3BZr22n0XSC8N9yuqCeBlw5TP3Kh8vrW7yBOzHat
Ex7LB0sjWQ1WBj07795p+JpVV8osaPRxI9UTWoypHH41Y4os68Soq2KdAHL0F6LK+YMCHIp2JaeO
P4CA51jcmPhZJu9Rj73Trg0Vo0cE6sZ/bh+x+XbPB5mFeHHbNwi8B+pR+0dyPQkfBjf85iycqfk5
ng8yK8Zh7JdQZffVI6mbqykrX7qrwoP9SWY+ZA7yNQHI+6huXOAgwVwKT5CqOJqJIp3GPO2+Sohs
ruh1WRvYPvG+MLx0e3sB5xnyf6NSyqWqwedC2nP+wQxqrEwFBkxHXs/kMNDW3nda2N5DBTcfZC2b
/o1RydiXJIF3g5+kq3DMo+fbP2K2i+I3gC5h4uh2Ya845+rBbZDRaGmrI7qSrUvYUKyH3k6e0QsZ
vmo4n6zBfHsLZYjZvfgxKNY4FuArauYEVecTV/SEwl2p1ccOZeZNDw16jXr7eAgC9SkY2+lgJBSy
MuDkq9uznR0nBhb9A25lHQF5Me/zgZ3ckFulzvsji9sfmlrzD94gS5uhkF/Swq4Pt4e7nCdpLBV6
GojQaahenQ+n+lHdgIPojg7d9L1lRqpbjvawzq1AW/taEv2oGzX9wVe6VAGdI3vFTEVbWFZJLMmH
5i0JOZqUZAib8Vh4TnfXTmm6tiTdIWpJlCfZk+Mt9RmhIlwaJjou9riuAyyRB+nTYh8fv0SQUMlv
0b+Ya+bBnC/hZzbD0RtG9b2hyLA3tCo61mVpLGzvRyvgr4fgY9Yi5gQdQpjLN32+4HEXSibX6nh0
usHJV1o4TS3mJ36Nhd1k8RomBUoMLlYNIZY1RjG9tp2iFC4cXDY/yJ3gqQLfmq5aipzftAIQ0zos
Bk26i9M+/WVgl01SriqZDih5bKgJtp7xdPvQzC7vjznA3ERrToToJCXnc7DtsdTVxhiOrOkYuWOh
SNhze+j30ZOsFiq7lx8EWSzBEG1pLiEe0PPBAqqpU+NYytGyQu8xUJCQ3kzp1LTrziJS2JQq2qO7
2xMUH9n5JolKuWBJMEeBljof0/A7FJS1VjmmWE6voAh3a6UhEMckS0Zqu4I8kZUeLgox8cqqwSXq
c1VeVlhA7kXizgpTm5wFR4nwuq1t8Tz6wixVNfOHNKVr2Bey+SfEEOrx9oQv71jGA4NCYYINhVV3
PmHVq8Bg0mk6SqAMNqYVI53NoBtTqZyt5BcgRAJNWQiKruws4DBRzxJBGSjQ80FNamYS1B/1WIRV
tUOmGlxYmzZfjakpNhnHaeHbuzy2VLBANZBLc5pI+87HaxrsHKd01I4+xP5TPdUNFlZ+q/wYh85Y
KptdO0JAKKjtcmy5UmaxhzlNiMDHtXa0skoJ9kXrNPjZdQ5Udu59r9jkTUerTu+jcqMkqfU9DSUr
WJjxxbZ+qE+jEiWEKwi45tuq6UUwAQU8VmpJgKdXk7Qb6eCvDD9HhRSF9OIrn1zx5fZpunhUGJam
A/oSFAwuGyKpZNi9YZT6MZu81jWVLoQHaDjqOook42hVXXdv1Vj52QjC7G8PfXGmHDGqAtYXDDN/
Zu82X7QkAaQyjkUWRr+SUIrunNGzfuiFmm36sFjS0bg6HkA+agiULLAyOj9T9jjYoyA1HPVIz7i2
qdqTXERR+NXu8mBXlcmSsvjlniKCQs5E3YsL4oLdG9HkVhBIMI8YbPdPQoX9m9Yp5lZSqnINYqd7
qtLMXFKouzIqJXWMPgXFV/Bhz+cZp1OfVG0gHcfQenIC31vlitKuU89EgKxstPdUbuqlctvFB8sV
rAtqObEn3NY5XQ2jskTvAlU62kmXviDCwjtIxeup6yxr4Um7PLJiKLJC4kzkrOesEDuW9Qp3HOno
maF8X/RBsdPA4J8qzYn+6XW9XHUNHqDEqN4niRQfXUskMED18JfAYPbA5V3RKkMY+Cdt9OPxMcFO
F05c6k8viZx55crXJGOL5tuYu1mvIKX+6S8GMJNwsOOyEq/N+c6OZZTAlayCkx4V+R87G9u7ARGq
H7RTZGyy8LD+7LUP/xPFDS4I8HPIKM0G1KmB906hBicMGSAId2rw1A9F81wXqDFLMg5ntyd45RR9
8MQFNoMM5gL636BuMcHQOI4F9mbETQQTK6mNjQJJdK6ghfW8NhxITqHdTWp40fxGFKv2R83yjnWm
xRujRGkbqrgnw4npk/Lza0n1m9uH8jDuRPPNw4x4rDHI8U+DopXKHstGfds0wtDDkCXVgCZWlIdP
LydDkhgRigG5nFeMihhcZ2KEWJsYbYoAZ9BJ/+DpOAwrkM+/b4915XalFAbQxLLRobpw9QqQzNQs
tMdOVewU60hBej0De7Jrxiba4tr3/v8YjnWE/YaaAe29809BwuXZGLm2T2U7RZVbUz29U6Oq2fqK
MUluMA1LIsdXJ4gGCkA12EzWnGSA/HmLjU8SnBI1j5sVpgFhd1dHmaWuqymL6LUbUAM+f0KFlbBI
d0ShcZ54dZjvTHFpSUcpSiT5S4m+IOogRTg2WwH+WXqSrzwdXG58fNx09GbnNYTCCesgddLg5KFv
FKwwp5GyLfai0m6KhrL4UtTdlzjL8oW6zOV3SJWaeE98+wDf5i+zklYh2XMankA94/RTaoGxyquB
l1oZlz7Dq2MJLLBOe4YXSyzBX3VFNVfiKe7L8IT2tnowskbbYorQfpF0IFK3z+j1oYAeywymggE5
H6pqcG7Vioppmfg+rYdcVjdeG5s/HBm7qU+fFNaQq/p/BxOv5l/zkvsCzybZDk5F1Pelm1sd/QYf
jpa0tyMIRrendnlQGA1yFvVo2tvAFc9HqySQx5LG1Aqn08cVmvLJysK1InOD2M6/0nYY7zOui5+3
h72yolRABOgXtga97tl7hKFDQD/KDE9h1IV7JWmd00CDYyMH0qLv5dWxRKYFHovqzhzdUpiNavaB
Gp5apvXkFPgdJZ6lFW6UJ0tmeVfHEig9cbPQSlHPl7NUxyGtgCae0DTTH2gDS18SHCUACdVLmdy1
oUDf0z2hxM2dMrs4nXJMCsWSgtMUYI7qlnUNU9Jo+9pf8TBYn2SgiHuEWdHzFWx42rCzg4JJVtGq
ZhydKgi+380+f+oDU9qbSqv8DPu2fbx9QMT/3Vk1YDbcbHajmQcAAqPglPUTrm/wOVIen753ftm1
WX5z/ELOf9Z9Ydh0R01lc3v0yyfibLLzjEYKW0p32EedkCvrqAeonWDdB98lLNVWnqIv6bFdG49r
kxeeL5/irfj3v775zPPsXuf9OzmV3d/HTiT949tWB1NqNF6qITWWpHavDijUQCCmQBeZ+xfkjZpn
PB/hqRsd7x95ULMvuUkzpsHL6oBIW7vQeLq2nQCgsdel9gCedbadjo72atcYBLwUlDW3bsNOppMf
lD2KRWo27Z22lC08/IYpWgFAaD6HAvk4vcCvHGJDFBDBZZwvMEobDerN4gYv9B5/toL4CcbYMc1k
OnCNuiShcO3jRB2VKoRgM14Q7JNECrWgpnWcFFX3iN4KtQ5ND6OD6U/ZJxW2/pscgpJ8MlSxlTnr
Z7AdhL1sOTjlkle336qmKw9qXozFVxhqnzaV5yIQmEuhqUIK48wVQdNSU/rWd6JTmheJt0L9M4UD
gcqKC8tjalyIqMkvRLfKlQpSmv817ZExVZX4YSARO9z+UK88X4I1QyNVZaFpap3va5ZlSdclBR+O
kpvGN82Hi4RFpOdse4+T7SodFM89pbUiW3im5/pUYtUJ5HikMMqAEzuHTHgNWsFJ28SnKIN9si69
ZnzSTa9aoePn6HANmp6/QlIe3kVeHPEpz4gdGsP5Ok5t96VRofDfXg398tIEQ03RSUQQosFwvhpa
kVrCaC06ZamRjitsQ1HZx9d6SRT2yu0BrduixUPuLVqK5+P4Q9g7RjAlJ1UvBhJ0dPx2EwA937UR
bnpvy9r6cXtmV+4PbkUSD7pCkOnmZUSVnjX/FKSnxE+9+3E0gUoEKa7m4Cam32HpICjpKTV+8yja
3R76ymTJXxEJJ8gEp3CRLphBFg+Tnp60LjuVtdwg/m4iluQnUvZjDMzFu/nKLgJvpAyNzRnxytyY
oJMxZ287h9WN0rbf5KXD4S2xNG0WjvCVmQEvEoZmQmMBC4TzbRxQWED4u0hPRQx2y43rin51Fdql
C7E8X+dmvSSnc9l/4poS+AM+HcrtgEbPh2wjzagQg0xPVejRV7c6E4dkCExUF/27Rs/CPcW3ZjUl
o26sRF9uFTtTRBteGp9ub+uVmwOWJGUnkVUL9Mf5L+lK1Z9G9vYUVKojUSqNcBfN+bZcs7ZOoWxh
36LF8icDC/SfMPTg5iTX/bCCOB81z8PWolo6Hks0dg59rld3EVRtA3Jt927Fjr/U85/vsRhQUIKE
MCWiIfNPdao63iJmSl9Ns++HyG8OeT9VUFX8rn1QBif8ZGQvBiSTF/0TkQcasx1Om9hPpUil/4/s
WrYP4EW9q+3/kHamu3EjWdq+ImK4L4NB/yBzkWSrLMkL0/WHcJVd3PedV/894W7MKCkiCfubARpd
XVWOjGDEiRPnvIshtYc2XfY6e+trVgwmsGTcRIyK0/v1cmZUBhs76GU/WNIsOVBIzdsXybHC6KDV
RbbsRKGtxcSajtYllw0bcRX3ApDHZBjK4kdZa2N4npR59l6fGu2L1Tv2IUy1qTvc3qbij3ydB4sZ
Cio/GoSEhDflkXqIFGcqusXHl2VxI5O2RiMbxbtx4InolQtPeFkZ86+UbZZzHwvn2Ns/YH1Ofv4A
esZUg0V131oFidqoqmqoEsUHfmrkrtqr2ktu0IyTQkf/a5D65GnQnezj7VHXMfDfo/Iuhd1FfXR9
OsOlNwZcYxRfrpFPQ3eQt5YL721P2GLjiwr3KfEKJZ95U8ubc7214yqWfZgPens2uhZkdT/pS3yO
E1X+NKijWZ9uz21zTFGFFccDeOkqZ5G63A5lp1T9XC2dHkO0hDY8KtNVnDz0ARU+l7JcKX29Peob
WAlLynoKMRZRQYQodH1WtGUYqXyNmo+KWfkUyTranUHVF15NFs5/jY76qCcvyjDr0bGZxuVdpjbm
DsRj48DSHP9Z7ldZ8/VuSrRWQZ+0R0ixsrLGa20zuJcjGlqukZl78J110iBmDMwU/C4PVvRnVgu9
6NNUw47Q/DSYF+dBVqT6UE3qu85BJOo4GQ61m1azyvcwZPeKjBsbmAAhNH1gNxN2VwWOuMqdika1
7g+z1ucoHk6JfnS6sLy//Vk3NhN3NwI71DX4tutsvMjUmteLpgMWMhrnIc4TLH/aKNAv47wkX+mP
1c7d7SE3lxVsOwkRBQFEy643UpMCcx3igKmNYzif27DC5bCzO0V3AwzZ33eLkyFkNOnBJQNev5Pj
bgRE4boHJIlKHO2FVTwKp6WgvzFxv+D7+K2CedecpyJXoZlF8fgwSWMx37eDM74YuDG22FPgkfzr
tzg8dV4cVB0JiesHV4Q/w9AbqeJnCMHCQZdU5FY1BYHRD9DpVQUhHnvae+psTlxQiaEvUjNbuwfE
YVVbFcgEv2owa/lDCqYclpadyEctG0bLw7FnEQlwURoHg3+4djEIVC63v/3WdqPx8b8/Qr3+9hI6
INGiVKpfy0r3AURV/hUQp3o0C6P1ePRpO9t74/YhSpC/0Aalv7ym+dVWtGD07qi+KoHE4FbOhgPd
T/UTFkhITMxZOH9HgNXcw45ujct1QnZMzR6ZkNXx7eass5Uh1fyobNpvkdGpwWOUIz2JcKuR4kc0
J/afKqKuL7++vlzyvOUR6QI8IMLKq0IQ/gxBkFe65lNibo9SAjM96BWM11VziY+LMS3n2wNuTRS3
JeA+5KOClXc94EAHAiRIq/t2qbTvUzQVH0urTGw83lM7P0lFEYVeSNlqzw1gc2CsKAAYwuHkBXI9
cCpNiB83peZLY6mc4gDh13FMm0dHHms82uOgbLAjUKNsJ6HaHBeBWYADlL84w9fj5joqa3rYaL5Z
au0f09xPL0M+0O9R6xr1AJqyE2b0SWf+Ip0DIA99Cp48vCCJXtBlrwdW6qiMx1gGnKIB6cQpWrW7
szzp7ejKC5IMvzNPYCbUaejl09C/Hs7osnAE7aP7JpL0flpJy9Myz3aAmN5ScVabCCZrJGyubm+o
rRueSw92FwFSgMeux11UaMHgNLkd7EhRD8q80H+KY6cYD1NGGWfnOtj6nKi+kUZxk4PfFFHz1YHJ
Ch23pibXfRgYf0iS7fxh2UN/YonbU6Yty4dSk+avvz5FXrEUnnChIy1fjYkuYRP0A5mUI0/NZ02q
F/kEPi07UYhr853vuLWePFRBgfBiRGZntZ7QnAMdIgTbppasH1JUqpm3jANIUX2Wuz0PA/HTV88N
8b4BGkbpAfzf6nSEsF16xWxNv1CM4J2KN0x+KKfysW6aC/YV2RnRstR+UHAMdPMgqE63V3bjaxKJ
MLrjhqMMbqzOCPihzoJpafrtjEvzWRoCM3QX+Bl+U0xLc2cCpk8Peh7jQHR75I2Js2cRFgKIhzbU
ukkUCJm5QdCQWwNj1kXCYS9I1Lhzuyr4hyQDteQwVKlwjRPGQO5Uxrq886U3Jy90U4gUJOprZnRS
tUmp57Lll6acnIdcWYBmTPQ2IsdYItciVJxoo+5RcDaudDpVgJFRbeaB/KZna9Po6yrb8utRk+Nj
bWjp4Cq184+UhL3qVuao/cZaC/SWCPzCek8sxKszO2uLzGeOLb+XxrDvvWxKor+qPsmjgzz0gXTS
irmVzo6Oj4bbo0nxqeF/2ROe2Jo3lWwBFBTAxPVFMKnqLM9NYvlJkzdYlI6mK9VThPRQErzkqC/n
v/6SxtXw/wZc5U5GWSJqit+UL/dSmRw7MCMv8eTIw10A2gSnbjBkuIaEUn28vbc3QggPeBqFoAxB
164tkBsV784M/xO/LqKqcqWhVVBJAerg6WHX7+AQ9bcRBPAsLWXwnrw21/gxlIyz3tQDww/TRg9c
iVKt7hb2sMfM3poUDyyAY/AJgY+sIlXBGyMhb+FxZ6n1UroVAjfPEfz94RhP2tz4v76GAruBbCpv
Ouo/13tWxzcQvqJm+OUc9f1DHNlW6wWVSeMzqQt7p1218cQSpRbIEFxrAKjWQV8PE5lQb/hmUToy
1yeoJnXs5I8FJiOfDaeXP2DpXrwk6jjtRKHNoUHbQ5Gk4ANX8nqiZpFRHxhN3Z+4c0Gya3J7r6d6
kdyrAI6aB7UeisIdojn+joNBs2esvvVZgbmDixOULYiI18PHTjO0KV4TvhahDB3h/fCnPNS6N9dW
s4P3Fn/U9V0nBKm5xYGQwLFff1I1m9oRh0/VD+SwGT0JoajvkTGZ8ynLNAOJDznOEleuC7qxtzfT
29AjyK+sMJIiXLbrz2tLU9+NPCT8ojDDQ60EYX7A1lZXP7alVt2hhRYN/9we8u26MiQcS04lAC5q
itfrqmjY147GAEa3zvv3oaTHuVfzhvVkhAH3ustvY4DQOxVNDDJ72gurwWRnQXo4i01fHVAEVaxZ
aU9h5tT9TvK3tY5I+SCPJPBqJLrXk5rUTjFDm3EMe2mKU5pa8XJIZksyYL6X1gHJrWlPkH5j1wB3
oRgKopJLbF3ftnvLbI20cXw6rlp9auuSphSkX1MgddrgXWUP9g8cOeu9UuXbDIVXMOUWnsNCHHet
wcsizvR0wYwGZWk43iQPmNzQ3YxPdhtq3/LWXg4zxhYo4MhRrx/yqU/3ahAbC/76N6xbU7Xa4h4R
hvGlMOT0Q9h2cXJMq7yEmdz3paeT7Ae/HArF4x9suyi8C3fg629sj3bXDwZIXa6cJXqHwBgWgHXs
pJpr2kPxrs2TqnGTOe++BEnX+7ePzdtoKEbH8xPHVmpsawg2llWWjAtxeFGxR/w0UwgIPNIJ81PT
6WBupiJ5IkUtP8Zhru0E4o0Ty2klQ6L4z1Nq3drW6tbMMt2U/IlqzDtdqueHPLWkjx14oPPtWW59
VjR5wEKSyLK5VpdbhlzTgv1seCmRl3XHcgyfnCSYD/2SfVQnx/h0e7iNI2SKhgJsdUXIr66yfHAw
cj7MqeRniI4XHgJn03yEf2/GR71VErQBmhksWmhN5k4vdyMwgUKhkYIwH8Hwp6/Tq8wTue5Zsswg
ulBnn81TOoyhdcbYyPiNBaX4i8gYr2DKK+J3vBpn0KqkRFkxvigom525ZCZ3UaBqZfYytOfYkCix
317TrU/IlUIvjO6q/SbtavIhdpJJiy+YvsjYCwEQKM7O3BjRHSwCq8F1z6yfb4+59R2hL5LA088V
ws/Xs8zTQCkCHaSw2mk4DS/y5OUSvHmj7JxnszeaY4sW187Sbh0Lar9Ux1hd+vKrQaUFeola2+El
ggU7uQnR8F6Ntfy5baAs3p7g5lhocPHYB2BHnf16ggn1OQlUEaj5bKyf0JytvADdB+dQ9qNc7Exs
a2+SdvH14HyAml+dCtjgYWY5UXxJkaL8JispXr5dFtd7xmpbkwIlQo7O6sE+ECHv1d5so6VptTR3
/Cy2hlNallbgaV0XaqibLK316deXkK1Bq0C0J6iYX4+mGZURK5LsUA4aZetYt0lUuHonFyjjJFr0
/fZoW2vIY5YGO1MDECL+/qu5TUifRxmZhm/Q3v+jVgsgQICimvR4e5yta4GL+CfgirC5TpIFfctO
+yzw6XoY+Z0TWvGjcHd5XBRgrLkb28UAEipr4m8hL7xmZ/itVIDqCM9WqrbIYq0WVZYHG2JMLfnp
4ti5K2FScazUunxXIlt8jCanPrHE8VkeCO3HvGiLz7fnv3XyYQcAgQINSvVjleApYZRWQUIEj/oq
eAzgtT2mvFneF8aS0Xww6Qo1iL/fHnSjgwmkHJikzEqCu1rjVfRCCeUyiB1fQewofSzLJnBbS420
c0bVRnUDvOVC201QDFff0S/L/wgM5GUuhby0P3Z+iziNq8cDYink1OCgyDzM1WM+pOw6VE4Z+HmW
EYYalvsO0nwVeEOmdA/y4ITnUEk75Bxm7CfBBOcez1LlGNA1m73MqtNDbRR7vJutawADGk6bIkrr
6yAStqqx0AMMoFSVuX6YcF4d7xG9jKF4z2F/h/usdX97KTaH5IgjOslOoCV4feZyRepDtdQtf+oW
XWMz1t0jP2+0j5o+IbGRRLnx5faQa1Vmaum8YbjASbWAr/KWuh6zquOsyMfe9M2lshU/kp12PrEz
JOVEkblpXTgWquaWCMY1KNgM4Xsr0+Sv6TIFz4Ejx905LaPi3qmDqbhoUj8ah9u/cCNA8LMEsY03
PL92dUvFVukEmhEG9HGqpHadOe8db+Yd7XeDKiWI6atGfjS0zDaejKrV9l7xGx+Fq5ECLuINHJp1
ijUtc2q3UhZe5qk1Him/9wcTt0lPT3g6IAA578Eh30YEDRY/Lz7q4nQd1spuix3DP8VO5tISDJ7m
qHA8R6rDZwRddU8TF4tr5nO0c2e+XWZGpZ8ieipkIWtMQz5Jg93jDXTBA697xvrX/KhpmKwfAaTH
qrfMDkX5zJTPKAsAwbz9jd+uMYML6SBB9eXBuwoBVm2kbdqG+SVpm/l9mWmF/WzbVfA+kNqguK+a
ZkQM5vaYm8tMOsK+Z0q0nq83vgKmKkIULLsUhZ3ZJJVO872IuvjrsKSOO0fKeIKviCjK7WE31pnn
NfBpLCgga6wFUKn4mJVRx+nFrKeXPJCqw2CnOOouw6Dkx2kYIj9VSpArM66fe0aGby91gOPo+IjH
H1CK9etkVucxToo2ha9VR/d1qU7dQylZWX93e5IbaysUHqGliGopPe7rtTUbZDMYhklKZn6E0hwc
x6nPa/qSQ/dldKTpXKTG+PX2qOKuvr5ImB0uG2gyiZxFXn1Ru0ctKCis5MImn0o3yrpgfpRiETX0
squiXy7PiuF+iv6TA0JAvZ7kVKYGXNAqvXRNWBwcJTH8CDPWvTLextkAcEOOLs4HGcoqQCNK32IL
VmcUKyaKaEqZNNapQwvISngwuGGNSdHp9kJufT5kiAVklpITW+V6ZlIogYCJ5fQSj7oav4x2yltW
YqT5GI6VXv5p16E8UOOHTbFTo9jaodDuOSAy70ri/vXQYdukSzkEzLaabRKQKarqQxqHw2/s0Nfj
rHaoPaSLrcRGdtEszBGmrg4/pmNbH/tqSe/yKFYOPBriv26v6+bkKEKIliCglzWKSqnsZZw1LbtY
DvIJH9K0VodnM0raw++MA7aEdwKggDXByHYaK58yO7tM/azJOJbIyJKVjbM4Oxtlc0LIZlI51BA4
WU9oijKzq/siB+SbGee0MKbwSEnd2gOnbm5IMmRAWcAYUY+73hVZZgRwEEAYm5kVfs5RkVGOIFmd
jCYPaesDSgqtgu5HMho74Xrr9Ik35H9GXtOXiGHDICM3eEnbTv6gWKhXucLETMZ/ILf/artk2anE
bs1VJaUCqUmC/qZrIMmAGInRxSXpIQQEchw9dvCWnuVoDvFfLjHP7KUh3Rl1K3aqbEnspoDjggC+
XuG41pdqbIviEqBvDIBdXqq/QH1VF6u0k79vb8+tNX091uqMp1NdThLqtRcz1rovDobylUvx17ib
5NB6HvK2fvn/G3C1fRygXrIGheOS2zixuKmELt3RGOzqI9rH+te6GKHu/8aQGuwKGDUkgWt0ZgTa
Rq1ijmA5ZvoZ1wqje7QTlCcA5NtGflisxKx/uSQHkI8eHtcu1c43KjiBk6WCeJBdKuBrtdcEsEKP
ExjyneXc3KH/N876TKCoWCuJnWUXaYm+gTmaaW1F2nNsp4b9qUjLMb4P4gCVwttLurlFXw27Kq12
cpNjQ9pml6GvIsUz7Dxw3KBGdfIMjFCPd2Lb1nBcf3TxqcmJB8j1iYi6ZJiXOIbSMcnBKe1m457M
MHwYxnwP6L+1oHw6jdIfRWNq0NdDcR1WYRrJpL+qPuFqrrcPhaYOOSKq4dm067sBZsPOR9w6hIQX
muj8n6BfXY+JOWAWGhEXIHYmqeUZgGzvCwQY3424TxenrqibHUb7RtGBwELtT4AVVMFeuR5yTs2y
MyWda8nuom9WNp2R0rmXBjTigXDlXjhXYFQw0506t5HsqjsZI6bFvxHpqFdzPOjJooe8StsWp2uM
XLOTiwRto3RlPevfhdaY2B4vjmqvf7f5aW2SYQCVKj5wq12ESK2lhnOUXAJT6+4XtC4NdzIX9QXL
Edmrstr2qWrpOxF2614WXTWRv8EdWduy6WlnjzPPZTLhSPb6bh7gjMRKtPc23jojJDJCn4kaCYWS
6y+agXmvQ21IL7qkdu96iob9aUqXWnGdvA52wtv2YCjpsHN4iK+BpEM59kXkzDCJqY58k4JMepDL
0PxMKb8/3g41W4cD1X+QQ4KADpH4el6dNpvFIml8NXqy2Ic5/McU1fNTO6bTdHaMod75Ylv7BDQw
ShNA7AUH53pEBPwQGS+i9NKj90K3vpzGv+aWxo/bU7rvDlLTTM25WxZlLxPeWlaOgyg+8vR+a6rX
Ak+VTIVkP+nCzpvjCuMwdArGg5D03Em7fxap1280IWCLfI5Axa3DDjdiUMxpl12MWOjH6nr0iT57
dyrxnDxLSQGaEySI7vXmPH7U+94cvDgy7ae2tut3zsIf7dmzFUNVD0LUO6XavL/96d/w6jDfhJHE
f/L+QZNmnWvOrV1mfcAvnBd7fD8GpnWXS83yI02a+B8lVdIPUmNozwMdIQxie6XrvYp3n3qKnHHn
t2wdY57PNBdo2Zo0aq43RTeO+LDp8IOzEp9Rt4zkMPbKUW6j37jrXg+02n3wc6Y2rUqesrnc/rlU
S1YdVHQblfu+bKNk53SJ/G69B5DEQqZKXHnIm1xPS26NrEvsmipEPSDzvaithL5tg8Se10+V/VTG
bfhYT4iQyaX060wWmoncQFx54nm7Jj3ANCFYO6HtW7m6mIjkyFr11JWBLn2sEnVOznXQG8lj0xZp
9ymyMnOvQ7xx3kjvhXyUgMvQK76efY84V9Pyu3xD7cL04GSAvO70zii+VCUF+J3bbmOtCf8yZS7C
MzCk1WjZkFoKJTTHl5Hq+VhPStmBSKyd5WRATIoPVoGf7qEIx+a91GTRLn5lI67RtTUMEg0acjQ4
r2erTuAN0lqn0dChKn3AHIfQimhI7aDQ5RRuoCMd9mIU+825rVBDaRu4AWhU2vFrPHOQKF2d9I3t
mwPABG+AOE+ICRfnqcqr1kTDZwiLl0VqHUKdg3Ya2bP+rMkQB45SgNLhQUPjcHofYhOfeks199oj
JrFtctmJOFs7Ag6QKHzaALDXbwWtoZjVxGrgO7hjlrDlUE7yZGOYnwqd63uQ5jyFfg9v37O7aenv
Azhv4xm8CoJOSLsbwRkPcknDSMJJrTO7wT4rmZzs5G9bP5NqEC1Brl+wVqtUpgnrbgwq2fZHKR9O
uhP072OANH9rwdgvO7n+1rYhFRaMTRGD17W1NJOkUM7zwNegVdQHTBsMmAz1qLyThiKsEzRaxkhH
f1xx4h1enZjGKjqJ02kIZyUIjWsn+SXEXJkMxAElPmTmoe+C7GHMgBm7eiFnzQea4+U/GenHn22l
ZC9TJinJ3e0dsTV7cAesNQQlgPGrcJzhOGvKdeD4uD8aPn4u86k2q1L/3AdLBoFlgDEzB2Nq7Nw3
G2kPWTFgEsHUoRCw+sKY1vRNpir0YsdkbA9gA+rCS9JMzk/hksbnnPJ4sTNXEYDWyw1GXYHMzZ56
Qw9a9DRuB5QWYBZOTfxQDXDfkrRU6fHwnD0qdtQ3brcUY+hqSzR8vb3SW3sa3AxNAATTWPJVoocC
V6FEyiD5SS7hw246cTamrmrXWnI36F0zH2+Pt3ZopYEl1ApZZfAsBMS1eso4sHtqSQooFbeILMi1
bd0vQVoqX8Jkkl9QC54/Jt28eMUc13e1PanJnS0VleTmtRGwNEUpHyU7kHeK2VtpDxkPJWbo33Ri
15cyFt+dNFSa5BuhE38Jm0WomikRTLEYwazD0A75HygZm9ZBK7JWR9nNcJ6yCKXhc5yJ5bq9UBtb
kYtYBv9MBZrqzOreQFTKNMe5AtgU0DLgUWgk+o8lixe3oCrVHEjcJ3Vn+29sRV7hcJh/utWgAHN9
V+VYrNldHDp+X1vaQ1mogFSqwArsg2PWaXXUxzxozxQ/wsDtxzgLvtye80a6JzryoiVFBRGczPX4
eDhhTq5JFjyuNP86I1YReO08gKa/Pc7W2iIqAO6HVh/Pw1V4UbJQrdElFLAVMNBuMSvC1HVQgnPr
RO2DM5bD8Hx7yI2IBsIcdSQafJAj3sBLlcEpI1tyfNSmWuT3tTE6d7GaulUelaaXN0mMSUg4EnVu
D7w515+9E9B/RBfxzV/BWIx+MBtnHB0fsE78kFdBbbmqGuhnkCjW50EJmz1L9M0RKb0TztC0oZN/
PeKAsNXcxkXgZ1HiPEixGn7FY3lxVYq28qHq40k53Z7jRhDjpuIJLvpeArF2PWLTl0UUBZ3jpwTT
U9gN2btUjT+lzdR/vj3S1g4lkyRycSQhw612qBkMdUcGZ/sz5kkH8Lvd4kmwo9Xf+GpQN5G0B4GE
GqnYTq++2hAKl4hcsn29bmH2dXgre/aomS+ahH3kCRNO5c/bM9taQw4EkO6fTdn1lWtOSh+XlL79
ttRr5zAT3kxPSiuzfKixZ+9+vZYBSh4nTAqMqEqun8FTFMUJIAuKP0keHhKzXGYvj0YZdTa7+VUt
I3HncKPjlCCyTBKK69VMFBj0qgrYx2YzHg2aNLmXGtnS/MZXez3Oqr6nDfUEf3pxfCx3xhdA6lZ6
KuEWVy6VYSfwbNB433/5s4luCxQL1hFc3GpqSEINwnTa9iVV/aYHqeMv2uI3aW3uBLCt4iUjYSOC
VpOQI1vlRnmB2Vas8ZrAoDI9510jPy5jHKK2gDPtuZC64ZgZTlYBkott3xiN5KC2Vfbj9nw3ggta
AWSfcLhFlrquCPCU69NoYt90eXfUElP5POKq6DFe/odSFXuO8hvHgkcyhVIqNeivrz3by6hasBNy
JJwEEhLwxQ6f0yBSnutcdfYoCBvBReSdBpoawOAQR7zepk5aB3mh6oGPuycCTYETzPVJjkXF9JcX
0QBiBUER1KlFHeJ6IDW2OmNEB8nX7badPBUdjd5tcoR17gzKU+1nXLAXdedZsZFcEDLEcQfaRYK1
mp3l5EHYdEgdl6OpFR+jIrSPijoN1r0xtosGuxcl6ccqCuPsLp/qvY2zld8xPsw1tB54WK3376LU
ZlNPQXixGksZTiobyXHHZggdz04D51kxQhWTYytOXbnoazeF5/Z1GptswJdpyAPv178BP4XGMe40
FLhXB9cEHaIWlhReYmnWKAVM1pGmauHmZjrZXmIsyqfbA/7Eia0eGj/Bbpxei2tyjXaOQqtaosbi
AyAKa91TFzEuOY+g+g6qR2RBRDULJ3yy7FALDpD7Ev0yoIi3PNhLkcsneaI4dBciAew0rr0o8R99
sVSdO9INa06oMY/xUcn1MGi9hdt/hPSlqY8J0DHlg91CxnW5WeT0s2lko+6GQaVbxwpIB3i6JOia
v27Pdmu3UcpCJBLqEOp6q+UNU+p2yGBKEGDJYFM37mpn+pArc/FpGgrrOVes/H7KTOv9AN3ieHvw
raDB8wabGECFbLhVqKxbKxAQ+vCSOEr7JYjjxlWtomjdlCrnzljiz1p/VWIyqR0yKhtSHmjPq7Ux
B37RaDwRVTlENjAY1L5yw3x8RKuyLXnC2Ep7HMJRHt2eNDHZ2cwb2S0dXqIW0Qu9wDWXR1PbvsG8
l0edHgUDULJMCz8GRSS/EMiz8dBrWfc4d8aU//PrK82dLhowLADlxOtIFlq5LBPNwKgqFW4nmPiG
LpF5RPzX2JO32LoBwWmDRaJwL5z+1p+1NpwaXABlKlxlNBddnuC9LM1h6ZljMj0pZdylJ9vuVEzY
MGpc3FgP8N5rhmaqdkpRW89oA0oc/y9ouG9AUUUyG0oE/NNPTDt+30+6/qRWjnm2Z+GFF0jFR6ud
gdPJZvIB0Kz2Bc13GGaNtHD0OrLxeApLZ+de2doGfAy4FBR4KSesFqh3KBj0gx34lZrb9snU2kK+
K1OUKtxhrtC1kS2p9BDX3/PE3h4Ypid+O6CH1+CN0HJqpcIez48zO4o8C6OxD3JkgzIIKd9DwQdt
dSzHsrV3Tt9GOoKCGy8BuFWoKqzB+1E0GmE3402gpcZysBdDduU+iz8UiXKvzdq489k3h7N/Wi/g
H8Jkr7e7vJQm5LSI7e40+WeU2OPJrRJJ9SZLXVqkFJx42FHb3YovQg1W4OQFcGuVcJXlMlZO0vNN
B7WpMSM1A1eW0ij9o6IVl7pNrUNX02AwfG70tjjpUWd//PVDzmzxWCVXQbxH5E2vHkOlpsxtA3PN
jw3UfQeSpO6Y99b3PomGPXn2rXtDXBckCNQHYGdejxWnVNLNiekaiEXf2Q64e5dLcPqey8BYUM8J
sV+FmcjHrkB5nm/PdCvEoLJiQePFTARewuoFMUtlNLQ9N8fYUN2JsqJ9MUNTT476bOf60UxHzk43
B5dZs09hlA9ABEqwnfe3f8fGBUZBEswHVUlg5+tI18I86VAykPyuDI0vk1pZ9dkYu2+DVNd7diKb
Y1FswJaGJBv1hOsVz9Ml6qEMhZcFxf97hIJG1bWyzDxByUGz/vbENg6Q6DKQeVDgo9oq/v6rrdQP
8tTbZoxWdW0nzwKC5s5Bnj0OBaI5qlTu9dE3Ts/PRqoQlKE1u0Z8VHYFVWLAWKDXUq31uiSepNPY
dE323gyR7j0Y1mz+JeeL/mBASY3eTXIf9Yfbk95aYVGMETULbMLeoCHHUErhSoEbkERrHYxK+WkE
8HnRW1nbiVAbdAp27avBVndANxgauD3UwCMsGP+OwSTL5zxR+nMzG1VOqt1jwEMqMRrvDd7gH7ty
0MEnT0mTJDDw0oLqM/TNb7ZULqqn6P28pxa1uRx8DK4pQBtA/q/3gJbqwPqFhv8s69PykDaRrZ9z
rYPFThF81yl1c8uBdRdMI9qQa62mMq4NgHYOwzW5qZ4yVYZePuUWDPYMoE/0Xjf3jNW3PwJUIpHo
U2xcI0WCKApDUCjhpVAdkFVuDJ/xpUrnWXWxxx7LO4SBJee+m532fZE7CNLg0Jei898H4XQvk7tQ
1qpTwEgSAO/vdq+Pyg7OeesrUIsRFydFOwqF11+hYP45xl4J3EuzT7wULLdX5kF1JzX9rO8c+83B
RP/3p2688TObenXsw0iz8taU4NDaQRd+aNHk6U4LplTdeamj4p/b501ErFVKzvZyEMkV2lUoC15P
rR6M2YqmEFVzRFLgsLXgFV9ye152rwtxHbwZiU0MlARhLj739Uig0o1JzfP0YiDoFHsppe5vhTnq
zlFdSrv2QDx1o6cCmqXYnEz3gZZgXGcnpTcaRn1XRtpwuj33rd2O/o/NzUm1iOf29S/KuqqPtFFO
LvafSdwMD0Yh1X/gdxYHLg5r7V4837wwqY8a/xnvDQNVR6/ALDD/0PVEGe7nZO7zU69NUuPJZvSu
psoSPI1aGnqm2SnWHS8gB8/lqC6j34iyCBogxgZ8RqA6rmcu7hIyqCy5qEWO6hwiqMlhKQbtOzz/
X9dZopiJYCY6AgSWN5QsBIZQx88x0CgKA7m5drLyhF4wsD4XhRNLhwc/yDu5yUZmRAGVWwRhP9qV
6702Kd2iKiV+PIIeXjw6wZR2Z2VUjMe+xNjpFNdCwbOvMGj04KEU6t633rpLOcBUH+kKw/9dZaJV
HgPk1MmNpLYT1Yp8qI45ZE3d6zSo3Ac54mcfJ4qOnw0pi11LKvTfgODCR2P21EEFf1QEmleBRJLM
PpA53RetlIYvYzW/DEXmcE/lQ365fZK2YhYlGPJN5MsIXav91JDdgyRso0tUY2TxYLayfoz1VDvl
RdnLd7cH26qOAY7hHQMDjWrCz3P2amIYuPXQrygJOo1kHqomV741MKi0s5KX3BqFJi8PUZdFEr1p
K3b+Qv1gsQ994nT8Ly2T2MkjtuII+xsrIVI1Icx0vdCx1hdWGczhBZ8p60HIq//V17oVH6t5tNsD
fZj86fYSiMi0jqVCvYt3DjxQuFvXIxpTqyeJxp2ZB90QHtRAHfQHJ5BwUa0kI/RqyR6ygy6FcbgT
ObZHpjn475HXBE85SOVGAel8WWy71450do3hpU5bBwj7JFmPmG8B1HJIiIrjb8wZXUXSbjBSb1zt
dR0tRy4XqJ0QmZ5BHAYPCMCU+reBv+UO4H7sB2uR6x+/PuxPjKdIUIRN7vVSo1EkCpFdBDpX6U7D
DLQvJozfRZkTfRmqceo8XUrS5Tdma9Mi5DzBynvD9EWE1OinkJJr2S3aR9jc9kfESuqHWh4z7ZTm
aRa4ODG0ey+crWINwYJbXoRsYE7iqL86XCUDc/vGkt+jrz6/s4sgvFfkvB28UO6slwUdJS+z48Z6
B8TW8FrLOiAEadue0vTLfHLkSv3cAa0OfyMHo5NDK5x9j4f36rLWlopUr2HjdVMEk66YzfFPFbna
73baBV9vf/OtA015UMNTRiguv4EdTg2Ab1MPL2E2KrpXDtY0HOoG9pA1YESaJdVeZXTrWNnCVYSq
ASJka2Vlil7wluQsvlhpWL5Mi00DDqftf9Q8HXR3oapwkKXdXuPmPHUqsoArRfhe7e2JclyHx2t0
SZZ4udDP6eWn0am15SUA1tQcUKXZ7biL/bMOXWS3wmxaVCfXQmf6rDdaaAwItqRO+7VJWrOmQm9X
nqXl9n+0Z//r7+m/wx/l07//3PZf/8Nf/10iAhWHUbf6y389xn83ZVv+0/2P+Nf+9x+7/pf+9aH6
UXzsmh8/usdv1fqfvPoX+fP/M/7hW/ft6i+ORYeH/HP/4/+x913LcSNdmq+i0PWCiwQS7uK/2IQr
z6ITRd0g6ASbCW+ffj+UqBarqFGNInYiZjb+6G6F1KSYBSBx8pjPVOP1a91mzWERfNL5O/+zX/z0
evgpt2Px+q/Pz3krAFy6fg3jXHx++9Ly5V+fERZQkMjo5M2kF4hKzmfu/36/3ts37x45fs4dFERf
Xz7dNI/Na/1pG4u8+nTZNtkYi/DTss4exUt99se/PtbNvz5LhnYBlQe47GAmh9oByfPnT/3r/CXU
LBczJMmYqdLYTnPwwEpN9K/PinkxKy3NalawxzAOgst13s5fkuQLmFmgY4bzE22HWY7T+PzzSo6e
8a9n/km0HNBi0dRY9bimAbER1SSKGSiKmoCKAbh8HMIUWE2HXayHD2UHB5muirRrUie7op7W6Am9
9gV382m6CcZh9FPQ9BPK3cYsKxYnpHcrob68u9VvH/D9Bzp+ud8+D7CiwIsC4opD+/jzoIVCpXHs
wgeeFiUczvUM/Fz8kpIodqTUMBlv5fs/r3lSbOAWQr0LXV683bMiBsLY8aK1qgCJCDeu21GX1hqp
XM776gvYLSVroNnrYr5IbVFyyOGJ6It+1vLmOAP+YWkKyTb0J2Eygzz45CHwSLS4pYN5PYNB0epl
UamOHjAvTJeWs/gXE7G6GxV5Wv75yj8uDJo3gFJIx+CAgH+OL7yqYbEIEId6regScVQDqq49Xi6m
Bt2NVfdeTfUbjRSLMqcPf14ZjCT87F/BDTsYDxgtKTxnlNOYqp2snXRUE7yK+FXK0LvCf9vtt+WS
21Cp92Glt9F2lqvtmoXp6Et9Gfv6slrrS2MnuZED4JptuZI9///5+4pFtRCLhu2rRYPfokxeKnvo
8jId3/jc2c973REL+aFaWy51DHw5eeofxn22nvzharjWtuGycMlu2oUb62646vd5wsa9sgQX3G6Y
YXfMcCv3eY8f+vzc4LeD3Tq4T3bsXGlOa5uu5AV2YPf4HfRNFroLJJ8v+3Cr9Duv8vj3ZFm6jdPb
1sJaaE7i54s6ZCh3phd5R5bj9XA5XEprvtZdY6NspYXsj6veBm/bzvHTyLI6/HzT1ZbQvmXWYtrT
HeSY8JNaFtjfF+uctcy0DWf+GJYDiOW6XmT2DWcwy7PVJSwfbG2p7yLfuq0XPRPnRoXHh9Xb8wSf
GDAjxDPsp+O9BPmQJihRoF15zuVtzMi6tHM/vOqeYMOlNiwymYW6jrJhPS1CF4MqlzDCMm9axG7u
41vd0k68V3+3GlnEKvtmZP0idIQ9MvwPFyKCzohPneGWi/m/7Ujsnl1FTEpY3zC4dgJVzuBoLzn9
QnJCT9jz312cqagOo8eTfYs+JXogUIib4Q5zRH2X9BWU903QQUxsyKzQVrXeXA1dmSytXPg9dDKd
HM0KCEGbT43clJsfv/BoFbU8Wh7+VI/9gwgh8lZyiEcXBrrTsRg7mwwFtWFPbxVMJ6W8DEhvV8qQ
rw6/kKR5jsCntA3A4jBxU3VWAe3N8BrRdUP6y0Ak8irAg1pZYf32i8CYnMEewXB+/b/D95Xol5/Z
AQekxcmdQaUO7BfONRxep4p2AfQBkzGukivMc1cSlTZURNfImTYmf0Vj7oYEmgMYxk6VyBYaRDd1
bHpTuQRSw51A61WmVSK/oKe3EbS/NRLxmOfWVWnEK5Ja65Y3920OM+u6z5h4imn/UDd8kQ+Ro42V
F1ftzsp1PyZfYL4EBIpq7VF9+uVsPhdMEcQ+Yydoh82AWW5CY7enAbTtL7W0dZumcIOQurmh243e
LbLActGecSht1okWX6pZBGpJdq0KcdM3+apXz0lhnJxAh5cHEzB4FB4wX+g0HW8qnpgtkGw8upJT
HDVNYnQAc1LWy99RSNRriBERbT82ujeEVnemiTofqe8eG54YHhhOQOBzkYqgLD9e2wx6Df1qEgBA
Jwa7tPrYTjAcZEg+J1erm+a6gBShWifnprvHp88hK8PZNzsOASZDwCg/XljrK7Meem26TGrlFWpz
FbR8S+5NoXIZhHCFhH+HxiariJmV1MQ/dwAdXTbKVLS8CCQk8Bqj0Yr88Hj1gqInLlpNvi1JqixG
Gl4n3EzXpK0x6w2kzEMbuGONlm/zIl/GgIttUy330E1ZRxg+bHUqHimdhBM2U8bCoXguIM9+y40q
OVPOHd+nn59Ux6wW9HewVE5yIgGR4TxD/nALl4+H2Z/DBjpCsFg11qKOH9pUY5hGCCebsnOIsgM0
+9fmgDUpRjYaRfGBLADkGOukxIVtWAV0Y5tfZQLFXN8HbtFNS8+JjYL7ETD/rFVCusS0r97xOCoY
yJ53o5ipx6KMWV+21sbIEfGrqFl3lHw1R2D5YHdc+VWVwmNi/iOMfEsXU8ER5AAj9ht5vGtDnu3g
f3JpljS5MqCwf0eb3cT7cZOEKwuo7pucRBDuKkIIPMLmwIkGLbHrXnSrSQgZLdq6uTbCYCfrneaE
o3p32D9/VS7d5hz/nlZAR5XT/7haCdXA7ECiIo4TQC7wlr57r+ba7KhWsrO4KF6rJhdvldFRYfS7
n/VWGKGevQBMGD0DIBAAd5lz3h+FkTR/CcfqnJgiJ0fnHen4W2VEUP4gk4SkFkBRaG7NcfKtMsKX
gBvFCBgkMMy3gUX8q7ro0Kv6tfExdTm+DafpDI5LeC62NFm2eN/RbzbIK3rBoEqNTII8JRl3qeEo
vTOW9jjdlaEnC9eqnERz4bmnBasMOk05o5jq42BJF8ZzqjMqLy39uiz3erCbLL/A7CRbGNO92W4S
4yXucux/Akjbc0mvCN0E4W0XLKPQCQ2bpDbRHuPoxoStU7szilWprGt9n5sbmuy7ep3i17UUrKf4
sh58EzpuWbAmpLKVeFdJOTNAvZmanUH9UIqYnD4ZYhEE1731BSdcLr2mlQCEbFdNI6sRiUXnFdmW
J3vaLXXidcFaAw4LIDuNpaqtlI6ULJRqGfWPSleyKscJCYBg0l7z8SZSbyd5KaX3ZPrWpUsj2gb1
gjdLfVyHvV/h5/SeXizgFKJZG50EbMq+WJqjpHYzsDy9RKmpxx7VLiNrgyIzydZ1sRiildpvx24P
j6caOMZoNXUPUu5lNZKhzlOTvQGurbowukU1fYXA5EIaVvO/uQeHtWi4atPbAjh0KVlzvhXarqI3
ZX0TZNskWkga2GBuZCIPYwIQ0clpEn/UV5W0MAqmpNuCeErhl9EP7Oz/gyDy37CNcoDW/sdtk5tH
nj++f/0P3//zdTfIxYysm5NDiKKC+fTrdTeUC5y/eN1QfAPi9asPIhH1guKFxtwRk5lD++Sf110i
9GKWDsPMaLYCgA2W9jfv+4EC9e51RwxCowVQJLQCgHQDXew4GwC2Furw3aDegpVZSg9SpFmXgNI1
FePI9pdp1hk6EmnxKDrwyVkJ0ppXiSrJbCOYihd4UUVu1Gg4iZVolG1TLqvMRiYaoAYBHchYik4u
obmcF0KyuWHVEBzr+cTqTNf3FEbJhi1ktU7tMB0VwwFhO79JJukbrA7kBH5Mff4kq1OKCgiWVL0b
TKp0DREQeL4ENEJcUjIg8dxW1qIXrhemBviu0DIIa1aT6fEmK/axSrkHpmtX2r3SDecQMceNJDxS
6PJApnsWeoY9PSaixzewwoONpzIjt5kcg92ltJXNOe2cd6fLb9pDx13YH6sgVZRxBMz0OfUkV82q
rGnLIia3XNDaFXBe8wa1bj1JiZCidlzy/rzeb/YFLgXNMRxGYCcAZnN8Wa3CxaRW2nirywXCl8i7
h0E1JRV2w/r4PYVSSQqcfWL5EI6L8JSJ0XNWq0Vpd0NOXbVoAsBfqKDPsJFvXgM5txKmWSmkYRqj
bzgLx5ze0NjETlIKisTHGLUAMrDqmLtxITi6931Vuy3QHK0N2EWaO9DKGHWWtv3UIP8xBA4WTpNL
0C6t0qFqgbmeHAQ7yZpa4ui0KNZKYJTX6dQPj5Ke5Ikt1a36qMV69Z1i2oy6mxYGzrYuaM8Z2nx4
YLAhxPgRFK4ZIvMhx++HGjoSgz7cNqH4Hkz5OpRwbybFWkhp8KZs9Ffh9P/PFjY6g+827oc07P4x
y+L6EzrTn7y2acVJHMbf/ScO6xdAMUC6C0Q+QE3fp12GeQHZe9CoDoOst4xrjsFzN1ZDqxr8aVSH
gFX9bEYjBqNZibAOYCP+IqYUfxODT3QN8HKjnTLTkKAUhSYo1G2O37WwN9o4JnJzl7RQCmAV3KF3
g4gNqMUPQ+tbvQyl4AEIKHcale6pbKs2YqZc9wAK6OldUDblLhtUfk1GefJrQz2nqf1hM6uwGZ6x
EkA0QtL7tBjqB3z0ytSbuzJp9gVR2hX0DGCpkfKSLt89v98Eug/hdF4KQRXT27lHekrbazqjD0Jt
au5Gaczttq9CFwHmXGV5mFAeHXswjkb3Fykz4AGzKMHxLe+nEtjBhmM6CxEin+glBYam30PITraz
ugZNqW+LnjVNkN6SbDR3UBTfplW2rqJAQ5cqFEuQjCZ3miLthpu444Bkp/BXGVPPCK5ToyzWaZcg
2QsL1S5gOutHbak5Vmedw7EcmtWn14Jto2AiCAMtDOmOr2UMqFqNvI6+GIYUvRitUPd9BBtDpCTC
02G8yuBbtxooN5yWwmihyyYoc4G6yhs02KtigkQ4pKBFe6vRLnG7NIx/PNR/x6fPsBZ+t78/xKfb
tnvM2qPkcP4L/wQl6wKzD+CygVShc7T5mRyCtYosD5jt2XBwRlrimf4MTNoFnvWsbqDBBg/Mr1lc
7p/AJF+A0AEgqAppMkzA1b+JSx9eEszHoDaGhAMfbsajnWys2qBFoxVacwc1/8zmY6uvBzUYbjTe
0kXc1uZS1AP39bDK9wp8PVa0gOthNurTHqrd3bpN08zOIuGHIUgMZl6mG8tqyltCBrExhFy6OhnC
BTTJp3VMJjlzCq0ONmW0gM2DBtrPu1v/m9Ayt2x+vSfmnN5izgWQD3q0GLCd0hFlCtAo3hV6g94n
aksuTDcxzWe5T6QzQey4s/i2Ehxc5kElEG2n1MAWNhhJD/jaDZCKmhuB3rmchi72BRDD69KK9G3R
FiNEEDIQV/76IrEiIFZAdeEFP1V9iMwiH0wuBzdabHWumOpwnQWUbkJNPyd98eF+YpOhl4gyBacC
tgoOyPcDgQT7pgORsLyVer3xolF/5DrUbaSBnFOLPaS3R48OqFMQg7AN0TgBaXc+oN7NHoxc1kOu
j+VtasgeD+slDm7PnJqNKGW3HLgHGyymqUsRpnZH70tZuiK5YifJOgweufFKqWlXYINGfbMa+V6u
Iqfr0L1DZcCzG62N7gaN2yo3FtmsZsDjNXiU+wagarT5yP7Pj+j4NMXuUFHbYfI449KwsHly3JvD
mOiRkuFgSXvJM+Q6t6FyDc/QscntmErC+/N6H3YjkFgzK3MGcMBk8XTKC/iRkSbg998CWqL7UzBM
C+h1Z2uIX0CJfeitqxTzfFupzu6Q48N8vtI5t4HwBVCdQCqfKicYSQKWSxjTWwgL9G5YiMCplYCf
edtO8qd5GSgY4aaiVQttP8DJjncHKSChLUHk57YNSL5IpChd0FSa/JRDh5KYmaNAjZ4FoaWxsIKC
ah1EmCEBvAt8fBXvoHmoutLoK22J/PKfRsBvIs6HOw+OBATTYVk6Y5k/iAIUYP22eRKEd3EAUl2A
Gu7SIBKFN2JXMaIOituR6FqCrevVnxdWPtx5zPRxNkB9EFhDEMhO9hiwrboc6Vp1hy4cCvza0aII
Nqm9uCrr8b5Su9skG0fbCC3oHmcqRnah06uVY3D4UoZFu496tWbjSB6hsw61W+U1JBhmYo7ylOuT
Q03Mj4sSdLxzeOuTiRAepgaZZxM7Fn1/JOrWSeEpFSA5hFM33pWasg0m3e8hXZfDuxiqXutEUFtr
MAKQ6D1p/52lAGk0A4GQ6b7bPx+zlDx9zR5P0hT8jX/SFDIXSOguH5jHh2TkZ8saPSykIThsZoM0
NLNxRvzMU8wLAPFQMcCVAOM94E+tX3mKdYGiau5hQeRk7mgof5OnmMebHZ16zA8BDMJMeuYNfKi1
oTpvjZNeyDcKuVLLSxE6gZeIq1FZ58q6D5eqfF2Em1GoLIALl74DtqdOvGlFLVbdW1CCizaZtWqF
nxerUK/dYGDh99zhta3dVl6fOyWxO/RZh11Y223mhPSSR/ZA1o2+79qt1fvh6A7qprQoU+hSnwiD
vCh6VlILBtBdVD3Isc0Lu/Qxx20681bSC6cpY5sk4BPs4/ibRB50cTnIW2ta1OVlplwKCPfJKYQ2
9C1Jv4Q0Y7k1sZEuxnCThTewjI3wT3lZlyBanZt+zV3Jd6nS2x1F2MIjn4uwU+JrLytNbkZcxqha
+6p1YewMITXW6mR8M4aWpQ1svkoQv+6lodG2hjp2ToKC6UwucwLSmj8GKNA48nH242gCK/g4sINh
bhZqTaebNFK+kJaY11oox+tcXQN/+rU380e9oHdcHiRbMSsf8k6KDd+Y8QbngTN15O7dW3E2nOPj
ALaD7QWxjpmiAuDr8cfJcxPKv6rZ31RKJXttEVtePdGvEJcFI0xfKSqRljMF0T0s++/q6TN22Lsn
8CEu3TwCvPdp8Zq9isf/9en/1M+vGOti4ja3e26ruG4exaeXx082VIJxMP+ARB7C3fxj34IXvQCu
DZ1yNHIwWQM4A1v9Z/CiF7AJQxSCnDvOnENP6GfwMlBk4QkDIQcmDiiGs3/fzyKLyhfgSP8zv/ur
/vvJcYcaDpq7FDESijcWiNenxubTwIeY59FKTqG85tXIdJXMEVNQikUlSMfv0H0q8qcwpQPGZpGk
Vt2TSloldxPFiKKzPmLHbz7mDeDCIEfERSPZVnBnjvc4TmW4I1miYVkE6y5hotkE266k4JVq6+jN
xs+wyIbat5drvGtVVk+aVS8GCJ5IGYbjeSAkd5bD1qH/ahlnSBQnrA5o+EJDCggUKGPN6HPkCsef
LrR4Zhmd2rK8gcLtZBe8LZVV2sDZzh8hio2AK6KKRokdAPJJJ7vRMrPcJyIbLA++tUi0CBBK8rnP
dZzoodrC5sI0ZjbsRNWHiu/4cylqCQqmHq8qzB7y0Z3klg4bKbVanCZln0mmwSpdmWTKWjkV5Zeh
VzFfTKF1CYlc0iWBDqhaL42TwSJLlMSh+lgnt5xkxj1I6Rmg5SkU1SJqV53W1qwI0Op7I2H9F8SZ
/8T8/z9sR88f5x+A9X8PnDQo+H8KQ/vHk+To8P0/4gvm7RczxwYaI1DQkA8Q2jecs4qsCSwEWPGB
j3IUXcwLNG3m/YuEavZJ/tVZVi4wKYQYmwliBSIDvuGvEiPsul9V8wyawVAKAQ7cPYo536kwcadA
fwkWluPGinnjkMSoWUTNkQ0kzlk3NyAKdXQpDEJ/nFh4cr9HV8+v4fHCKPogyTMTGXGZpwvLRTha
KYECsRlNoN3oiW6rkiIWZJDCM02d49xvvkYsBQQzOvHAhIMYcfzmdVkZjW0vqk0Otww7bTpAxWaz
3HcP/DcnP53rpZMrQnapwZgX6S5msyclZhzWYStnZbsxdQmJWWVGXi1r2R3Y7t2qieEqq6UZUdwG
aGa3UZIyhfoQjTIbH7p/jAfY2/S01nVnUsrKlyYlaGydAGDFlMlQLouhyg0WUj1+Kax0h/3WIpI1
43hHurG+T7uyf+niSHowJGDwtKlEKRsPSbfrAHGAwwLoLkBxKcodbfvyoQmJsQ6j4UmDGPZVJQSk
ADD4DCENAMd2gAX48M2aCMARZ+7Sx5sEUTpIMmISqmPqfYKEVUjNFdLLzQaqDq0H1Uk+Iw/5mSd+
3D45PHHU+nhBUFXjSRxK33e9ID2RaViDM7fRJrTvS0dtd1HZF76qB+e0Jg+dg5PHPsPEwRNFHgyD
i3mjv1sLnshDrBVBvQnG2Csx31bgRl8GmILCprJ9DhMPXoXMAp6rSGN71Cqv7Rq/BlQDztyOWe2V
9jGVk2Vc5q/wlXej3vS5danWA+uVnVZbdpqNNmptR+NfZheZtuSsnzr4r2xIte/ildxgenAdYBYe
yd9ofJ90K/SLMmGD2G9HhuyGqeImamWbCabBHWauk08ARxv0+zq4TPLxKk0b2wo2yTRBlOBq1F+D
5ss4Jes+vgb3wsvIKui4XZAdN+D7onuqGbpK1+O3j4aaXZqFshDtdZWcExc8zFg+3FwkGiA0AQMK
P43jmwu/INHlGN5ucrhz+fijp5tC9pJUvMYpPGjGlMQbJUoyj1th7kdNF6Fllu5iUcieFkSSw6NA
X+cV76EQJDMMXL/icPY6+trNAKAsoZPDO1FdJbUc7wO4HNpqMq0HKc7cJlJVm9RDDBlK8pKhyw0B
Ma1bWyByAeIIYjeI3sSpykzcqKleLNMh7vGUBPpEoojOtLAOWNMP92LmY5holuF+nPRS0wS1S9Lq
zUarTdUxILHlIRaNKyj3azYVavfdwkiZQb6+g4crV7+GtVCWQh1kFvaWbncBKFIxSYijVW1gS+iZ
MSJ3lg0+dWsHCDSLIajxk9uUu+BCnnuYJ3nsj7cSCoYowzH0xgl2UhtJbaRFjUGaDR97sGUaeLDV
IfSbmmKkbm32Av7eY7ruzQEKP6S9N4D0OINs/c2pA1VMhGkcOABin87BekE7OVXSdiOZA6KcBcST
lE6ab2qBfiYG/XYpHKuA3QGLARjv8daFintZ1lPbbqwS5LeBwruWK6n8ELXdORr+SXfzx50Fvg9t
RANiUBDAOF5LJo1Za21Rb7JCbnbc5KajJly96rumX+NmgEISTSBA9FW6iYhcuKVS1Z4m5ePCiErt
cmxz3VOapN5VGVfOZb4fo7GBHAcJsIw8Aw2gk0ZjCIxrX5uk3IRVoLh1pPcMPckICJy6MCElq7aw
CADz02rUr0EZQ1mpT4IFxIhgxknQ3dMzyBJJUgbd+6mTd6E2Kmee1XFuPt+/WbQCenIAVqLbBHzk
UQynQRihqFGLTT40+TUXwOFF0EJc6eiL+sYYpcuknvQN2pvnqCEfchOQq+Y59pwvoJepnVQFQMaQ
1oiEWI8phLqMMS2csDWDvz11ZyEeJJT4B5M/TGOOr6/orKKDtwZdc7kaPJnHuPeGOAcI+vCcIbUM
XBUg68jsEK5PgrUeyvqUjd205iPx1aKqFu0ko89FDEAie807ZBL/BaXI/zScMfB875KqDy2PPUCu
j3H1E1Vcv29rHP7qz56sgroDbpooFxCBfqAHf7Y1VAyBUZCCPwmqBNqu2JY/2xqKioEziAdovKLz
MAOJf7U1FFA2MTyeVZqBiND+rid7vF2w7THBBi39AKRGl+fUcFTHmLfooKe504ZcgrhZi5wZUoZi
iFMnlKRzeo2nDcu5xpi1cEBNgJgFItLJS15RtFGIFSk7SWD/Qzkjc5U4j+y603dTr3yTSZZ7eQB0
qxTsOYdVWKlC6u3sGXSgff86yHHhELxFA0VBLTibkZ1SGvOJ601f5/muUNGenRSQcGCFwggfIN5S
P9ZcBL4aRz3LaWQsqkr7jmT2RiAjcOjQajth1FdtbgkIOIELlNcxdEEouYaK7qJJ5NwLc16CZg7A
SdfIqtOAxLqcHhS9gI4+hJDOqFqjGkX0OLoejNV0VFeIYjh68P6fRBethNriUCpbdLzDyG4r1o5M
fdYgsRTXHlVWkO6g2Yqmy7DxqmaR1VdxyKo9zOeSlhl0oYGt+JqvYHhSVX5dPCISTopbRWxIbVxv
maas3ubbMd8ksTejtxtWS0zM1ZCjueFSR4YPaiS95ujWhwxOIUC1KC8a2JOSp0ds2vUJK8Qiuiff
kEuPhh9DOHDcUsXuy2We2eOlJb7oEmdq/izIStcXrbE0BlcTTrDIW9sobC0DMMcBModwvzV9FbzF
yGlbezIco3cGzct0NkJlh9qRZcexU1y3+ypEusqyq+LOeFAfrIiNoDXurZ7JtY26gKNqA/MvcfIA
lTeTNp2n+0+ha0GCymDkPr+CNInJZAuyPlDP8gLJHevnoXE7xcmj7aTazTNkVks036jD14UTfCvl
hWaxNGMjsOjch46YRhgUabdQHHaMmxItJFAiX2vDM1NmAlG+Dp/w1LSbGleVLEbDRnFh3KpM9wOf
+hGMD1i0je8nzEvGBQhpSc6sy/6LF2ytTbsOdiNm6rf5GjXCZvhqEUa3QthN6EBNJHyaerAux1Xl
acvgOgO9MUEeYg/FFvROOKqp+05ipGeWo3OWXloPmS9tpgf+JLam5vPCSQY7BLVT8fvvScCCq2wD
jujGWkau7NQdC+3i27g0veFLaEP/1dZdXOMyxTsVscxNUQ5xlqNs+Z58t0CE+Q56QiIvO9PWVhUL
vRxzH5TWbNonW5o7uKEPwtfseFk2TpHYrUfs9CVd5l/hD2Vdm5vJt7ad2y+t126X7awrHjMJJd5u
esRrW7mhysqOaWB/74krrsQVTW3Yxg/gXaYAkTK1t3WY/73hHv59DH4+YAH+GaV/OAZ3r/2nb6/o
u4mX4xMQ59XPExAQqblZjcg4U/gwfPzZ2EfT+gJWZIB0QibjWGFAUmaKDSAC6LrPHDjIEP06ADUF
wgTIsGcpJgyg0bL7m+bb6ZEE5C86B+AV4mcBlYc+4HHkVOQhHzuRNA+ZMZieFobjfY+JG2JVIdmS
3ihf9boRACpnWbcNgti4xqEePfaNZsYzUrp9eJdI/KaHdRLJ8XnQ3J87lYCZomV52pSLpwi82jqm
D9B2MlH9x+VqUpvMHlJFc/681Hxp7w4NdOeB4kSmrWhAqGG9k2QRclojzA+H5FsR+CaHSaaJOabG
TKiQj4OLXhfoVeckxH67Juw5wJLCpgCs8/h2N5o1isHEmjWrGTy37MlO3NA5lwefjCAA6J6v7d06
2JHvW0Ka0XU9xKKSb403OMILV+BvLx/Br3EK+893cd6LH2/ju6Xm+uJd96k0IL+mxljKYBIuSodE
ALRqndh+Lh0w2RHIERT/vOahSH7/6DCJ0ueWNQAYeHLoeR2vmWGiH0C5UnlqqwQnWSJMZRkmFS0c
qNIpOlxWqiIETKTTXEhUSxhq63mOIwFJmYXumGbWto4uL0Yzag5QfYVmCY4wrcJJLYxC5bZVyyBS
hUrPFW/mNAOEE0HUG6OtNL1UDRFUbOpz88ls+lCwuhgGjakQgRbOFIcSKFeFpj8EvNMXkyF3gjWD
hdxnQBbj1/HUqXaLF6hkWaCkky+Ndau42WCQ5yKvM8EStW5e6jzWqR1mIDi4gwmNTga/6OS2GOQ8
AOQYKpYM2Efzdhh1UjB0lzF2F1OM8zxTdF4g2gNc58eBOlkY6wdFypICPAU7zNvUYqZV16lDGpHU
axUyzkDNcJJsatjUhnYj0dZ0Oi6Xgz2JsNCgjx9POZvqUdn2iYVLRl+X5+uJBwogvJRWwBu0Db8e
0XE9lzbPG+jkYc8Rcub9ICTKp+pvVmRZscar6SkiU+NXREybrh2lv+rLoBsECya42GBijpUwJjl5
YyCP3aSFHMhPBbizdhfJMYuNNLetqjxnzvvh7TysNYskzcNBdINOgi43Iph61hl5knvEQCxWICfq
OiJkVtZyhr6fXvIb9OPjW72xgtesSNDAaS0z/dYaAaHun1+n05iLjzMXW8C4zFSBD7V5XVUhQvKI
SxchBICJ1HsBaaDaMRrT35GlZ34ZFGBxeqHxjrnTKRozMoMkVFrBHxAdMw8ebJLdJmZqj2Mc2jQI
EtvQka+EIOJs6kDmd39zpYgTM5gH7zieNAhRGMocx41prNqaEK4+hAn0dHrLrFg+dK0LTdxz3qbH
u/awlA7hz7nSgvXUBz8mGCGbUQLazUMZt4C6pxP1zA7qs3++oOPg+2OVecvi+JqRtKdtI8hwKqPR
FPpDXmKcHBt6tcXQBiIjUzyurYJK939e78NVQUgMCAUNHxyOYdCFObmB01COzTRaD3EGrGQ2wk0k
z8jLnxf5cFGHRfCoZqowHtbJq5hmaHpx3NSHoTVqpzNVVECwDWWGkhMG9slwZv8f995wE7EeThQw
IiEVDZTWSVk+GHHTmH0cPExWPaHkhbpCA/X8LUpn4cHU4UtkxqMnQQ/yTFMM+pVHse2wNAA3QF8i
nwNi4NQstCnMjHe5pj52cZI+cWhjhL6kRQkEWJqqExvaIQdhkENsTSZEO5NrzEQodghNNYuJKVJL
n+sldDdzWGtUXtcb+ZMCpz+VdWaTRG4Ow4J02SrNhEwgCcTTgO5K6vRFglKBJyOEUrMKfLXGFFW4
pYEULfuaIhUKYayAwypvk5cphDktCoiwjJcwT1ErP4IPwuiOXdN8C+JEDRfoXhNI9BhUGqDx1g9f
iiBLSj+2IqNneiUFu0rPgxTFXJRCVoQamXXLO4NulTKjcMpIwxpFMkR0E4wkVamH653VkpdEnUSB
5IwbHcYIHUxkR/RHL/s8KVK7rnqt8Ht51GTPakdiOTP58ctAC/Muj2CZgr2iZLmdcjmE5p9eZIvO
gl+pg3yFDAvNCOPEHs3Aots8qAcQUMJQJ4soV4xpiw7olCxUgZx5DzeiMF1khKMIDmKtu8SL3WV2
oJMsXZS0ilYDj5UKJ+6URCjsVa4hotRZYZsk+r+cnelu3LjWrm/oCNA8/JVU5Tm2E8dO6o/gJB1N
FDVR49WfR+4DfHbZnwt9gA1sbHRvs0iRi4trvYPQI6vRuySe9WZyzpq0T4IwoEPHJzOFNO4CmQ8j
ULw26c68Hhx0pFnIvkZraqOfW/FdlriypyndZZjE/AV8U/KGB67YR3aLGlaAPXNA2ESUJir0qp2i
avBxHDHxRldx7lBFpvtCPC0TO31c3dT/WpZVte4zafpp6AypVYQpkfNhddLpEUfwRUTS65x7meJ3
sCtq8CxhPTliDhWAladx7WsntmAPxEvBSQ11MRRt7M2GkcaiG9q91Y6duDdosFuRdBOvvxBZUIzx
6gnJg9wKquGscOE1DW3QPnXrmv4ulyC1LjF0bK+m2S6TXSn62t+Nw6T9Gee5lCFifqXcIbYRfF87
M/s7V4ir75J2UxkO5t5iO2sNpP61sLLHRmW2ETq0k70Qx+XyTvNsHLMHCsd7lH40tRvy1j1LrX59
dG2l6q0vV3MFGfMqo0Y3c5h8FlTZBfXTAAts1+335djP44Xgp95PSW9eziiPjxEKQWiyaASXJkI7
yLhrpN6tO4uObNS7nWvvrXptiweRgfE6kJj6+Z+SPNL/okSa3aaD1L47fW+QAehLOV1L0yyKaz3o
Z3WVO9M0h36/FKjqLIEOP7ODdOrN5lzSb/SmcYcrAqUC7IGnB5TY9GIXqNm+qSbd/x4kffCz0QqS
Qcqt5Y+6C9ilpdUuW0M/0b62hY8bia90cZsvhoFSvpT+PdJxzj8YGQV/rUIZT32VFHPoOB1GTRiZ
8H9w5sbFk2jyRRaXWlB8XUsBm7mjEX5v8CcrLBXlvBskbvKRJdqe1HUJZkRETC+lejPZza2Tdv2N
PaeyZAHbgVxbiPaPV+WTA9/FEQ+aPgTU8CiN7ohm471Fx/Bn6yeg5aukM+8df8lprFfDw7Ja9Ry2
Xjp+1Xq/OCC+7TCVLEhQI0a85NvIx8pCTEow1vT1xI3h6UJpWQZvvEHw3kxCTZu0PFzGkqUa5NhR
nBnt/vc4zXUVBv6ou8BcHe8XYu4Sq7V20exw7DdT3CXp+7+eN05xq8oliatVEzfQ9tS33B7tLGrE
Mt0lBnxorJTFOuOAJ+VdNmRmHZaFx5eQwujvrXrZHFSsMp9D1hKin9TG9M/iCMpdsyW9IMq6gWdI
qlK9ZR8L6651iGvx5Gr6j1QveY6XwWyfaRXK7jyXdXtjNc3V8sVLW2M4B1iDloNRBUHBAqbmuTOR
RV8H1dyT8EOSnuKy9ILpkpBlWrH0rLrbwZsQiDq1RdPsRkHll9p47T65swMpb0oT7bYlpcp3lVUN
Db6FYm2QqJPiZ1ma9nc4Zdka9Rh8l3u458sat7kMfqokF/0u6DN7jvoiGBduW3eQoZ36aO/aM6rS
YZ1W9W27ZtoQ9f2cThQrk0oP8zZVIsQiLBvjUSvUHKdGshDlqh6hCW9tPCOykUfOonLOdAAlqzFd
FtbSyN3UmMX3peDv7qTlaX8EluQcUG2qwLgMlVmFazoN7KMaxk5sm2rrzWduLqOxdoc+ytYAwVy9
kpUTje6AYnDeCP3aalT7c5Yawhy+s1QX07B0C+CVrsN0IPMa/8Kqq5GgGRSZCvXZYFNLCioqhNSd
OfsZZBRl09Sv3HAeOujnheZiWuiOi/vV1soUZjrWWWHSoNBjFk3+VdLjfygdPWuiNE9ALyFU60TL
MGwZLW4e6b4g0ZxDCGvtCGq8pNRpakVyP4xOf2uVos45Vob3l9LPChHKTryDWWp9Ta2+W5/H1Fbr
fqqW+VvhpON3fx5xAfa1bhnixmzTWy+33T+SNKIPLegWPuiDyrgvs9793a/J+rey0mXvawkxULht
28S28t0qNlPFuzjN/PlBr6YUKEXa8oQFXTKmYY/nbr8zzU5MF2mrUec1R7ymazwkQ9zLpgeRtzkG
xAUCahFRhDd/lwhE9qbG/p0CiEqoQUtezouY+l/FsPS3CnG1KtTGXGQ7nGWTX3M7LywZbQI9wnZ4
jKVcWhXlfZf+0TzkdxVNyQzWrFH+5T2AnADQjJ2q76UtQDHWbeLLfc+D7qmftI77dfUK50yZ3iyi
ddRKUtPa9W4cdJayneOnyFMWRKbrwfebPtTWIdWIET5zxrXI/VXLekFNxh+887J3kxbkvN2zN5C1
OJS2zL9P2VSVMXCX/msPf6YNR+QJVMyNmR1UJsufRdu77MjSrZ5Jlorf1Wh6BK56mM1IqqG4c5a0
pdEOUw1DzFXyhEyzMXgyCl3dga6asx23YmFH+WzNF1XWT9ermaP10ta3tUzzx17SbwkndJu7vVd3
3oqKjGUfAJuUY9RiZJXtpT4NXxfpe1k8k3UmYTVrE/o7iU8kSDknKM8YM7DWue2UAthS5Dfm4AS4
ZdmoV8GKK9uUoEaYyg1cjmjVWuKLO2owBuyezteuWlPgI9rcFGrHrp3Veabp5nm1gBhhJyY3Kwpm
WcjRUN/MVpJGOrNDFESCDs8ttIBWwykOYz0OXNI0uOy4qcY5CZVw5yc4yV0ZWWZbU7LCHTUyi6W4
tkSgfytXZfhx6haTSclcIAXYzilCVu4MauSy6FKxT6CEGlGrRJXcmnVZPTd67QKqmkfLByErfJQe
1oQlyKaknX+JUqZUcXDamZEIDIASDWeJYVXjzhy8wiJj0Bqi/zgET5ls6ztIr+oGdFGKLrc/9gIE
lzaahzTt/bjOgemhxCc9qB56m+2T2ZwmvHdXyAVaXaO6aPiduNVs8ouQek4B48wNaLoPTcESqRqs
S1JA7yvGdqtPlaqrzwZgf0glTavbR6LpnCnCdHNa97q2eL/ksog7NVg5IYqr/QK/0ZFIgqg91kxz
P1/q3eh/TxJHpRdLW/VNPKwyt6/MyUqqBV5d0SRF3HhD298rXcJ1SxvbTveaVlMVK6uaOGVMTfI7
LwctjyhzWLc49IALM7uh6M9N5fW3ooN0e2GbhE1abzqFKNk2MogMe8H/bdG6LIuz1QVZY6qlv6PQ
N+pQ3fXyqusX40dVV8FvvSEcREZa69Wus4ySZqFODhKlvRes0SQqy9h7toQo0ufleJNmDtdCgrcy
f9RFwKnFtCXU0FOc9rNEayBau67BxN2nuBA6Va3dKqWv874FCYFMoemPf/xiAmyyQagl9TelDeeu
KibQP8LlYdP0ZRsG1GxlCA5JHgyUE56TVG8uHN5w7r5FwPKrnw4I2ZVrTrhUvF/uWkwi/TAfFyuP
vGDx/glUYjehkLJ44uWX3JLG0IlazKY7t6GkxYi+pDZONKZHHE4t/VdQp8v50nTl15ajtnNmtFZQ
bPDdr2wK/5dbetdrnsW6/ErTV+hhAaTqO69YGpgJFp7TFZfx8Gwitg3ac0nGWx/26hC6gN7yWDSi
fjQJaQkWhEmZ55E9agiMJtmUovOvq/Qx7Y28ux6xmEhRh9kmNruizy5pxJu3fpJ59dXiILAdNXmB
mhTFywCxSD/VWQYnu0w1l01GAKr/DF1F8G+a3GkJ+Yjkhg1NjXGz2wuSsMuc8Smj0PDLLBAYCFEg
sFDmHAbnMs+z5YmNYNIXtNDgORvNWj5AaTAkIlZFNUdZYbGqadkn91XQ1g9u0zYJ1MLAu+qDVKQh
LprV/ZrrAj5PUx10e9K9MHGF9iR1yTlUadk98jjPHjXkhQ5Oaw+/Jl1Mj2OirC7Ez0y7bgSyRXej
P4wpS4noQ0ut2hxuUYZeH+xxrH4tHJwJPz/X+TkuHojIAHoonb5RzXmY4JjW/0rnXv7G3CdILiGL
JPqVrpm0/JRr21OEsE35gx/RPVXa6H4r5gZdXdRtyJrccrzG/70mS/eWALh15tIC8ZKlvq9gyPNV
qszvYrMzcvci8/LsrKpTjbeNWujg1pM1h4G9Lr/rMf+lpxz/OBFWcTVQuSc3kChwDAXRBJpGzmNm
UXClwgVGxveuGahN53Ua7JWhe3lIk4rWdaJj2xk3WdWwT2vEQkJZTilv/Mzqf/QUvOiZTNgl3Lh5
5hpnqjQzdW37qdfQcS2pI05zMD8VnjVo383er9CiZfVE3C9rj1ocKAR31/JDvZ0/dONXb+4asv7K
nfoLMIuj+YRPAs1wC412N/QABSLwW8rxb46tjL0H3iDzfYbxjxstWb/iAIP79XThJHZCBZNSdUhP
ov4OhH2UdymLdu6ksukugu14RUvjB7+mtRu8Ky2fBmOXdZ28dOpmMM51WU98hDQfy33WunII13pO
GjIlv/EiHs1cfpZZgGOqTZRP98Zqz+oyna212E2tZUlSmlmXl2lrB+Vh1WTbwR22FyfWUD/IL3If
XdmLtDKq9iookqT8RgFC2o/54tBjYEE8eH2r4017oW1fPFnVdr8VZnanlAV8eA5azYhmvRofGtOw
fvA+mun+OyjEZVB1SPJ0Ra6fNDxxcC8EUDdW1Fvj0rbtGzHrdsLf7NvqDKMmYSB6u9CCEWR9W2ZR
1xDoVPE0sq3ofbteQTOpdEqOQpPX/TkuLLyzk24isTLawW7PuBuX79JBfzYEAD3eF7RhkZtDwujJ
EPaQwmVmU1yhe7a9L62ycq5MkTTQgUrp/PDtToIfHp36oRKL7uzojgD5+T90MEwUEAbr5+C69T94
iC0izPXc+s9VThP4EiV38q/Ntnaryr/qm3WTsnNXlfIQeEqe5UvSXWncilFXrUmM+IO6/7yq+q50
S3QGdgrCkLYZZNOjpoPTGsYgqB4egimDF136XqSXfXuilrr96v9p1lDQfDMK+gFvZ+XVzrSklsUr
vNLqK7MmQruZ6iI705oTsJ/3EwJdD3AMaDYEFyRl3g6ljYo00UvlATO7gLRKtLeLgz7M58v2fkIo
/WwSuOgnQdw/BtdTsVBoEQh50DU2V8azhgdN9mugcHiilv/RfF6PdFRbn2f4EoEu5UHzU3VhUWaK
raD5+/l03tXWN8wBMuD0YIDkWceewS11IT0fJ3kQE+5RXe3L2zQ1259L21tfJn89JTJyxI7dNgTc
RTDBfCcURZHwe/uVeuSI8B9v+8My1dpP9MVkFXWlhh5Rl4tYuagPyTl9QHZgvtP7dN7jlthS7ao7
9351lRs6ydT+mG2ln2hFffBhkXPGLxeYBcHppUn36vwZS9phqlD2B4dzftYbtJ2G3tEu1mb4/fma
f/BhoZtw8hwiPP/ZfsmrkTrK7AT4uT2oqUNBvzbLmDL0KYTtR/MBzsgJNzYoxwaofD2KUEbTTHal
DsVmjZWt1Z9VaFWU0Rk+0bY4Ao28fFO6BDRK2EP2pun0dqiZR4Y3pX1/ENqYgJuszXOqwfKW9Ng4
19pkOm/Fmt30Wjk+iq4DPaKm5mY1EJKGpp2eiAMvHm9vYw5YX3sDBNDJIbIdoQHmxl4HHyG+Q2bj
AAypciTNDrLCRTJqdWC7k7Cbu8RsvfO8pW4eu33fBPuCc3Y3jbX9w01Ua0Y1vtF4048B6osBj9SE
KnuwXEizsLuodKUBvE4M6XnTWtWN5sn0j7Aq7dZ3pmaNV0uK75ola+B0HcU9/JZX+34k/N8ipWes
J2LFu5YV0B/UDjhOvK8A9x9NuQnUECSTR/ulyfII0qYRDWQhe1W0a5z5DlZp7ayeabqs+/+4mbfm
nE7DjK+PE8hx1E2qsmYM1/+ZV7lxXRez8cRQ5YlRPtjMm0kViHTODGTVd9dIi+t6ZgwHi6fwgXys
vRldo9rbrXOKPvXBUAhRQcYAf4/m+MvuenU6odMjLL4m6iAcjPw0nbwOleynosUw9POle9fsA12w
bVEDWT5G1I+OzeZnhgqCXA9T5+1WzfV3ZGrzDg7iP26RF+flkJ84qe/mBpwfHij6Fi9ETfeok5oP
k40jpaUOqeKZ4wjjG3mgHnYi6799PrePRuII+tvkQFG8IHZereLom5oUbToe/IESSJKX035YbCPy
TS+JPx/qffhhVlsP2qMHTfx+Udp4NZa3UN1KGn842Em23mqqTu6M3pkjiCNrVK9jtmuQfSA7Vj9n
HmI/NDEM51qeObGez+7jiV+zreGb6MOv8TZBDx5jALuPOUWLqBpdy5vxUPAUCkfcVM5nFKf29Pho
bM7IQSTFkoSB0blfvbHRdzxMnceuqnQqBMFZYfb6z89/0kffYsPJwHLcsstj3o/m9RN1bWs8DIOe
X6Mhqu+ywWkvKcGe2mBHlDCuAqQHUB4AjI+KEv/rCFEh3WYaJ3OYD5rngi2mFT0OgAcDHI/X3gPV
HPg8EfzBnB/9YOB1awknOEOZnpa1UNX0RfM6PCB6c6H07Y0CBJbu9fIvrNSt5Mar95LqE8+xjoX6
5fKsfzQmTXsURaY/fL5s767pbSquZ5C0IsFAzvL2VjPnMVlFbs2HCYn6s6XAd7DzE3nitjrCqv+7
YnybTfeOh+G7KCDoJRoLDL2DRCF/p7Ue2P9mbfat1VRfM6SOo7ZSMOyr1vji4eZ6tw42K4YJBNhr
P917qhquALkBWm+q+fzzNXDfb+ZNapnXiEnjwTw+WobZlSpfi+WAPNqADtVY7bIW+6mEM5aNU33i
GvtoyaGAoNAG6YmlOUoOA4rvW+N7OVBhp0OXzMUOx4DmRNz9YFLAYyjJcGOiDHocdztLJXpuNutB
c/WtSJj3Z/WSW2Gtr9qN2Rv/H7PaSE5IZhB4uT+23/MqPpmDBiQiqJfD5OrapWbWdJd9s9x9/qk+
WDscMvDJQMmBqHsstlw1aV5pabcc2mXl44hR+wWP/hQvzXiLWN2268bMB6u6Wa9uX+rtZGbHnPw2
KIxDUnjd5dA684PvlglFSJvGR0Wd6Ux1Q3VhtC598t5ODjV1vtDtLXGdO7KlPkNeslDeubH83IL0
mZPsBwa6izTo5FTIE1v4/bqQBEOoIzGC0QZi8O0PdisHBTfNMA4NEqF7TB7xUR3s7MQxfh9jGYXF
seFcI8lx7E/Sab41uEliHAoZJGfFqFfx0iVtHKjJOjGh99sX0Byhyd6uGY7k9lNebadCt1RQmI1z
8B1q0guaDNHode5NYLfzJR1kK/58Y71LU9izDKW7HBhCwcuL7tV4i5ENAHD04MC8jTOvdEZBe8V1
IcyskI3NIV/OGuooPz4f9sivc9tpOJLzmgBXxmUCSertPE1HUHztlHYAQGSeExWU9qVp3Tm5qtnd
XzQkX29q6InDPfKRfU+/NXN+JGbVFtHqasGht+nfRkYSUDH8/Ke931LbL9sKNQjlbWKSb39ZNrlB
jURqclBALL5xtLPvFVZJJ0b5YN2hyFHMcB10doBHvh0lMRsz0VShHcrJKHe6wMbBTY2WNlbWtV9y
N8/PrEmekqb4YFS2Fl+S6xuY4jHu1WgtjHZaGg68YLSLFHn3f0qI3j8LobIzY5DOrgxEeYKQ+35L
b1IYLpA3Um5me7Sg/dKugQjW6rkj+b0ICujWveioKfc1hB99GR7/8wcMdHxJNhM//utd1cPU9LFo
Z/nMHiNF5F67yQGhnYgJ77cJDD9wrWySTYn6GLdIg6w1O+U2z66z/gkKu4/1vjp1mR0HHt73cAdN
Ducmdacffy/6LGYD8sd5bhIPTTPHvfKy1Qozp3bO/tuibW4BG0eQpJ4kG9+4t/tRWrztsKSuniss
Ja82b4YIee/kX5ON/1WF5UVm9nX+vA3D7uOhR5ijQnkU3pCaBEY1sBfWfKrAEE6BOV005ljk162n
OdeLm8KO8hfsnjAMbmgh+oA94sAZnQ6WGl3pdVLmfpWGpYU8cRDQm4Gbnc2BUTRnMtd7FeZYIxWx
VhvjfbD6wWOnawaJZtUJk+e6Lk+RIo7398uc2NecFgNe6XEoq8ayHng+s3STsdMmUe+Wamov1Wrf
0k1PTwSO4313NNqLLMyrgA2IMEhkwGiDMkRsKeXEtZeUJ3K1dxtv+07bNUTOsZlibu+gV6OQayij
sr3quS1KLRLCQrEBYYG9mMZ/Pt9470ci89zw4RvHCdzcUSDMEDRZ16XNnlPBt5s0lwddw7N8hWwQ
/+ehoI5Cv4IrTjXj+K6rULESCFflz1KfzSuBzHq4tsq5JLq7J77Su2criSAcBpgr3OSEvuPwMBW8
ukdpl89SIWrTNbaKazD9wGFVo8eOnWs8ffxGD+1FJv+Mlpxjq7Oma0yia/Q06H+cSCze75u3P+jo
gGtp75a9p5fPYFFoYBmVdp4Kk9Tu8zX+aBh7i1UUnZGeOhbc6Qy/GrvGKmGUp3rcBZV+51tT/evz
UY7zVFZ3s2fdlGxJHnj7vt2e3WaxK/H/e9ZHfYYrqw/XVEXmKyDxwZOqLN6YVpDt1qVZd0OSFSe6
K+9PPOkxRQACJard0CXeDu/ZoEqBstXPdIu869qsvYuicp1oyIuatn1G9vT5fD9Y1TcDHmVLiZm1
ANUQl1TlsKmbTy2k4HE8sUXeJWUsKzVVCIfMiXi2KQy+PvWOO4MDR5nlOSub7EetJQlILujNzmIM
u0YAHMoMmxY0e3Q4S13NjQrUhrHgCah5rsR8KmpOsPt87h8sNmpl3E7/siOPJSuKHnjSYCbdsw1M
+VqgC/3oA2ADaieMm0Glp5S9PxjPR6gAhYwtM8VY9O0ilGLw8oJn4zO4vfV2BtN+17YID6YoAd00
Ngqbn8/P3EoNb+9EzJNsuk3cirTJvaMBMaipPQvg5HPidYazL6rKMUOkJgHwqNHPfmvl5D8Gq679
UeU80kJf2/Os7wUUvCmpvnQzOzVuuTMvHNJjN8zdKdDjFp6WHg516VT8MeHtu0ZOuKDNvvfXVUAY
TtwYH2xRmj8UBDn9sCyP2wT2jN+sofr+ORCDAWbD769qI0lOLNb7UXibAgtDwBrpzHecniGfaHFk
q3p2qn7epVqun9dt+99UUsh+eAphvOfoqFFQIDpWcMvF5Cob9Nmzu/YiMvyyjEHlnhK2fDcXGMIm
zNdNB90Gw3/03XvCfZ5b5fpc8dTb6/ma7IB4ntKJexcqEdnb7rtNJ46xNk7y6zO9cQ86PQuGZ9o3
Wo/yvw3rwhKFgc+q6m4Ka9YvAJVNYgeyHT83LxAnMuV3B4pfAGYRdtSWH7HB3/6Cal1451j6+Kwy
zb5aRrwl2cfAgipk34FXnipTvn3kcOfSH9okgk0ex2zJ451oyGHoS7ddaUI2T8ASazx8hxVGvnCs
c8cBP5HlCyoLnx/jF9mJ/znG/w5LzKAMC6PwfTUN8IYaGgefPbVYiPp4tbKgYozgSEuMEQyUG7DP
9bxUA5FqZaN+4ULCJoNDCfRU2+ZtTvXyUxyPcLJ1IZGff4k4r7I3MwcKJW1qYGr1K9DFco2MnEJY
MwfDf2qsvgzFXHnGw2bVaWgc1VEV0FIhOxeuA5yPsxpuBtiVLDkHEHnqYX4UKF/G4nXAbuY1iWeS
sx2oV9OyEq0S3Sz0Az60+DA661JiDp6A/SQtH/ERNtPuYcRUq4nJ9QIHYOyYWoi2ifYax7bERiHa
Hs7Bu8GwsNJGt640JVHndoJEuwvSMr0EaaM9YHin4Aazux58u+2/f75R3h7If2dBXIGFb1E1DF5q
cK9mseRuN9M2YXu6Ru9BOFDGrW30Kmrnafm6zpN+Dcuj/VVZcrxZ0E068Qb7YHNs0JCtPkr0od/2
dhXzpdeEa634QRpuH/cagKycZAmuQlefiNYfDsXlZlC45LMd5/bjLJXSVLupBMLWHnxtvQgSATqq
h8vw+apuKdfR6eMS5bxD6tvoT0cZkiXQ05K6ZxwqgJBxDi7onz4pzajXfdw0S4oaqtWCywzjpv9U
3vj3e25CXuinIi5E3Hm7nnWDQ3QNBeIwi7b7XXBz7Pi37a0Kml2soi9OdeQ/WlWqGtb2rKDA/a51
UcvMEavGkYMRGEOq8S/7KfPjzDG6E6f7beje5rbRdrnUfaQaaPsc75UR85oxb62DXRFSo9LOi70V
tO0PSOcQffJMZk+ff8cjuvS/Q6KcQWFl07NGQOntcsKKxOQxX/WDX3Sjtx99G1MH2EHZ1ynop4Oc
G3DAeZmX96ONghoxF+MeJy2ilr94Iu1+v6lMrit0dGkW8YQ7vqFBH47ke1vdFwgHGjt+QWK2LtAB
Tb/MoQ0W4iHvZqCIsjF/f74Qb7ODl3XYymXcnZtKxjvA06rVa+oqyzqkfjpeijURsR6AoP18lPd7
CaQODb1/1QmxgHm72ohvrBlkvOBgaoj16HNgxlk3PqeLKk9spfcjbUKI28mECUT+Zr4dyZz7SRHr
ime6vEZsFPjcOJ2GIqmWq1PvmPdrR8qLHisUUHweyAbejpXRlcfsWpXPTRrIn+VMSw1woblLU8Cx
2OjUNwYsrR2kU/sRpyCbsK/0KEGILwaxDGpnACqba+2pTOiDNUCDGD3NjcWNoPn2z1+F/lVrG18b
PPE8+UURB9gaR/XSp2dmTlf08w/70RLQQUBPDdUv5Ni2f/5qKKC4c+Y4afX84oelr7Le1ZltXHw+
yvtUywHwhTX0JnOMrejRYVVJj7iBREJrnIV13VHjoa+rTzBInByo/Oz9BOag4s8H/WBq+B4AD+b+
tFE/2U7tq6k1yhQzPJWGvHk0I2Xb8mKRxX/PoShyoiO54VIIR8ehz8t0bcYWqeUNIJIoR7Yy1jXN
3MsyKU4kyC+N1reXF2Jmrg5ATydJJva9nZELkGvoVrwkkQJKoQUFyv3t4w19ZSXlfMtOb2m2u46C
ZGQ4CCgIQDh56C+e50aTnyEfRq8C05AOWfeQEp1Fu71ZYUiS/cInkZ4wwsla+wdzzrpyrxeucenk
ulVErjblDXRYr7fCYcYdiXx01v9KKAE+mlnC+T5TcmjCltgDr2l7D4XKsyAdAJX9USfV8LNqHH4j
cIgh6vCnfIBfP/4ZhpJarVUWsokDk7bDBeBQ7deqVw22hk1j73V9RJCVcsIIq9Zvm99drTPNHAwQ
TqygFtcw6xTG2h4Ma7oGSfHHG1sTCgkSs3fThOJuWCddPcd+b0AiVHJZJZJfnaNdKXg0elTVpZ5B
bdHTJC5g3+LIUSrzd0pt7qtCi/pv7UAGpveSQAefPdE+O6sP3b5Tuv9LWoOAGZ3m9Y0r/dnAe7hE
bG32VCHjURRwNHGjrSChzavjRiZgflhioELUrvI3hQ8oav7jOHfVqSrmUWkR0BK3IgmcSWWWrIMz
9Xa3NCUKBTJV8o+vOeGQ/q0qfw+HdPUfZI2EiaTWLS/q4leZfzXgvnx++I4gnu9HP3rNGbJBywpH
xz+TE94scF5/19/sG/XDvccrtzGifDhrvFidfT7scdJ8POejMy8tv0ltjVGFRQ9kdX7DrbvUtC6c
O9i6zs5d7GjoxxPh7fj+Px71KKksXZD3iZqYKwwRz2N9H4E4C5ZdwTFN7BMx+zjbejvcOzg1BE1d
LxMm6c5mLEQVLfpfzSs3+7Dd58v5wVOKwOlxOdLspy58/AgQszkSWmT37MIzzMIGtM5VaS3/5FXa
3DXBRuXOtfk8NwbwPCbqhy10o4fOdhBR97Gqaw1V7pfBqS9scoiLtcewvZfUrVJdzZcUEaCkNsK8
QG/CPpFIfBD+aUno2KsheoVz4tEGzOBazma+dM9y6hoe9R2qIW79/xxu/tdO1QdXNWUgIPvIpAGQ
OdbqQMR/cpe5F8+4jZj7JZiCeFlH+BDp4pz4GB8NRRZmoahMRQvoxdvznNrWBCvfIisIVu+8clM3
NoQKLlCxWk6c3g/ua+TffBo7gBi2O/TtUIkFSXJ0RPWsZSaMXtpjZCBpJ69GbUXFsFNJ8FU18/L1
8+320QxfXuxgraiqHd/YqIMgaeXh2D44nRlbllXTJ0usaM397ERCe3yGwOzT+bUQVUf3nzv1aIaG
JYtgdgP5XFvYEngrhDJs5srzyR600Jq6Yv/51D4o+2CKalAyBwAEuPzYkVRrBjHZQtCKoEu8a1s6
KmUx5XFvYgWf617ypIky23Uklpe2beU7HOZPmWMdR0ee1shYAZ/FupFX4TEm2hqWOaEWymct4Gop
uqI3lqOSL5Vm5LeoZCf7ip8YQm4pd+1izScSsne7itIPK8ATnw0MoGH7/K8SMtsrUlRTKoNujNH/
YBP/g/50vYe9VFzgnTefB8jPnvjO76dMvoQeHC1r3mhUhN+OKVcZFORS5nPar/VlC526DRu9QplM
1v1dKSb0A/qhuvFaHNv9tT+FWX4XhZgz+ScLz+gbwu/t+JMrMigplvlsJ52KFwdznWJ1Tr1kXtgC
rzND3klATWmMspnhpByfnIlGC5lA5TxTze+NMJU5GR6k4OCqblIxbGohmBzZwCx/2D20PmRRUsRj
dEo8dZTVpfqSab77UwUakg111cHPqrBMQiA+H50x7KZJ/4rWin811NZwM8ok2SmoSn1kCki3NR33
jT+V/EUpvP6dyJUOiNtXRWyw26yob5cii5EnMlCtRSckBBCKnlJqjetPzZzMDEZ9Att9brP1t4VK
D5BrYa5t5CIo991POog2iRmIc9TP/AtjGXv0bt0RAR9JUpeiWxssY6gnteGEDqSvFswZXPudsjPn
2srTETFXo2tu67oy7RBXEf2LNjj8+rmYrcvUsavfc5nbqNixcaNKZnB7V9SKVQhZazz0sO7OwCkh
CZnMlbacCg3v0gcT/QDC7GbOxlW7+Xy9PhdzCqm6/b/snUlz5MiZbf9Km/aQYR4WvQEQA2cmI5iZ
zA0sSSYxwzFPv/4dsPRaJEhjWKm3vVCZqqQsDwAOh/v33XvuOOq/5zoIJjBOhFqkqdBNNvOKecZu
FgGsMgiCIJrU6c8wy2KurSQOCl5bR3nsT6Eaf9MkyfpeqtTxXXJT9btpiPtrhXvSnReZI514sVCp
87PezTkdDxTFY0NfImFZTt//bEAJypCWmH01nOSYnLukf6iLtHZcK7UTPykoseH7XYAOqlY5tUfG
qXyM5kT81pMxs12asiCGTSsM9F3WEhPQhk37mEWJdHA6yajPx4J4RFfRuprMGKceL1pC+2avEHJs
7fquB92SBXbyhAfenN2uwlLkFouXsm8H9dHMMBG7NYiRwJ0Dawy2YzakiKiGHrc7HB+QfkKFWs0J
O3CM7TzPCcGGWVM+wTKSaj8VUn40h36cdqACdXJwnMAkeVQqjYRJF6TOAdIb+N6UpC6ED1GbHeDT
jcB660HccGwPrxKMBJ2rNGJ+cIJxulDtOA88Ms7Dqy5t4bM4k4TJSK7T+ZsVd6nkh2kp7bvBFCN5
5nlyFcrdGPiRYxQCMgQ4FV9JO+enKTrlELdNlm6I0rQfs1DMVzk2THULJIykH+LhUTDUunwzGu30
QI0bqEIvG6x46dQTLJx2kNNYgINvRZrbPfpBkToXbSbCX6IBT+Um6gz3CPAI57Q0GsC6aDUMa72t
7wyRl/Cfm5oIH/zexlNKLn3AzRdGucFSK4FmiuPkWGXE0l/lLdQIP3HUMdmVTu7M/lAVQvGzIB+k
75OENN2PZCWs/KRqx+kqq2Yc/jNqnt9jKcrp2jFSKfmGJTtIfpllYEgoEKtuwCesxFJzp8lBZkNy
SEKRAPfvxz5y8f6Y2dUQyShrUPdK5t5CaiB5og7FfQI1jiiyVEp1PwlTuUF5QWXLFXnW7RB9QBjh
TBlAX5rM8o9ltu0Pu5/5I4oRTQOSI7U5Bhr0J7NMa207B+Ts5JIUybiSE5XjJY14UhoyBUJ42AWg
MqeeHUZeqU5yPQUjmZjwP5RhJ9q0gtPVJd1+0Jqy9Ya0LvtNINlR7smdRO5IbsvZH0pV5uWkJwb0
6EA1wPoMinlFJbZ+0rVGrzyaSuYFULkETN0YcLwj47b0QSEBFkPhFI/gjOQ89Lqps8fdohzmnyAK
ijYkE2vzGZ3fQj7v9GSSNpT61EurGSPw3VIFAVjv0BCfwYKq7sKxl4qzos3L9LI3Iye+qQfNwkFC
UexM6Rpxjl+3ICA0kebsKYoC69oObJObrQ1SiYVKC8kPLnPriuvU5q00FaxXQW9W11BXpZeuLdH1
T7Gkwaca8wDaRJYEV4MOfOV8FETg7ZGiO3slYo/kMemzxpNbTah+qg2duh2HMS6u9dLMYq9Rgibf
KqKHBUEnG7ZCIuzcOquiqNP2SBsBsAVyiN14HniHcIk0gCYEP9wV9lg+WXAr0LeqdI+3Kg/6p4OR
uvXsMOuB3alxeNfLbV7BypeUB6QJgbFRpDGdNmkUBGctSBXLBaSTPfVKhcVDjaJZ9vOpZtkaUrXY
qA6/wy+JmSYUlN8H401JY5JyquhJI75U2y01CEjneWl+C1MobucQVsUFDSloCbWd4mgDS8IBW8qk
CXCsPlvLQqkS7hVQt3EbAF3Hmc/sS9WldetSLwgR8EMCcqC2TfGvoLHhuuGbdkoc/vMY7+xOCX+M
c400Re3txmR9ahXV04KMGlKRtfpVJ0NAdet6jnW/otxVLji0yKCoo5ny1uwm+qgtIN3YhfHF6SGA
PRZS7FDnIyIxBydDUBHjpIvyxW4K7RdrOaQuoYX6D7K+q8eyatmemVIM473SrEiAiy+t3zzcufTK
1hr56IkoPUplrOQ++4tOBYgX9896llqKH3GR7OJbsky1uAanq8fRWLpGFFuRS7GJFCI+LUrsF/1A
mV4BLuHNSSbkTYsXdXKtzslg6+aoFPx5sLWdCDmTeVUtB/eqMJuC/puU3ON5N+4ns60Eda4mJj4N
UNMDldvQ9tXRSW+GMedGGE6lXNaa1F7Cq1MPSVEQTRWQqUU4+2skW9GGniKk+JGFQ8+9xoGw4Goa
VaidFcz6tZQPcB+CaQJxxU6SAl1rl4Ac0cnD449hKVEcC4S1NydaW75O3BbfPE2OCCLIzNZ2hy7W
t2lWckovBIusO5W5/KDHmfMdWQGQfZMfYrABS6x9q0UGX4dSUV+ipDEzr5bT+EnEY5tDV0iyC73N
5g46lCDUKxnFoPpgu8aHuumJhYgbUSVbUUwprNYU6hZYD9I+WRJj7RtbOzBqpWOGP2dCrLrzFEUF
vA1Rhao71Q4Y/nKW+nLDSkO1iC0OL1ZTkDbnylrU/aoKKX+qYqLD9gDR5F0yxYAssehP51qfxyaE
PzBGrppn7XdDD9tfJcwWMg2UqNp3eqeHfH4s9agXdnmHvK68LfIIsTbTlx1hxrF7WwSqkF1gBumN
aUtPZrWk6qR6zoo6jFKXIB+Le552MtrKZlTIofdDoTjjGd2MGZAFwOYLdiYyJdi4j5+BFOZwxyi9
h7ugU4sEmmOpa/es3joBFORrwN+gFcXhs9UKEpqbQQOxMM06IWwpTbMh6waWCzPW/hRpS65yFmrB
VdzKA80lfQQNSDSYec+qzldmbBIdlGKbKneTnTtEAMChuqfyIVsXsW0X6U6B1pK5dEYD+1Cw1A4e
QJZhehjY93euNk5Wt+saCElbGgJNR8+OvvJunHU++cMEW2QA2Nnu2HDwNgk4LtO5k8xy8EunijkT
b6CQ9VrIJtxBea7mbtvZofm7tqVkcs1xju40vVJhNg2Nke07ToA/6N4DrR5xSUjnJqja7xEJqVRs
yRojBmXqTV+3R/HLiZUMsBuQtmED1kPFhSVs/kTEQcij55jk30ZliobrLKhL44Xn18kPaYASDrBo
LMvnFctMuGmdWs0uIxYNwN+tqt3lVT3ke8lI8vpcy8Yo3A5l2prfS9i/lwDwzWOs6J22RUCivIDB
mGryIMI29VumYuPnAx61bdNpXeqPmdBLGpFdRWZKrHUXCN0csu1atho9q/Iv8DNl58tUpGIfF2gr
MEwInaKaI1UPvTKrI4pZuR+vVCWbrdtJ79NxJ2a1Hn0rtofQs3mBZZ+O55iwcKlT52ltOvzpksmS
PPSH4leuBFJ5NuU1m4jaRP7r0i/UsLnoef6ktebEt2IismSrT1lKpHhfxFcJOVaxrwSc5CBMwKDa
Wj21eS/oBN4zCuLyLWLvgZ26bTXf+zYiloRjDAAjrjh/LkvZui6JrpW2EniHyW3q1hq8vlBiwqxZ
iG4NA/jmDnhfb22asDU1d0rr5g8nZfkIr6j9zRItkW4jY8px9CEP0aeZ6lmqSPrk9Vmv/ZACaW64
5RwmtnXcyZcJh1VWDMKvAt/ua4JB+Tc230Y5qThz5JVU7sD71NdmXcnjdlQ4sflark6NOwapHFyU
qVJe5mh8IF0MIZEt+TCr6kZJsvwqy3FxuHJlqo9jVPH17i2wTF7QV8ombCScEALM+1YPZ+Jw266P
iwd2YMnGHgk2xIoIuLo0MAHBiAJ15jlhxTdNnSa+uUlN6GHTo/50IzVt/LDKRY3axtEqr4clx7HC
TMPUjaZ8JthPpna/wyQ51Du5UeWdlUE4uiwFi04a14p8mc6Keps7XUXGXh0mudstXXJOO7Jk+lnT
Jb9GQx5/ysqUFpBsRzTgom6c2heNtCTI0BMIPKO3ZAuS1txddiZ/44qYriQvlT48pY2qvzj27NxN
xqAkZ5lkggSUoiThNJcHP+Wqm2/yRNJjd2hl43cPilOHcCvZYstyOyLqTXKlvS7rwKiv1XKcn4yg
EvV5PQ3w4oN+oXyDCeY8zgfnZdBqs9/0k1PKXpsvHEPVnvRDVowJaUdM02EzNNMELt+YZtNVISA7
lzZcsdnvu2oY/GEY8uusw2ENR2Hgw6cgYRu9uEhEvDetIvopsWF/tIJwbj3gpjIUBHBevPWaRKM5
UfPoD0zgXDu2Iy0ovGrNcIXyeur3gUNnbEcpdHypINyxMS1G4xEGnFP6AnS54Zdm6IDSX8hiiZsh
lz5moN8iT5Q0OFm1yMng3nLi5GLj+rdIUjviuKLGBS2sdHx2oNhDLUsIgth0UqffcGC0Jg7I1Cb4
7ujWEYoCuTiNqoaAlaiOth7Na6BHAq8OoGApSK7hoFrSGciMHNYkSE7lvFbyCfqu1lNw16Sou4+H
hVSpm7mFlT1I862WoFtY+np06vCQ4t0Ljbj2DB1M0F5S+kLbqAPtftzvOahKOILxbVPWyz2oDeX7
SLIkj8RWut9jNEzXaBCGmzjJp+BMh21RseEqpWtQ1+Hk6ZroH3CP9TTsxlFcyemUA51D04+4adS0
pz6Km+DcmWfUu5PVmPsqt6o/cwBRdqNi/ZXcbtaj3HeGXBwBTtYXkUZhyhUmbDQ3q7L6AKa4w1Xd
thOlTMmRm31mJI1xAzDGgnBKrCtncTQp+14d2fiiCNAvMC9Cfw004hq8vJ5gV+qdnFxNs6L/HmvL
6l01Vfh0guMixFqNOEW61mg0g9uZffswzwKWhbCsnKNkFNsXI+CZ4ELVdOoeHTsq2R0jszkucSP3
M5T/S0crh2jTCKIpfCOxrJsg0s3rJC7n57yRWt3j31W9RFlqPg8V22bX4X79AuBI9KodW+pvrMgp
UUvwkhI3EJn2kzJeeEh7aFeczmO1d3s2/g3APae8BSYQ4ggUEotLiavBYukBC79pZX2Ujzmvkw7N
Ge4mBY0uYB0p+SCzH2iKSxNZPPBGYiUaImrr9mc9JvHL13XxD7Wvd01KWtTvi0iD1A2B2vfF8yj1
N5R/6WWR1m73bEihQLVb1Tl+PeC6ILtunq2KbWUBqrwhvea5TOmB068r4tuvR1h3MdYjrErORlGG
EoDO4pmaiLv416SnYTwxxofa23LbUOMglUW4gjpwddvi0qBBoxTPxVmz031rJ539vYSNfzVw3wyx
ulHj3BitParFMzryTZ0/R8opgdrKR/BxiNWdwkKowFHiKjizsEIWqtu42ffKrzfzufMtvJ29aPf1
s1m3A16fzZuLWmbHmxaEgVu2gUpfPEd2t9PjXdVRL9rpgozXcF9IP3BtuV+P+Ol8ezPiqumh1lNT
WykjmtiIgnobNqeadetW1vqalv/9zTVR92Mtp+r0LEvyVpf0MxNucRCcp80J/cmHHtZ6pFXFN8D1
G1vdVDzjpjhDEepNVs3XKPO7+grEtCcrzTYp/tTKSWDUp8sECi3INouC2FjNd4qsc0kjr3i2Dgg5
zvPv8bkgh8BNd/qBw3TqJ1fg2g/T5eSeik36dMq8GXr1HlBQn8xYtYvn3vndjffs3cOh9m3tWQ6v
pSza6dqvr2fMp+vHmwFXbwXC5kKbaqt4znnjnPY7pn5PBoj99SifP8w3w6xehZlGnJWDL2MJUbZ3
t7eAon2QRieG+XT6vxllNf3xaERaZ/PgcovMA3YjxEN/fSGnpsZq+quTLiGh53aVUF7bDYd6ZeFT
eCNpWqf8VZ8uu2+uZvUCSHpKrJLCWILU4q3xy/oF5Dc/ccuUD6PYJtJH+rOIIAkXM1dPpppFqKvz
qDyr5jjcIvoCrdqbIYb2ZPanaNHWVm14RSNJI2apyDz2VOljAsve70YdzXrS5KObO6bu10LqPQV9
HMrQ0j7xQ1cuXdZvB9iUoS/dZFqb2Kjfrzya2pULLTB4VOiBxhuOBSRjWoRbRR6lSNIm20qzX/Ll
uOeWXQLyAg8CyR691ljflNHRwK4ac3HhTMH8mOIMoCc+aEProqhpy3M69BaBIrZDybOTotDNl/ax
26uzjfdXg2MbqNjcvp5On3+UFlXAArNaLBrvL8qq6ETmy+fbTvbwxw3hmr+bh/De+UZR7ywS1+Sn
nPoSfnji73ZBH2BleZK3saKxC8rthC3mrzm4mbhxJT3S8FRO2kll1mp9QYcOLClHPpT/jq/j8/Sb
fWbeot2zOBFfEnwWwnn+k5/4dny6qL0Ro63mdKD0jUF7n33edJidH2XpAVT7+sl9ulC/GWI1GyfR
JDk9QL60KOtcSfkmMQ+l9jat+wedKm/R/Xaip9cx/y/m8h/4O9/c/k9jLr3f2Z9nwLa/3wVdLn/u
r6BLjJj/xBSnY5MDPbRo1P8n59KwCbNEGYFvAMYaX4F/Bz0r9j9pJ8sLR0VBKmIvpt1GdG303/+Q
VPWfHGttCFY8Z+TosvN3ci7fz0nwQoD2ACewdqF0Wt7192+6sK021MMyuMvLxyHxTflHdEp+8v7F
/tcQXCe/mHgswJLvh5CI55goQwR3GkkFSfmzdRD2OL+V8Nj2p2SBK0vEX4Op+AA0BD5o2tfLcRCj
PrM1RbobJjfy6JpWm7Ha2Ypr0XokB3CHVOPNM7/9q9n/X0WX3y5G6ea///HZ5akqqhZCqgz4WDz6
t1tPOYEvqQtduutexC/wxgcW6ZODLPfo3zqDvy7LwXoAFguNurImGRhlQhumMIK7MrGpyPEZCEHH
Gsl2Dv+eJfB1KDxPKLnx5+AeWzNdAmR3IYaa4A4WPW2O+zL7abIIq8RamLFy4ua93xq9DoaNF4oG
Ckucl2sJGuVjUYqqjQ8Rx12zvtEIF/368awnuAF3faEIo6bT+Iuymn1Dm0bI+6fwUAbypa1ew7f2
OXCfWHffb8AWod77UZZJ8ub8QVnf7mE2h4dgaVzTZPwR3JgYcmrX+puG29ehLN3BN7xgW3hC74dS
lmY6WPPo0JQ9e1USZAz1FNLi9a68nW/L9Vgo1TTwBJBh1jno44CmA2h7dKif7dSfRvDc27o4Gx/F
mfoIZzpCMYWk5cdAqThyh1M+7/V0fx0etY3OIocA01qtSmqpFUWrLglF2f2kV4doEHuhpE8DsR1f
T4/VEeCvJwdb6H+GWubPmyfXtDH5P0MVHcCozJFr3cnb/Kbaqpfj1anv/3qyr69q9eSaujfIcWIo
dFtnNQlAIVX8ry9nvRgxBEwCLLWLUnmpiry/GtnslKV3y9XQg7Mng6Z6RGxUjtCRADdi2b8e7uPL
tTwfyA4stMAl1srfpjG0cqKhfhgjFRwSi2vrO6ewW58NwntrOMvXkDV2de7tohnzSc0aQcf7RVL3
s5FQxB1OrBMfH461fG45bND/g569GiWBWKAqkRodoJwkR51wQC+ySP07ccc+HUaHcbj4ETjbrOaA
PE61VgLoOtjosqYZI5lC6//EtXx2x5xFkobQllHWHpnGyZKewxKr6lBvuuwaZORtHyW7rx/+J5ei
45da6CVU4LDHvp9rObDb2TCG+KBQRe5Txat1Qte/HuPVEfp+IYJl/maQ1WNpqxwjNhmUB//q5qjt
aVQ7P/obzScAeP94R3Vs8mVf+OW5fkEQpjioF5P77evf8Ol1stOCk2WCYlvzsFNYwVEkNfFBCyWU
Xqm4Dot2878bY/XeRk1GD0KueGJ6ticKaVMPf8sKsKxz3Mg3V6G9f1oToqY2asv4QF+o3kRG57d1
nfj/yWUA2YajTr1vLc8fGgR3dt7FBySQe4SEc/Q3IYb/uox/j7D60LZof/Jx6hmBBa6RQxpYJ27U
6xbxw5QjguD/X8TyrX/zRcCw4yBKH+NDvVV349bczX7sHnPP9uM/dK+su/j+9snaDf715E6PSAmD
O9vTr/+DOwltEGbOqwdyOei9+RFGNPRtLc/xoUtJpphTP0Sw/L8a4vXL+GaIEAWOBN0hPjg3Np3W
pjhVNXylR3y4k4u7lLnA8v1KfH0zgg6lNgkGjZf3kfroLt+XWwijV+mVcR0crc3Tw/ne8hexyF12
lW7VvdiSoLqZ3Of/4ELf/IzVmhvlSUOHUYkPtnkoumUbe6qesPII/evtejPEalpmijIPRWrFB8pU
u+B8+tPgHgDMRbtwY3nw0f1ik23KXdb5JHbmtituiKM7sVh+ulDhvzTZAyw7t9V1zqBD4nEw4kNo
Vruhq/A4qFXw5+ubufxLPjxTPKUWlnMdUf/yI94807bsIvbxZnyIxXWAKzKTLiZSRARxOF8P9OnV
vBlo+ci9GUgpJId4Om4peZYenjY3PznEpxMU2wAAI/6z4LHejzFG8EQ0voyHq8f8PNsqF8oPesv9
3tpU/uxpXu4XXubZm+6CFrLXuZ37bdhH5/LF/j/4xrChB6G5xAfo62NrV8TsCeY8OeiiuUbOcw1d
6sQn5tVa8v7JgalVEMJwU7FHrFkviKVRjVppcwgLpM8NSrODkowtSd+a1gz0u4fxoSez5qUch+zn
hEPjd5Nq2X2p98mVqY3qXRym8XlNBRtF6ATT3xVJHzzZNLlZHTELYFdN2uqqCxL5ZQyV6ak3c+Li
CRiOrgbZQEtMR1mbvdpmXcCyuvBwkRHrx6wiJg7RgFR8MwtDvlLNgL836llzPOq4giZ6VtpI1eQJ
PYNDBGyDQ0cprgMYJzmxX7N+N1d5dGU3CBncebRHbTO2BiJNO6ut1lWHnr5uXKu4jfQ0IkfD6UaC
DFo9oJqqGor4OdnkPvJfgRy4CQ4HxGpjY798Pak/1CcwsqOx41MMe8NAm7x6fSbLjKugH5xjR0iW
s8R8iOYKxWMZA/rs+mM3pVOMprQpE3dGcV54XdXY+m4e6hQVzhScIoB+ODEsdWkYp/A4DPB78mrR
yGHfFKjU+wMY1+upvBO68eJkkztE13yd/u5XDbgMxxPFAGjJ7mDtR5zjGA39GMoMJruW0rpSfWJ5
0ped0rtZDu2K94iZzlkBMNnqBsulDsZJ6PHRzjRmDJrR8sG0B+1ZTEHbeLZeyHe0v6UeBL1WK66J
Cuq8JjH5JY/T8LZD/Ej9BpHdq5wxq++7sG9IkB916zsB8px9we6I58BW81tc7+ULonP5WW3m7teU
qwNBbMHiKW8Nkv88AqchcsjY1UuULUZ6Z4LaIaVJaApKMWUML0JDzb/ZBNTe25GtkXSLXq9AqUtq
xkYKCnT0SIOKK3yHiF8zZI7Gbow5mLsdW0b5xJK7skvzGWMtRFzGJMWNs9QY36+HllQ1UVv18VFC
9HMl2xjQZWytHnx6GhfxkLW/TKuRzu1AIFEKQu0uLEJc4tWwiRxTnDhgrPNLXn8OYffLUQn/KpkG
q59TCsRdlUiPqZzCgc+J0R6DwN5Lk4xItlXCCxUhrAd6VjuQVWa5HTipew0ZnOKOetdsmsrur2sj
GM+DBlHVLDJsNWUYbR2byOyxGqxDEGRbaZjElUYjZSuPlbLNJnT2rJHCb4Zuvuozy/GjQe9dPWm1
U6vyckp6P1+XvgfbTSy0EHjXjS50Y2HttIp8dHDVsywJvX3p7X5RqghFvUCKr4MN6OczTaklhD7I
z78NGhD+fS23ZBRx/D4WNhbfzpynW5LAo+986ZRjM5W0lqZQwa0ziaG8bXOiuwA8WbEGRaAXynFK
huqbEafsLK28S69MGU04mM8gkL3OCe0/imaNP6Oa5r1LQSb+05MeX6JMiTrZi6SqIkaTjLzKAyFE
ljrvQPinDITzQ0oT5zZqOjN15aRXW7fPrfSnCh3naRqlAAYVssnvFTXVw0BY8ZWadh250aYjkZCX
WsjpTqy6H24yqy7MIbp01KFp0632En0TZEibEueYmlO7baqq2VRLVLQrVY501dWWfsNOSbrIo2S+
ajS+A2WTOz++/hUfNjTgB6BG4sKktoZRcbVHnFPMcx2q1iPKRGfP58pA02lZt1+PsmptLe+wA/mL
DQ0lPP66PoPJIXYgI86LYxCUilsNnXkZJFLvl6FMkAqBvbmzQRJn7gIV7giozPFmyHFRxCRSYrwY
DMRt4lRB75Nrx/5JLgld3QWysqoVCBgShMgMJEgOcF3rVhgbmu+nQC4f93N0TXSddjEYII4bayVV
njZKRHdaHLO8bi4iUw6ubSk09/ZyaC+n9NCKKr9UQkvfDBkRlMjwtQ1yv5yQoDHdIPEm51rD8DUC
GXeHQM73iEk1f87TO7shC7PD0rAnVdnYd00R7XvU+hetgf/ATkiom0GjbNhpYLsJtOzE7n6Zo+8W
iuXa+EorlLEptqythsgKjcpqCNocKpwvjYnoudFlCsyp8fcUQkwhhuLmUdJjFtHTWK277cw01WnB
E2jQJhdOkJgbq5QBfyQaRe2MbN28JyHXASnvleVUn309hT9MlmV4aLELZJtKmbHalZtmJgJsJeWR
jankjYDur+Uo7k6YN18pSusbSntj2Y1gGKY79/7rAjlZJu2qrY7l3EXe0GLkgsXZzpu0MqMdHtJ2
C1ZXvgtz4pdJNLiqNUK0wHxJezXLJtJYp9wtx1Q5R2+qunMaWy+xRIp8OpMyXrCLjvhi54uSOcSU
VYIt/vo+fdi6cbJmolPjA9+Et3u1oEhSXkhF3FdHgrmgFhq17tqyE3pGYxxaxHGkm7cnbtqHPsfr
kItznWEByK0eTaSh03SMuToSVKe5aqwEe7udtc2gjNwjeE3ksWNEASOonJj+n10sPCiLncBiZl8v
a63q9PB15/ropLni2kFrB24zz9mGtMrST2W9OwhbPcUr/2Qqcm8p+tF842rXHw65znW5UbT6CFq3
9aYxJsp0Oskk+Phqc5zm+AlGFaADTuj3M1HpQr0tmVzHcIQqZI3RY0uQudcN6Pv/7pTRYEHBwuMj
xDlwjYXswqYvzcjQjmHBq+WACiJntZl3k5SbHrxO1TckLTwxaVZykmU9YYoiJKb7rRA+sp6oamh3
somz7JjEo9joEsK5Pk9cJyBxrh3OYZ1dkK1xrNVq2wbY1cbeuHvNbA6gQXx9Az4+UE7XFMXBuFCV
0tfhMLXW6LGGM+8YtTS2lMR6GeNOnLjLH2okpG7SZHaAFBPeY67bV5km500bJeF9bVXOxlRF5wo1
jH0N6+WGrOtw9/VFfdy3s795lQSwu4FUsk4kwCVgQ5NurWMTm79EhWkyqNHi69G3MTgYAw5cqk4F
4su4SBUiEdRtmlYnXtCPFw36jxcUjipcEUz87ycxZSmOmYSFHLViwYmSRnw+sT2hKyCmXSIs+cRX
4tOjNKSU5ZSHCIJ81fcD5gWfL76W9jGK5QnTIxaWhwItxW2jzkRc17R07vRpdtDFa6Mxe+QNDeTB
x5n+3PLd/9vlVL7KSMEguwHgXjIbVj+nysbeMkrnaI4x5q1QkjzMzy9fP+lXgvf7jxbNbJColN/o
APNtfj8Kxtk6iwM9v8dIgR5y6HPmlZ20+7KeAYsT49GeyVOk6LsWx9/gpRU4CjdvCkEvNYZ4XWNz
f5RLoIpEz0Zj6Nv64GQkieNrcTmu3siZMLackNOfKPUtktq6kho3TrNQckMzsG85kBU/yqgms5re
SO34A8BCsB5jeptwELlR56LGp5VNHYdeKe7P1C6JEDWngfSdY7NaeEncOA+xLmkLk8IqC08YZomP
Na2kO72e1XtBBAo1JqeQJbeJAjBd5Np1oV/IidFsmyTGaFWmjnMzqVUyeryD8NWjUtxBZ5afv77l
n8wzUkuASoKYRA7HSe39LY+03mz6qi3vQwekU+VgXXZmTcrchVDn6YmTe0aQiT1EuHOjn/ptmJTp
fRW0p9p6H9cu4MGogpY+JXLBRWT0tiIqKizjpVIm97KVhRfEf5QuKo761GLy8bDEMJxRFow8MoP1
vkg2GlmpIffdD6GV7LEP2hehZSJTVJKUKmGQ7gM7bjYxcsQ7pRvwd3ckunx90z8uJug/obYBUqUS
ARNkdalBZhLQaMb3slM7VzSzx/thrOXrXDhHbRqBavzt8ZbMW1RQfKg4o632NSXY5lTg/b7P8d35
6Cz7/awuXyIMZFsjhEf09XgfBRZ8h2Wowmx06QZzNHp/gRzrpbGJeZajyNv91LQ9TDY93KCJNb2m
wDY0zSDoSQwwXRhN2VYEtuZLQa+6ui0ib7Ti4jCMbXMWhWHk4yHTTvzEj1u95ReyjnOS4ty2viUF
hvaOalhybys8AqMGezwxvMdWT9+36TxiW+2q+wJ+9omH8ck8p8tKLtFyWEY5t1rY5cqoEjg7yT1l
qmg/sMncUk081fD/5KNpWyjFVJsTAPuudXfKjORR720TMYFF6cqUW2VLl3TaGhRld2EXa9uyt3CZ
p2Z9ORldeg451/KLSNb8AeXGiRm/PPD3CzvnHQvxBuV/NDfrdLZKGataKor0Ps6dGwAKL6YtjmYQ
PgRWct2I/vHrCfhxy8k+UMeyC5YJk/G6eW9TCLFiIdL7YTbKC1MKjTvJnn9StlROXNhyWFxdGFMc
kJnNJ5o90epVbsPAyPNGLe6N2fmVhnKLI93KrpMBe2utNMNGCbThLG+Vxo/t2Dyx3/vkOjkxUAsg
sw3w6jqmw+5sAQC5EveLJPs8ryn7lbJZbazcOKU9/Itx/P5SYe0hJEdGsnTa1xAjs1RFMmO8vS95
Rcu93MeaL9vwJjWBHH1T6lIKWarQhl+zMWnyDsQJ+7IKVfjvQmRJd2EFoAx3MIvU3Cf6Mk9dFZrM
QbGr8HZSMP6Dy57VrWaKjFZFPNTHQZXEppe7SNtIyOCvzZgn4au1Kf9W+kF/STJqFT0OZv3cDAkz
G9OgLV9ZayZFP6phbgGgcrGgsyPww9qOHxwBIGVnDWj/Bk7Fj7YKEoWk0li/HYmufSzC1Im9iRd0
k5taXXttZg2XGtmmw7LRmO6CiP+f23PEv3OKRDtmHDM618mC6r4JZZitvI5+tOjYzmW8aBCmuLTG
rXSDiFTNKFvT64fMOkAgqq4sozPsLSiGqHdHsk20K7MqcgKtKEHsJ8gFsru0FahcUcE7s7pOPQ+p
bh5FJQUvHIDTgdo9vA6XzUX/c1Y6ek6zkWabTnTyjH7OGnMcsoJ/IiOZGSCjLdICuZsjeYdPeii9
ULRR58nTwIZmbqf/x9559cZtrf3+qxzse+awF+DFueBwikZ1xmrWDWHHDnsvi+SnPz+Od9FQfjXI
/Q4QIIliLXJxlaf8S0iAWQhr60g0m/gKtARiJRmn+zpIpK8V+oTtKteVvgNAVMGlotE02p4osCo8
FoaGOC79tlB1syrVZ6JulKzN3C9fJsM31fXYk2AiypX65oNUFfRIyiZW4bA7cgfJ1SmT3Gu00PQ9
vHPSAdmYOn/hpIaT06kDRid2r0jtuqAWZbutqMZrPw+c7xiKWt/9Xs9uxzGAj2k7dWGuDQmLO1cW
2aS7Sa76kdfpRnQVIT0FzDTToyfuCMgdfWoX5GtWr92hLg4lx4Lbi+FNp+dfUcOIN21BhVoehmbN
EWDsg1qKHidHaVdQaQdPnXQjWA2hP42eKoY7Np9c3ptNUmuuRfU/96LCSurVlNXREY2r9IuK9nzr
5eYU7MMpz26BOo3fYkqoyMdOQ2bvYqObEHeR0Nd1g25UNo2SZz9tA3Ukd6Cm/lg7PuIgMhJoh5aN
97VLfOtr2dnVg9SO6c8OJYibWjcjYMKBXlwPcqU6nmQ2wfeqbYIXWpaQyO0ylx9gmSuF2zTRk44E
z1ZBzgkDXA0oH6ovdvZsFTpqB+YYbpHmDTtXV1GYpzYhR9mqasrxuRjJ5pmiZDJXdaijaxGoubkf
nZn8OxDXvMRNWR2LRJXfqqZ2au7+qD5W9czsrxuCdLS7euPWaaO6XcX2FG5K3ZRyxBX0dY38+NOo
6v1dqURCciXkbsv7SJmQEDKAljGCKaK3HImL+2DKg+95ZHbsfcnU0n2azBp5vXPf57b56tMNRyXW
kBSKENI0vNFFJWeHdI38hxlosVenqelQylIK9FgwsTfdAJWIH5XttNfIMqg7G3X9rY1F2Qr5jsAT
fQRNX8jmj7C28xzYaKe9yNok7vkcrLyAopuxhvbahG6BsMBzxM/QIpMLNHKi1Owep4Ew/xEWqSJW
TetMPwYlUe4720l/BKpTSG5qluUXJ0itR9lvpu+WMeh02VChXLV5n27HwArWga7llGircvqrN0y3
yaS7PnauHDkbd4nuNz9MehUeftCz4E8YvwRwnKoVCxvlFq21tVspILMBP+5X+yzRW5n0Lqpp8tkK
SjVD0GvtTNWX/1L7yn8gWhNfAl8anzOlQiEE4nww2w+ZhJPU5ygjhdX4M7YdOPxB1ek+U86pXxbq
IMFo11Q+mZ9GCMhg1yO7xC9x4OkTa48zLlIDl3MyPuSo6t/IIkZCjG+X2+iitfpLrRj+eKF88zEQ
dNAh5RKl7HZiJJyHqm3cSkqVjNWTj5zhPmgMdVXYuLHw6Xw0ZSXH60Q/7rrAuBSVn6oxiwsVJ0dy
drqSJpaBi4ynHkwtCca0e4K03cfY6qnqLtRRMkk61RCeXGAlSGm2TVF/GUfKtKWIR4GGVIYqXt40
90jRJbeqHqupKwxKTTLqR9+46yCGW43Vb3KhBLpLbbUutmlmtPcOx7TlMSGQgFpRR08p6tHjCiMN
1p9iRalL0RvGY2gPpsT6RntuhdYRcuOtrwSHzkzN/kJh5SMgjVmnPE1GBKCXBHSRK+g6emro79dP
qlr6Lnon5kG0+rfM0eo7xJXkdVEXKJtUebSNYY55yJgMK5FZ6Zp4hH1gWi0ogla70UXP9ZmOKaQu
BGbgEah3cGD6bQlwHjHBWF0LfbKvEKsqj9Rtgr1OfflCPPgxIptrNRo6+IhfG/TlzpcTKtHmMCLf
8NRPzGYyFijYhSiMdOiCXJi5ObRcLJ93Q30Ich3EjMBsWvXT2IUBUljC8JBWuMRu/s0LzfLitCqo
99FOWAS4g6yHYy4b+RPiM99E73T3gW1XK6QojQvVn9+8DwChWZT4BFRetoBKYPFdEJnFU90OFjLs
hLBGoqcXCgC/GYUI9iSlOptQLDORyI/tCmHR8ikcuOLa1Cd2MpW/S2NACdg0gJtQoeAEY4efL4NR
lnw61H31nHBTrIoO+Z2yBXTxeZpzSuLeLwFGYLJ0jYIZHSX6BufDTEWL8KPq98+F++ahpuVObrGy
VqX7V7jOVxcBFMu1sBxuUSsyzRKvdpPh5JXhqitCtVW0ltac5YwVr/co7W4+f8NlpWQekYL+zAhn
XXBYnr8ggQBYGj0Qz2bp3LcakTlWsN/TpPs5G/99PtZyZSzHUs/H8mMnRRFH6p/77EY3/kTb8vPf
f0I/Lb/W+5dZlGFURVBFHJi+a8etXAT6vG7de1ff9RVika6yOoarLUebp27QsfNk9wJBc1kSIHvD
Iog0kXNWhpe0xCdBBSnMXNWGp6TKZWXlJ8VImW+0UcQt0fHbK0kJpKzM41ZeJ0WkloDJRjT1jEFO
9TU5g3Gfys2Urz+fF2VxBZ+ei/OFWJhGJTazy4pIHYW+VFTjk59Fw2untJ2bGKSylhROV12l++jB
av7RKvCRh23VXrUFonEBoqL3Y16am86p6/uq6g9CadKbdpxlmCsZIrqeJMfPn3WxRk6PqumnDpMC
Y+JE7H4H25zIL4nqzOEJbWvJ68YKRMlAavn5KItVz1YGy84lMmuI4Zi3VPFu9F6Tsr6znkZi7UOU
YRSXlE23Sii77XxTlL/Okf9yXP8BUPjd1H/guF4Tx37/1kZn9Nb5j/yit6LwKP+BdtGplgmLD+rM
v/mtpvMHWBeO39mAEvMELvocm3o4rPofGOHwJ2U04GnF0ST7D71VUf6gnzP/Z9quc2nO/Dv01sWO
nhlXQKHnojksWlDoJ7jgu+UIugmaTND26MkJTI0KIElJP/6gFyJ+VFViXSnwfTx2PZqPMmXsWGmy
FZgZ/RpJyEtGCQuY+Pw0HNI6ZFtuvRmhPW+ed0+jDFGK4d+UPAg8Z9DF0fYKOuzPg0E5QJLyeofc
Re51iHpuSmdq12WISGekODtpyt+0WJhu29iZV2V28zhoab3ta726MoUm36J4O9zkvfM6RMg2v/vk
D78O4PcU14Uaw6/npjiOJSY0ZWyh52vv3XMPMdK6Vi/FD3LZXKW5vIWeB/RbaWSMtvTkUGAUdWVP
drtv1d55yG0l2Phqkm5FaYjrrgnqP7usb57L1L8zhn2mKD8/f8JFjHx6whlZOtudGpwJy5O7L1Id
BA9PmCmpfNRBzP0V+bm+CmvTWEOkNK5l5OjcSa7AC3aN5FWTlWxMzM6pHJLLNE11r2e6OOQBCGwr
n4otVS4Nk21BI0rO8g0q8OmuQILuvmq74AYd3HFtCtv0jAGtq89fZ9Hmwx9Awa+DfhMnKOVZZRkk
R11s1YlU1veJZgrqL3KNSBweIvrGtjPfC9BzBbEdTsfGkHzlum/l75XUmvdRo6B9GPUjeOI2SNHM
wxeee6C9M9qkTZDKAs1ZTaX0J7J1tr/KTLpXQKG20mDkDxMl/5/5OAOdwi63Hkvji4agKKoC9k1V
Re12mvRMdqu2prLjT0AvJUQwrwdqmRVizlr6YlqVTaFI6gGxT+rLFA8zuBvx+FWhSbHjNmWYv/mF
P3mK2v7ke1WKm7ayhjlPaDt3M8oFB/s2Kl/1dhDYrvZ+t08j5SJMmAX7n0ADwM+M5jChScpsf43M
9nxBy4lRNUETFV8mZVTcfFLMDZqyl0g8y9PnwzCLeEbXstagFFx8QXq53ErxFG4psTih2xSBjzil
fVsq4RsrEJk8xD2fc1/OHx2te8xG6fXzJaWdNxh4ZSwf8ZKASQnWZCaDnb+ybgngW6NZHsHdKesO
EMRdMRmWR5/BvukUBfNTy6m3YsD8yeiF8tdIeeUm48i6Tuppok5s63u9csyVYc1zFovei0arvU/j
Nm9WUqX9GEBAblVd7LJAsFdqs7lWaKjtkEuHr6fZheHm9bRL0Wh9CWWkPoNhLO9rG1U/K4yLnVE2
8gPVE+XI38Dyq7h6xlXK3n0+FYuOLlMBHYmMY8ZM0OmkV38+FcNoan4bokhQIg5ajNNtzDw0cbqa
ZJJRYe7NsoecG28iUXypQMZcGP88RprH5zvgS0VZA0Qq+pLn45cAL81WT/Qj6sbV3vAli9kVe2oH
GeZBpOdC9iHYSHm/FpFpuzq2fK6htbHHf6/pwCXpTZKM4oLb6W8fa1aXmhOzGSZ0/lhRa6id1gza
sVDGF7NVlTvYw/qFHOI8Q/rnu3MRAwlCZoCA4XyQWbMUedgJ5HiEsLSpCuqTRX3V1e0FrsF5iDgP
ZJhs7bkNQ1QCmv18IFWO7UbXkuI4xWi+S0UBBqGqk9CjRTE8Z1TbLtyS8y88O1Pm9tbcy0UKCLf7
ZR2gDqu+SxWtPQZ6s0as6n5oFHQ8zR99lHh1hGijbWYXxvzNUgYIAiqOUIleMkTo87eMER/CM7sv
jwMW6GKqv4SjvZpqyHYDQp8x+t2Ote4q+lBx+JeqXlIK+vjOMzCCMo5uEpFDCDsfPjIzvQkhDh0F
PXOvz83xkERdvrJwn7hvWvU7j6Tudbvrd39vDwFxBgQDOhQ9NAyFrNMN+i4k0SHylV2i1fe6yKc7
uUTeQ1KKvQBUGrtKDzQzxbBzDR692ExJ5r/oNPU3xphUu6qzZ8OOuHiI/Uq9UD05uee+WwYcLdTo
WHunzIR24OKcTXqSKk5i8x7n+PHQ2b2xR7Ueffas8b9Q3XbNIYV45CdIXZfONR4DsJsGgc5CH7iV
lUe7jqBlExZGwXlkCS8DgbiqDJProSwvWTcu9A8MGudzrWd2HIbGDZ5osU0kFXtzKZmk+7zoVw2c
LgnpZ4Vmg0avJi82dLo3QpJcP50ufMLF2rFnWRyAD9bcflaoVS1OQT/I87gW7UiK2rp2O5o7teHU
T4U0IDSqGJuimuKdU12C0SxOoNO4WASBRySThuS7eGMljVUb6NN0ryH+7jVN0awlixoU8Mx28/kq
Xdy5KPtQvpY5DIAxQO84iYe9W6TdKJCVjczkYUxl6Y6W6k0+SdKahe2sCnqiIXS2r58Puax4kWKc
FMnwP+J6maUZzrckfW09Gv16OsKnwVYyK2xPSxpYbmC6lJ2VTtk66IPsSqs662pszD99uQ42hZUr
e3mCEDUIqd/4WWxvkVWP4l+J9P/qFbeE6M+PR4QOrpyumWHpSziAMYQobifpeMzy9glNj2kddDU6
z/bo3HS9ZqzUYIxov8rhaxyN4sYPouYu6jqsaKJUXFtpVKwnFN68SJTm2kbyf2U2CkIrYd6EX/W+
Sa4AoIHHj9DwjszyLlPhdNSJToV+0F87e1I2idYNew2d4kun8fkNilMtLweWHD0nuMAstEVYGTVg
l+Wgn45pnJorR4u6a02IZF1Ow4TNZahLGzhczT62v3cZSvRhObMZu+zAInpSR7/RVmE2dX9+viTO
NxpPNee/czmL9gjI1FNk+G4VakbVJ50/Kse4TbQfht3lSIFU1qqiW78O8S78aiPEvVF8+VKk82E+
GHkWLbIpvIKKXJ6FsjXoBZ49yjHCAmRTh8hlUvtXLtz05xt6fj8wl/Zc4FUMQvnl+1FwMoVS2fWR
I67f1prxUjWV5QEski6s3vP9/GukeTJNzSLatZbsTQSAUcLQivpotHHwahRKtzZy51rFQ9UVcFKj
0Oku6eItCT28HnVdzMtBE2KxO+t9nSXftC3x8imM7hiTS2xMNLgfgEA0rlpI7ZeYw2cdjqN47nCA
W8tND6cnRMimMXVE3xE+3kU5wl5JbDWXTpp54P/cdPNszA8272EIGzOU6vzBJjHkWgOn6Qi5mgAk
UpW3SKUX7vuY6RRj6V/7CTgV7jTIYSA99lwtMaUDhJtzihUhWdgmBRmwNaZY3adN+72AdKbnUkLv
Fhzl57vgpJG1fFyVOYRRiGbJh1aACixZwVKnPtaqwOmqgsqDbrYcbK2q39h1We3ZpNlWt2odfmA3
HPveTjB+UKfwzcQabsXvbK5g+oc3vtYEd2RZ7XcDp5at4UT+NW6gxU81j2iR1r0G8BZLG5Tcx3Wv
tyrVScO5CZFQXetdVN5h4Psmg8F+5mCAtiFRR73TcP3aOZOo70KBt2TfljPuBWBMpxjNvqz0yoMW
auIam4VXn8/NImg5fUqOB+6r+WxmiS0ujWCgZZpYYXW05PjRGQt/54+VvheFjQR6Ubb3AXiIXS+6
B6OYphc/s52v/ti/JnadbTh423Vi4hOkGjVsQycZ70ZJD/d5azhHuwQ+8Pnjnof2v54WDCxPCmJu
xlCeL7y4Q7pxCqXymI56u3PGtMSCVcWSAxNmr52Maf35eB+3PRH9TCEEDcv5OavxvS9/xW1qmIHh
l0dSDfm1G3FTdih+1Gi2eNi/m1ezGv2Fd/x4qM3wS83SDUS+LNih52Nmlk3Bpg6AhQwKqG0a/yi7
ApljS8sXrq3fTCd4XyD0aAWxCD5U9yTEgvSGoezMLlwpjoM71PnBTYVJvk87P/nb4wGkpnZPk4A0
jUrv+asBOwtD4pACSp0jPYoSDzO8VhFTkbH9UqS4vP388324/4jJrdl4XSdVssluz8drmratsaOh
8iFqczcpWOHaUdhvzAhvp9L0QTGUWXFVy0C2Ph95CWDg8qPSAPnFPKWFZCznQw9AbcrY5FUjRxJf
hyoavoPgnp7b3LhTIcBuKd3KmySS1TupioxNYpTGVQq2fl0qUgeYRy1w+Mi7V7yysFQzsR7XJYD3
TrQ1+bUeoviSwsXj2029y3U4PZXe1S9d2gcvHe4JKdafK/ZzNMvl5pFLZVDsUtF218V0Sefxw4qd
39Wi4D9HGwBqF++KycWYCYzKj0GYNq5d+dEm4wglyE3H3efz+mFDLoZahPA++tuTr3AA2KU8rKS0
eS1zfM1T4by0YfWqju2lhtOp+HF2e5ApzWqItLRIOTmDzr+k3itxYY52emSpyvsBwk23SlOnwISw
UjwcprQVRl05wk3qQ1VPvccRUdzJGVjtus7CdZfZ3IVgbOUrPR3XUlZipyG19QYHoWhTCs08Fk1U
X1fagFG6QdN9ktqfc2qxNnsJV6ahnsoCS84pvq7sycOTrti3WX7pRRcJIS+GsfJ8A3DaUUf/WMaQ
xrIo7C454lizbjkNb5RxwIlmkusNwMvBcwY0LoE84d8FstPVh+fPP+6H42h+AJ0OEY/BbbSsKaSi
pz6f1MkRqnhIJVoy9Z+Z0MWGgL2l4Zcl288HXBRRfr3yDASnKUOziHT4/NvKOU2gOAxTFEorc2/3
/kYj2zUKbmYAQvUO7SX9Lu/rwCt1QFt4w0xINAyXSmMfIz3e/NTaRBkO+oOzOKi62rEolwTpscba
a9s5TrhNdAvkpe37eHs2P1XfD3fYn9hrvGN8UJMGFfWez4Qs/aH3a/tbGF/6HB+3NYIapLE0rKiy
wGs7n5wO6HaDU05+VCLDfoEsmXqTMKPZ5kY5fP4hFv2x04egIk9ySM48o0IW+xpiO/UscoZj2aiJ
W9ghiLyRTosbGE2grXss1/cdeNGNYrPD0K9SNxClu/3cBd7nUGPgp0ga1YQ8BqipBPh2wyVm5lQq
cW09XdHfRzOsSwxj5/uz0dHnL/Ah35m1erlruK/hc1KZO58rXZH8Ug+pOYILNd18yKMNtU77wv25
5FPOW9SmUsNhBMONxG5R9OM0gBwm+uLYS8HPqLfgSNgv0P7GFc6/wa4zwFQXYeQfNCmqXMnvlK1p
KOMTXp8YisiXUTZzeHh+OPJA4Oyx7SZgIQc6f29/oi0WOXlxhI8MOTxJnXUyqvE+Ks1HaIHTbT7e
N3EjXVvV9Khmotv1l5KR+Z3fPQKFHJYp3DiiGNaouuzoBJLSgfYuxEGhdrDu4LCDzZD/ygwLmLrV
1NsACeYNfm7dGpdSN8v6C9XzRTbEA8wCs+CZqOvTwFtyMDU8VOnoyfWxbHtzVU4iXaPG/ZzHMr7b
JWT9GC/R2ETxcdKUSxjBxcL7NTjcipmsD7BqWfSRU0QrAR81x2CIfqjSqN9QEM8eP1/dxoc5nmPf
eY5nDi9qVYt1Zxp1P5XC7I6UV+2tpotgM9GZdvkcBaBlNHmIpMziWlGDYtNGYYjxpBBrCQvUR7Oc
kmNS2NM3JI+Su9yOhy1Wn/4rdlfB1wAfv62uaOFGhTywwfyh29hYs25CLC83UdZk7ly02bWChCTL
g3vfF9ROu765HkIr2VpK+NqboGi1wXLWECAxP0vGhjxTSGtYPc71NOG3FA5IrFjQ2h77AWqP3Kjp
JlQbRHsqpKjDsHirqk0xXvdj1Gx7S69ugs3nc3jiOp+tUzJ5lrzNp6Iywm1zvlWyXkkabdCmY+VE
f2qjLVaqI8l7bNciA+/dSZ3zejt340gVWz8Yy7cgbL4mHTXjGrj29xK+2G1f1uXBDlt/HYRhs5Fw
mHP72Davy7yzPSMrxD0mvc7K6Y3cM1TfwqipGNVbrfdVr6mDFPmRSb7wah/WINw5arkUA9BtoLWz
WB1aJlmZsEP5SO7Quk08SIcc3NLD359A2izIwSr0b0laFhMIwUU4g18rxy4dvGKI1sForSWK5WZY
b2ylRUra3OEnvY049hKRu32ePyjZNg+eg+YeE73I1cZbWyhu5+TroN2ldfuYQPxAZRQzF3ziNbIC
TTwb3PgX7offfH3Ur+DAa7Bp2EbWIkYWowgm8Fn2sbOKzMNsOkAMrSC01+FuXE1ai3FpOuLZofTF
LOBAq9DF2q641atGx9iK6k4/4puGHvi0qnqxn0L7z96xyi00GWdf0dI+9DJNBvjg6Y/EqcMNt1Dv
RmofeEZg0OpUVbErQPJduLuXGDUupDleI4eE0Yi8gLUIXpRYF2kYorw+JNq48bWipT0cPKRTPzxM
U1/e1lLoPDdQjjxNIBQhrNG4E1WPf9tIdzjSo00ly1j4YgsaoC0BZ4oO0mB6iR2l3ueLaBHT8Kxo
JHJRz50aioencsi7iijmvVYjnE49QsNUKDYXzlVd4jmYSKp0IVX57VDUDG06VoRQ8iLZDUYxpQE4
j6OaoXmHWke6dQBErBOW1/Hzt1rGj79ei/eCqcxfXELnZ8tgtIqYUJI4Ar7oYDYEClbLQU/ZSL4m
/0Vxr4iuUjsJtqPiPLfOqO4c2a+8NgomT1XYHXJc/L1o/vRMSIohCYAgAvWRxTPpBbZzxlRrxygU
fxFLl7m67U3/kGrCuvBVF4nDr6G4hGf2PZHRsmSSGHJoGeAQjoOSPeF8hyk9ZBdslOFzWUXQXyDI
/mbFcwIBdQRLADKTbv75dEMbYsVPuXN0Oq34bkqOs1ICVCXySO/Bq4J8eB2EasFrRAYXDz/ph230
9oQIwzAlLtI64UM5BmsdONeLJFv+FUS28kqhAErrrYjHCzt0kTQzPdQ+6CzRKZ4b1UsotOiHjJri
FH+ZtDD3pEkVf2pKqe3ACWk03NTuqs4j40JUtMyt5lHBaYLMohXGmKcT8d1W65Euc5Q+q740nWpe
xQXtpyw3y82IxOJ93YIEybtB+8axjIpL4dT3UxaG+ENM7a/P9V8I5z/mL/l//9///OrBfUBwbrtv
2Xv05vx//9ObRNf/mB0eDM5sjm5S7n9jN/kJXRudDhZQtBls90/kpqL9YRo0TmHkw8yfpfn/jdzk
RyoxDRAffsYNANTyX8/08CsAahb//h5yeMry38VJ9I2QZqKnw8NRcOE3LzYXCGBZxQH7XkAIfURU
utv5CDB9V/q6tt0Ao6CXyLRCZ4dOQnolJgGntxi0YO3EsdG69JXrXaTeRmNYDOuqTYJj5jjSUZPH
6D7OHPUFJbrokcq6/xYUQlsXJdTPrkruFAw0+80Q5CvAAvpTIA3ddSv10hExXc2LgFk+4RYcT8iD
aslNWFsVHdRhQ/u+PUQDNX1XrXW8fqHkUfsRxoRVm1oOzaZoUZYkHq5uEKOCnHn6qP9d3v+Yu6j/
+/Le1D/zP8P/My+x/Gdz7sMz/8l/4ZQ1/Q+UJOf1NNPeWdX/WutAmPU/ZsFkYknoExzn3Cv/XO6S
9QcFccDINhDnWYliLg3924jH+oMjDelUzlJIC8je/J0FvwgNQa4aCMKy1sneyB5BtpwveDzVFbwo
xHgros7fVCXWha2Iu3u7JxtIatHfdkMLW17B1xeF32nf5UW+VuUk9USNVEVslIOnpQ1m8Xoob6ia
RZjFptm+MkFnDgioPUYZnLU4n57roXuqxuibiIfu0U86fSsbWAgCQQ5X7z7GP/f1+328KCfyWij+
EWAhDDQjnmnTnr8WYnUODsD5cAvi2b6qnF5+K3u09epJ2p4eFIjLCihm+DCTcWlzXXRDWBTheYQZ
n0RdAuVjDjqu6vNHMCPTibVSkW8niv6vdjXmD3mFkPyuT6R1bmNhrgy+HHo4zgWvih9jvNwjMPYi
T0pxiEWO0y+lX124Lbo0uyxBY9JFUDd/7Qoj/pMAM7uPtaTbC62xAEbKRnw1aDjUQ86Ir0yj0W/q
ukI/NS2cRnXbLqZgXzUpMCU1dQxXaaXYWiUEBhem/jwhO7036ELEU0EjsCKWTb26CiFGV/VwmxGc
HSEyYs0O/YW+QqE31V9KFKom1O5UbOb2xUxF9vX9YCj3UOkdl1CygS41ZvFXmoJaf+np5ln/zwE/
Px376XT3UDAB6TzXlN4FBnESkYQIRQV8qTnf8jTEXxgYjr81qlH/qiXCGNcQxIP7OCiHfdpjE7/S
VbBBZlMOxUqCgkpvGYm0C92ij7NGR3um2qC2iIzVqQjy7rkatIlM7NTFbR3Fby3sYxYDln6ff5tF
M3p+ezr5XJa4dEDoJCQ7f/veN4KaWHW6RW1goEMAbTPQJfYu1iBJVbV7oqrpJ4Yk0jqcZLN3s1Sq
N1nZZo9ZWgTRyiza1GQuMNueZIRZPGQpwHdnmrTV2ql/bKE8B67moB5iIpgEGmJs1zQo7EOmSHWO
XKDzbTQKOPK4I8mx2yiR/kUf7OzNyuq3yOgRmwijLGldvwk9vc1rT6SRkbgRlx9FBEswMDTpHyw8
qFi6ml5iCC7SmXmOODY4emGwQRcBynk+R/UkiILDQb7VuqJ9VZNRt11jzKEZI8knAemMmo1v9hu9
oeqE52JnfTHDCg/WBm4+slSPkGLrOP3x+adbRLSnx8Kim4L4HE5T5l2E/Q39xESUzniblz24Z39S
b5MRZKevat1VJhCVkCQhrqaiF884Y1eoyhjWbkyT7PXCk3zcQs7cK6GjCb0GEchlyj3pQZyXknwr
IZHutX5qzERxjY8UN3rnOQ1ynXFQYMQxBzVvcGVpUxcNE5gMRlHSs2cvIZpMkv35k51nYhSfWdqI
Zim4KtF0BWd3/uVaLSWpaP3+YCX5t1JlmmwDQx3EbwBGDOrV56MtdyyjkVgo9Mjpm3xsm0BdGGpd
mPKhGbTqqz6k4SaL60vOIx9uMkDzhAjoF1JfpnKzRK5JkmokXRUoh1GmDQvzW0JfOguvJ1+2vbGP
G1fOtLfS8pHbc5zoLc5Evv38TRfgvnlimdIZTkjrHKGZpfzbhDJ70OQduNLBGbZWk5cbgULl2lJZ
haFl31ELurUbM95ZvqoiH9X7t5ad3GX8XrfwHatyZZxSV76Ok8mFZ5uPrPcHOtLhCHTSAgYsQbt9
2byZMJnv1NRPD06OWAMAdw6dLGro/86q0nElr8ykKuA0tcYROZJsFSidsU5SHwWKmKrQ548zh0sf
nob1MAsHkH6eCEPvjnE9yIchk7X0oMAI2hqBnLoagGzP9u5wPDS/GBlOAobmy5c+0XxvfTbwvDfe
D6zmnabGcnoYRFa7WtnI60FGpaTKciQUKnwJoxxh5tGCuN+VwPkjLd/YsRNcKDwtJMZYK3MN1mKh
zkGqSrZ2/iAI0+pDPkjhwSprbGKJir1yyNudT7XikMc5Js4hsNccmflV3n0tjPZrkxuboTbbJ9FM
1kNMU/vWBKG0EWF6kVM2H5Nn88TjKfNiJvHkAjwds+/mqZMcrUXbKjpo6BKh627VB6HRdR3M4FqJ
BYd8LXd3cdw612bfGRslKIMLa2Ruxy0fwZybNswSne6l0p0d5XGoFSI6yLp/V41o/erBWKyBcfhX
TasobtH54Z1dWeWFIvaH85F3p/Zv85tmdvrpqHn37kAYjSCbfAau0DPUOpZHmCXRypGscGOm1Oc/
3wynKtuHN8X/ifuejuEHCOiY4q6r13F8MKBwr3o/FlcVKtboj2TmVdRWyCk2tbrOOqRKhDm0q3rC
EkjIOW1nqZL2gyzeqjjuNmNd5WvoQflKV4IKVkGhe6L0x7cmzGYqXPts1qWyCUwtuIDy/O2ckSFR
fodQ6nyImCI0beqoiw5q18GpTzRsmdL4NcYoBrdrXb8Qoc15yYcZgwHOPQZ8Fazj+e6xB9nvpCmN
D1VoPfpNgkhGZocbeQq/Uz2/Ad0xXDpAz0vF84Zlq6IgikkL3wndvfMhjSSa0lB2okNs4GWW+uqr
XDf+lYhCNMJQDZoiq93UdJcd+84xirtIRO1N0XbbGq70WkUNiZn/fOF8nHS6VeQEMsVr/mlpV5cH
Vh9K2EQdlGbA5KqwnlW1P0xtCLHEp+f3+Wi/ObIoOWGKpyNzA4p9KRNPlyBpu7GNDrk0GemqFrGu
rSQjUGW3Bij5Q8+VBwsB+Vk0C+kZtc6B3Ep2s5KbcNr2kSRj9YLeWTAaT7ZvpN+YbuOiJ93Hk4ud
BJiZZJKeB8SJ8+9E4J1VkZjig0q4fd8PyvTU9iK8Cp20q1Z5qQG219OCqmpnp4TWg0Diq7DYa55i
xtoXYfTdneKk6Z92UIEXFkqP8nhjdrqnNrl2C2ySxqMpjYc8NdQLQeOJ8Xy+sDnwwKWZtIuR0Z6r
He/vJwvvDmL9PDik+TjR+LSrdaoCd8mdSQVbqmgeoTx0lQ7EYZAkW38U2vXYjOOr6cNEHoWq00xM
dnUFcWWWdvVkpaUjJQ+eGVoWekWJ2KuSwH1ealdNgyptxHlKz8739Np03KI39BWp788gF9LeqI/I
FyVffMNBTQGmm1dh0jEkrXoX5vWw0pKh3AlK5JsqN9PV2DrqFZyVdmt3ZCCfr78PgSRgI4DqgNgg
JwArnX/+7liWxkQOrGGSHsYy6Fw1a0ovN6boQt/gdK0svwAJDRL7M66GfzofxgkapVCGLDg0VjV6
uvH/OTuv3caxaE0/EQHmcKssWTZll8sVboiKJDdzDk9/PvoMMCXKI6IHaKAaqEZvcccV/pBbR5g2
8SbiLdqUjeKjbVvU20pSxk+CWtG6KsLGpUD5ihTu+EjtMDvFTjyuFD3/oVrJ5yZyJs0i/dUc+m9e
B9ps9BOw4EW3L9QaQzKV4o7esiRFmRQLj+gHk8a1NeXKCH3TfJp9jS03Q8mOki5aFUkr8EvxxRkD
8ev+0txG3yRbCk4piEsD40Sr9XrS0NahyiSbySUMOVheaxHUAlveAol29ap2hRdYu85DC95OZORK
jWTh/ZmT4Lme+QV8IC1uwFlEuNe/QK6pefeDkVyK1nqFzmsZT2jYrKyf6GxTYba2lRU9KOPW6YZd
OfRnrXBg0zaPefDXV0Mk/ZyFSsUMtT09GPyiiWtC550a/hyTOBaxJ/lyn1xGv9YOmkf1SRlCdTcK
PV53UZo8oH4pv7ZFkXDpVOk+rc1xLXtttpEhXG21PmoRJhzFb6mqcK1L0Eb0faMBfOoLAq5oCbl0
u1emx4TkBVocTJj5zWlZnV4okZ5cWmQ0t0OH7VjoREvPyO07yvrgAwISRlOgJU5h3z/HOJYDuR4M
LbnYQVvto6bzkSrQqo03NP+n6v7/pDPdvo8TNm5KOifHS5qu10MFbWjKWeeIywg0bQPuFEk3L8Fp
zFLxgUCWYeEUfPBp/3c8usqz2gNKZqJszRCl7dg+hnbLHaDVD1XkIIumbHMteEzt/BRr+RpB/1Uo
HYo2BWM8oApZnPx+ITqYvu76IqOQPr0ilNNtKmVTRvjPRPsJmDoMbeNLHnnBKjeoKuki2GPbB0rR
jIgREaVDQc8z1kLqve3CZHw0PGBBqJZTtY5s+Hp40EhpXBi9uIS6Pu5Nqyw/wVqwHi2tOwWSwHlO
UrXHTpcaRJOVxjloQ/eEZ4aPTkYVjSspTIfTEMGK82UwQKmn9geJjixCiyI814r3ev8H36YbUL1p
wqKgMTknzgtHGVBzTaOIdqnGQSN8wZbZbIWxSdG3X/txOu4qS3IzO1uqNn5weVK6QObAoXNH7WCO
TbPitGN/eMGFAt6w65LwpbX18XPbqr9RyBy/1IqTr7RS1tYCKgtcTxxx7n/77cblF0w7BWEL5Ozm
UYda9Mj5tGNwcarqJc1L9VJWMDa6NE0XZnmGjpxuRYZihjmRvOXAbK63xSBEV+RNxlB9dhBWjh6g
HWmPjZRVD1ZSPSFUaz4FbbPJJTokORSOEgF8CvZPzZBZC9/9wZrjtEH0TFBB7qXOjojaWebYaEN4
0UYHEm0dVU+2CVhXRWw5LKtDaabJJzRgxPf783170xLEUPqYAr0JTT2L8kCgFYWlVuKieIaxR+zT
WDtq62zuj3J7/bGaU3mBqhi93/dy1T8XQFZhnxhpaXARZd8eHeFPoiRRvh1N/VOlLAlRfrCHePD0
qVfN6wuO4Xph9cKMujrNBLq4zmucltFuGKlfUkjojve/6zb5I02etBkguEHnnPcAMCKBzRfF4tJ2
yu+sHjREqtXyzbfjX/FQy79xYLcWbrOPPo5BFWYTNjsY2uuPy4oQ90AhhRdFaNLZ1Ko3H1eDQ2zK
f+5/2wdrRkWdhiYgGRKYufgF7fB2rHib3QJQ2C6Pa/Nghv2fRu3yB1T5lu6e95xt9kiQ0LE3CFEm
tYvZcVTQ/KHWpCouZtDWI4pRoPSCcHyiu0TBw8Ds0sbMLkCY80yXzD6hMCJ/dZocyYTCOpaBpx5K
gGv0MkrL/9XUdb9v8v6vFvTRiyjyap3gvLSAWvlg/bmqpk1GCDFReq8XQw0K2zP1THOR4NU3eZuL
ZygA59oi2ExLqdr0TlYt3BQfThSAB5rUlCspn86OLO5reVo3heqi7LYfZP9UV69R81eT1D8EVIca
Aex4QDUmSdZy69Qr4YfAmk66t69S4LFG+9keJaCsyGfrnnIQXbNwp9zOCpcJFZFJlAsxmUnq69/n
PsGBQBM8nxd0NS9N47xUnaw9Fap9xocseenS4r/h6aerfMpTOQ5TckExd7Z38hyX2qLw/AuFNAHp
LrW3caw0+/sn4qajMxtmXnZIifi7zLR8eLU7FW28yIlPyJfDJrCVr2Y8fkXZap/4EoLR/U+suJba
JYs/YDazxhD6Wtg6/oXdgRslAFQjdOQVSeGuydVd60SPUux8TbyTZ/rbxBmXiGq3lwJhCbvdngoi
iL/MfkDnFZHeahm3T6F1q04w1tD8RRs32yTVl/vT/U4Eu74RWFhKPBNqfeJrz4LYuNZEGKqyf9EK
8SIrBGFxDnl0SBO1XYP73OmDKP+SufgPUzH6myIX9kOtm+lBr7iKIwVg+URmPFeDL/8VdW7GqzSW
TLHK7eJPXnnU2JsR6aC0AwkrDf5eslD/Xul6nzxIThBE2Exa+cai/LwNfdVcJ308PAo7cHYqoJ8n
1Y7zndcm5k9NKuJ1nQ/e13pQvLPNIi1cNR+tPSdqcl2duuxUZ69PlYcOgxPlYXhpEH09mcmIirlU
nDxV2mmt2pwMq6UAP4ZUtiw/29I4Vj7nWn64vyi3cQrdTNJqUmyU94x5K7GW0f0NSyW4GGzDdSei
v85YhOjLdWCcMO7coDn5O0Gq6+9/HpcAAuzNRLsiMZzunH8iCNXoRz+tWv/i5+awEgT6z1lj+y/e
oF7A5QbHPjGrA4Kb1oLE2m0rDS444hzsQJOQ4oYVmklNUxT0FC6ySusOLtLfGtWLTaKp0Ikhb0PK
izvv5OTSm9zXzvOgDupe4TJyRQ1C0ahCcDi57grber4/Jx9EsNQVuV8pheqoJsyDRoSfyqlG5LjC
UX/k1ELW+ReVNvxXk0o9DdTok1lH58Yk2+zU5NRYEX7zSvE4RL75n0tidPTeAYJAuieJ2ev1yUq0
+0xDOG5YRv0PJwO4KltjtLALboMfRuFpIfih9g1AfjZKHFL0BSHrJlnjtnHQnysxaZG1pbnkBfvB
I4YDN9kqJVwuujmuUE1HLUR1ynMTym3byGnFzi98XDgsE0aZhghOnMNjWVjRD0ZliyE38x4p6/MV
TQs1NDGZdlw5iYAT6aVurKtJjBKn6m/RgMFu0mI6GTcD16/AiWHTjdC3Rjs4ODo6lau6tLBCr3MJ
xUirWdu5Lf+tGv1t4XdOEz27moHIUZvhJOL7M9eaGDsJQL6c2K7fmckhUwtzjbOFWNel2nzhAvmR
Klp+7utBPvGr7KNdyOVaNMGvhd8xXXrXvwPiKacT6M9EFZ8HqU4ELr8uvPzSjGn+xTTi+EgCKQjF
ym4z0NvdmCRrB3ziP0v60G1b4vhNO/TrXOrTTZIPW7UXxrmbbNzrMQ7xLIAig/CX9BCjZLAQut28
nlQfiBbVyZaLDvi8oKsYVM0zLpOLXPQYhfQllf9aoIA7Out+xFb0/uzcbCaGg4g1mQRNGcM8l45I
FbzO03xS6EYAFxyTXS/ZxcYu03hnooOz4dGNF+7Lm4RyGhReMJcAuk3IgF4f0ZItPOkV+JeOSsya
2nS8Kmv8E+5/2ntb/mrhNeiMTCGFgokfM5daIG81M1lGyjqqxJ4yCWXtdJUhw9E0Rye0NravbRJ/
3zV/4vYhk459JLtt+1nNYMn2+YPURxtUtH71YbfPCrEz8s+eE0FDa/lTX/ixNwAlQhfONFHvZCw0
SbPM58SSxyLJJLemcYClUPtijaXYT3nQK3i16BBjkrYZSufFGirj1EKMJFDx6F3JvZxS6petQ4gq
3PH+JN5WqhEfYrlYLfLlyQT6+neRkUcdfgi42dNN3/mlFx58kqRjCaFJDszooOd0g0kZ/CdbFmLv
KJwqvQuafQ1eycfXwsavB82Ez/UQ/sHXoX8GdjXu7//Mm1Oj875NajoUaqeCzbTj/nn6dT8vayVQ
1BcUgdRdkv706+cK8+UV2ryLOnka/7OrfUVORaDBAaX5hY3yLMrSozEiWiSPyycjlDLTXSvsu1Uh
WsJGP7dOgVmpD1O8q2e2eDADBY+cRP6pNSHKWfQbd/c//jbbgxLBQ4cIFhR3rozZGtljg7wmId+l
0Stn3zfVGGxI+ihSgh16acYufCxb5xt2EOq+s+0SdHuhShusk1jDok/2hYEZrYeO6asNIuhXjr3R
uJK9uiy2WoO66ODYf0EHK/XC7XOzbPxwSoj0YIjikW6e/v7fZYvycVRkT7+MQYcSF3xfjDWfadDx
XNAAuj9NHw0GRJJaFkHINOD1YMCxfD0uDf2SoHd5No00XXsp3cYaftehcpBNvj/ezS3Hx1F80Q2k
ySbXgNnHIWRK87Zr+Lg0wHlJhexutfLSLffhKOxCqLTsRPBx11+VJGaOXJWpX6Db9+s2LwDgONqS
Iet7lep6zwMxVWAkk9RNJbrZFgOXLOJY6i00kdX2LEt18xnCYbdpqs54sbUUL3gtIcMQ1ojNZoXi
Sw220dp2EsiYbaM0irMCKtVeMoITPIiCwftr1YP11R6QMuyasglXfiqbNTolJT2WgPINWZw8cS77
0t6qkK6erCiJPgOsBuMT9lWFvxAp/WHwe4NSoSoBmhuyqF0RlSRHUaIEi9hC1K6BTOY/nKA95DJl
3DWmair+UL4a5CvMKRRpLdpY3dAg8XgAwTpGiMFZ2eR8lUe9svP0GJB57k/mhK0VexuJZ2uJy3uz
OXmpkJECEEhajp7wLDYmaxmDJnfkix6m4RbtRCTm8krnV8UR0DdwKfc3p3YTFQFgn7TUJz9GYHbz
N7hOjKit4350lVY+2dY3pdW+1419DgNE8EBj+OJU2N+zYHjpcMRRAFQXIj5ofbjCqJ2C6VbV6oPa
NWvJ+lM1f2P9D01hesUqfeFwlRfxrqarHHrSJlafNXoUkQge8knJgKJdIn2226Fe0455Rqlilynp
Vo6lDa469z/zJhmYvpL+HxxNhcLhnAjRELx3cpePbjO0ZPpqWZ17v4h/h2P7+v8xEpyE/22M0Nq9
PoedrwWtHeij2wpr+EKT+4GdnR7Huo6390e6zTb5KArKJLmwPEC+zy4yEIGKZzrF6GZGD/pR/1XF
8bNtAgTM2uoQthnCPkP9Nyy9fWBgliviS8ejHAXdJrcp4MvFwma6xdpMv4hHkThyYmfObV4iVQ3l
QUYGM6jwB8JQST9muF+trFr3fPzhlHxbqr25T2LFPos2oVdjnqoEeoDWS+kGxr2za83cfrK0XN1A
hSwXGu43tySUWQVlP0JrfiP38vXqZDLJn5VZiiuNjjgadkEEGFWXhYWZDunVJckoxLXTytAngbd2
PUrbOTVsB1V2I/K+naIi18jTGRvHjlh0VQee/Q168EXLHPVgxmGP7jl00g4myN4MAxFw5BvrsQ28
310wIaLCMGApIyVatZKeLGyjdwTK7NfSOYRqxJMIHNmehTGR0HNFxy3JtUxewdYR4d7S0Y1KlFEt
yDyq+OQY0vAY+kgw5Xol78ngg0uflsGb52vlJUYweZ9opcktBZZO6VMkVsrJc04pmwEP5co5jkqT
rFsa7KsstHx8oSwEqjU/5ZMynbKZHMurRs+SvaONOydNql94o+jsGbnxjoXh4dNcD/U+dWJ47UoH
7wav0R1lBPXIPu+2QS3KTT+o4Ynm459kCJt9m2v1J+Q+7Z0UBs829GQ2IoZ237textYGRaIdDf0e
2RvjiVf7XGnC2WPl2C2cipkDDRVnG7oXpTgcGsh3iNCut0MelaEcaXXvmpnK8+YYtf/sI5zf+WjW
114hb/pqeKsU4T3RfbfcUNeHB+CD4aUcC9vFe8c4N4kV7ougr/aj5mQPNXq+m67y+6ccfMnD4EXW
H11JtA0Ff8T0pbw6OFRfFzb27VtBI4HgfxJYA2E7h+W0Zh8ZQxB0bml0yjboSETYvshjpor8h931
q6hDD4+zoa13UV8qS0iF6dzMdupkII3ivEJMSg5/PZFJQY+jklFZUYWw3hSpAvds9fap74hICUCG
vSLC4nNj+NV3fDR3ftOXm0rxOuwc7XBz/5S/l5RnvwYGFJArTKUn4O3sqR58TW2bvLZc6HLiKJsF
OFd7NKwzXmQvo93ISCRYdYhMJg5pUiyqHwn+oL+UBqFaGg7VK8oZ5iohOHwUpew8FyDZHwYttZ6k
KkncQHcwk7C0ZIUgWbKhN40lJib0W7P3SW0weuR5rQK66oleGsdJ//07APDgE4rO+ZIf2U1YMqE1
AeMTnVNLu2n9ZppPybO0Gxd2d7kTSSVcMDdiDwJYWZdFVy5UBm7TYGfqMVOGBNQM7mYun9WBrc/x
bbBdxZOqHX7u43cSCP8xdPIKo0fM4EWpNDt2f7vX+7FYl7He/m4CK/sBCq/ccqOqa3WAnXZ/1W8e
EAoINMDpS4MDus1UhlYTeAVSu8wLmpxtlJnHHErxwijTM3S1teiaTMk2vWLSFNR/rje6pqDwo4aj
4zoqwiyZKr3VaneCNKj8vP85Hw9EpojCEkiKeSNVJIERt4HpuEnbpI+mVWBk5gXVPq9UsZCa32an
fBRgvqnb/l4kn6b2nyQPiWmkadTYdiWkfn4j1K09k4PK38wyqVwU64JzPIRfNSkuNn2BRXmqJM4n
Xx6MlTMm1XdJkgTI3Nw8DAlK7EopCXTypPbQkYS36K+MYpVIhvPn/gzdvOXvTFxa22g/oH89F6Qd
mtgWWVvbrpzmqCXKCmLr4bufZtd25wiJ6UeEzIbPYxEFCy/zTU1uElQAsj1RmGDxzrUnJrUWEr3I
ce1mFFu5e7F6S950Nqo9tYlZ2eAtVZ8++lj0/qlpUHc1+drrJSoNP9SiSLJdTme0GVvsats89Z9Y
1oYSWBIFZ5veUr0yg36pwnSbWvK51NChKoOymZQdrgfvS+Egc1bZbh0Oyic5LbuVFjT1ZkTN5jFq
G2UXVp6zG+wSt2nfRq/QiJVsjV6wvwv7grDBL9pzZ5S06opB/g55CJpMaI6T7z1SiSssZJm6Eeph
E9XyeTSkcmWIoN0oMa9W4A2YHBmBYW5HGJOHug6sd0aCv2UTwP4PhnjXVuXgSnW/9inmVOhvSXW7
yvIy3baJpK/y0EEfHZRkeCjlMMRneMzXxghNV7e9I+60+VH4bf0onMhbZ0WnaysKHNgM2Kghmo2s
vd7fvDM5EUIPjjaYd2iFGDrAiJlVBUSJ2VOMpYGbSfjhYAIOaRCJ7scwGdGqMmoVWWSm9oGY/nNR
x8pa1Ga4yQ2QN8SKn8JaFVu8mVsIow04AS/pqkfL08MtUuxLYIXbu4jfCkYB7COFNQQxr9dfac1G
qsKY7ldcKT88ZI3xJfe/+mP4cn9Wbh8zmhB4kMpTe4h/ne3yHt8ccD+15irjhWAVkGpnWYdazV8H
U1kImW7fCwaYgKO8mYDV5hcs8hFZoMWG5oKWa5+UqjbWSdtLm//8RTzOLBKldCA4c6CP2U8Sw6gU
usWAs3bdolaHKdjPQG/zlYW37EI2/cFHgWWntc9VDgJnLrZbKElT2Dp9ylHq6HNajUdLzeuahXW6
hRhSpOW7HBogPE4YXFzviCEru8YkP3Bl3/9u4LfarAYP4l8l12Ilm/lDOPRiN/ZxuRVVoj+rQfTp
/sS+xxnXLzE9vQkmQgQPrmluqxP39dgpxai59RhFWy2Ju8OYhvalNrxn4BTDNxh5PAlGmcVvSo7D
M1qQ296BYo2nrvZYqsGX0Bi6RxgMGHoPXb+TahmdOzvKdk7uVRdfyfxVMOrt0Ys7Cneozw2xjtFW
CSG6UvO13SYPIoKaEwPYzrYIylqrEqrwpsSx64TxQbYUe00X7eybNQzlCMCobqNFMR3Ufx7qMhiK
EgcB3Q2TxlyNltWf44wQS4ti1fUtu/hSSs6FihQ3Hp0CYA2KtaS9eJNqEA1MqmYTmoNiyruyxT+/
wQh8itKJprk25KRjYxgNdelEf8gSu9lg8/ADD9Z0B1rZNYtBWwhVPriJELya+m7k8QBXZhdEpqgi
7Kxcc+PAOKttjdNzliqPjV4CSb6/wT44SmTeDiYPFN/AfKvXc4378zDgGmO7WTeEP30n/V60gbyw
iz86SCwjcSQPLIUJa1aClsxcliSNUTDrgmCDHQoIR14/OqJTC6kSZ0tqs3ZVpdYeu/s/RQRv5/6H
3oYW2MEASuEwq4Saxix3i4Sk2Y2WOG7nW2dVH57UIUmeTarW66HIkrMjeBKx2FuIoT6Y30m0jHoP
8fSkxHI9v2NdhTrVRsfNkM7a5Y6vbP0czZz7H/fhKCiEcdezWcEIX4+SKEkblI3nuBLE00uMQb2m
9ItqeB+OMlnbAKaZ+iWzKTQa36ma3rTdPNYudAlR9IPAc9KCPD/npl68aJk+POpW+yb8Xn42gsTY
eZVVYYiQdsfI8utTY9QLD9ztQVUpqcIERnMCsdY5XLdQBnpG4LLcVh++S21VPwi8DPcI4WKuLuQ6
WmtmBztccAWdJE+3F96i233F6+owPHpprO+cTVjasq9EClmF7tXDqUu7bFPVGMRq0XNRbUoJ70uK
lkvQpmlBr69IOAIEVlO/BTWC+csUB6FsD4ViudaYfY2jFrgZwhFZJ15o3f7QUL9fuJLmtn9EcqTe
xOTIU0JtZpddb7GojZAeLqXRJTZr9kNphHvsPNEnx5fnUTH9nWWXyoMuwmwDVyHZ2o2BhDg4Biwm
tGapEvPB90NPIU/g3oJyNs+KZCnvSFC5nps8NbbYolHLtUORfI/orDzghpa7NY6dv2XHl5AvaNbD
GCHy3QM1gkCuvekyWjaqh3BboctI1mkapSSNd/0/H0zcHOD30n1TuPjmBF8RJqVcqMSUih6aF9NJ
H+OmCRaOwHsBb7YbCCS5wKdHC/zzbG0AHTcCtw3F9RFbjdF8rYK1COt+lwz1QxAl6KXW47BNG1nd
4cT4qRrzhkqq5/y9fw3dNumRLkXnCbgdvSPCwVndwJOGhjBWUtxuUKKjL8bsmOsGCRAlJNHioZnr
371gaDdm2kT7uLKGS6gVxwb64LfKz+1HdHN1iZyvJK0Z0iI5+mqSnJxmKau+vTUILTDQpbADFB55
xevdbNLwrSSBodmoSuMfv0KoKGsVpHVxJNWsQ9CLzzjBjt8zNKYWtsR78eR6tRib+iFHamo4z5E1
UjPieuv0puugNE9N5FwXWr7CmfUH1NFx/FUmv4u2/5UJewVA7ZiazcmmIIGjJ3EedBbHPvbi0aqr
VWs/CBNRgRprHKP9IznG8f6C3gYi7F3EFoDQInZF3eR6mhAPBhvoB/pTYOt/U+Q2n5LYzzeO3i65
tdzmRFP2AAN+CnfgXc7iENkXFfYBnfaUK4O+K7RE23WxlW0rABfbKXFfCAdum1eMhYQU2BuiTNxI
Zg+zIdc0ROpYeyo7xDpsOdH3UhzC6Q1j85eKr84JQ6Jg1U3xvoFc68rwgi0lEbxfMc757tvC2pVt
EWJyai4FDTfqXpwiiOLUItggE2RoFgFL3O7ZoOF963tPgAJQRt5mQ/Ar0L9KibIJEThqI/MBEeBz
ZsT9GuGbVaT+rI3x2fSrh0o6mDbaQq+S9MmXcpw15KcS2UD72WxB3AaYKobapnTojSO31IPC7atD
ne1byVra7B9EfnwJUbSlIUwLxXyKKf6Jo0nux9TkHwpswVtQGhEinWW5qkWTP/sewqIVWh1fG1Op
1ihA5fsql8739/DtU0EmgR4VDYP3XHG2s1DbUh1fmKprdqFyzmPpOdGcbdPpj0pbgPYLu8/3B3zP
DeYHnF0F8Jl+C/oCs2jXV2qzDHqfbNhITrpRblsaFYGRbaKq2kbNiw3aH8eTVSeHu3FI100ANNLM
jkmRvfn4lRXjS2/na9k4Bd4507FykXJ36Ld1FKztWj3E2hou+VpJ65f7v/yDh4S5gjfFNYKJLAn2
9WoVMpZ5QaSpLml1/xQkWfTit71wrRy7Rt4yHnir9bcYEsj7qtKNrReq2A2OANHv/xL9gwuaAg/H
gANK7jt/0no1TO02SHR020ZwB/qDsKV1nqgXVK23TvSiiOekERtbCg7FUB85RCAFsCAxii01o4sz
ia5LlzZ/66UTyEmjfBPSvjTQhrN/hfKTgX5dfsFJ9dX0Mc900kNnqW9hejRlif/Edy1RbYX81JRU
51IaK34AEKKOfnmqsS/U8RlO/ac4LSjg1fRBRsl6SxvncVIOIHVZ4vC/e8rNdhR58LumCxUWyMbX
62JmU7Kat7KL68qDLnHtj97KjL5IOGY3hD6hdRnEKwW/imYjtu9a6LbKOej/jtqXXlPWfutSTeu7
YJf7sOZhUmepfGxs7TtaeOYKM7Nn9BzcMd3VGBgiKyQbh/sL+kFDBXEJmBGkmP9rc3r9CejGoN5W
NqOrB8Z4DiQVyQOyxUuSe8kuHNV4L6qse2wyT+xlqfQAo0cJ/kld1WwkQ44frDZujvid2ktkhdu0
BgADkSQ3LcJ15rus3T9XVNei7Z2DCHb7OjyJCrny0OyMg2LH9mrULIniblJ/JxAddgRx7a8aW54d
9m7yynGy18xL+q9tWS1cIh9dnDR94dZOxhtY5c1iuq5XPV3ga+ESCymnSle/Ed4GR0GX/rlNgskr
qcR1s1TBqFFpPlmBtiRnePv6U/pA1G9iIjM15uz1byVHGJkGvsPXooOCTAAYARhbD2MQLAUat7T/
qcxCUY+cBqeLG8aI4SHb19Yelhr20J5Q2zpjIx2fDGhrj36EEl3RQZMpUzn45gOmrUEBJWzYNhgf
eIWTTSpiXsUcd8pHp1WVH47kWwe19M1neRitRy305IV35batTimBLQ12iWse27bZ9DRKFNpF4fRu
IycnaBW9G9Y0vleBrFIPDI1VzA29MntLf65wb3jATSR78JywP9Vt5J8QIgxXqh0MT1WZ9K6CO+lT
Z2BsnFv1GU/nYksGtfd9bCL8tIguTS399E2EWRau2o8iLx04InJiBHkARq4PJq5zOiC2RnsSZbJB
JMHbAONx21Fr1k6uLwx2e9aIusiT6WMBeUKm/nowoHt2YBSF9tRLDQbAkmZtiqr8c/+uud23sH5o
F3OnkPXwoF0PEolB5EBRY9fTg9Qt7OplCB3jcYzy/5z7TwPRIqWuZfBozup0MN+9Vler2LV8KcXV
t/1dxs5JdKFY42d+Ton9V2WU/GcZJ+DqBs1AyCtAZdl919/XZl7kCFy43NBy/DdtNL6pQ/Cq5xFg
FkweD1GQebv7U3q7btOQ8AA0BILIB2YPkAcr20rGOnMl3zbPyP6o59pYAkfdRmoTApD8lWwDvqil
Xn+X3GltgsoHsQ7Qj62ocf3mWhBby0zUVa+q/UqK22jhGN8GGiZVVhRyoKuRDM4Bj5ad+l44Wrmb
Dka35wmWXqpcb55KYf9wyslzRleoQWvDOfMocSych1tuAGv57/Czaz60hDSKqMpdrMhWbfLsxY8S
qKyudbY4SmwoKr56SXvQgbtnzc/MbimmoR1Upp8KUdMo+1wQu0f1fizOrSWtKKt/t/Py4vhhtm6U
l8BZkmv8aCeQb6HmRtPepE12vUiOnKa5PYQFBWOkmmsPLzfbyaKFefloK9BxIf/hCeRynZ0sWYYi
bQRyjgxO5B/jMGByovRtsBOM5ERTXqxRX4oDPhgT6SLY41znNh83Wwq1GMxqNI3Endr7JuhX3ahe
DCnZhNqwFYW3LhFRbtqfiEs8ifxT4tgvWSutebxPapdcdC3Ypxid3j94t7czuIQJbcTWBMg3r+z2
YzY0eaSkrsi6L7VpZVREZPM46gmqGkW+mBbfTgIIPG5nwiF6MFxs18ubqyWWjVLSuHGrp1+iOPZ3
JdZ8b+GgArlSQ7jpsS66p6hSvWOtOy8pB/pzGhZEQxY6g6UHxmzlmL72kmDOeBS5Nf5IHCN4vT8v
H6QqE4Cei5f4CPEkc3ZZZKEBEKzM0RIneDlUluqd604zq7VuRl97p754abUrM0p8K0Uy08/FaBTr
jHxj4Q24XSASW17Oyd8cFac5CUPYit/FFehFuUScVJM6addUTrHPcoNuoZItKbXd1psZj6Bjuirp
Uc8bUyAOC5FByXLD1o/Q8yryrVHb4jHB4be2e+WcdegKNGG/aAQ+xTPXSQgYFBqiYPCmDoo+O5Oq
NWqS3VqNi7WnsQ3TCtOTwZBOXgXDI6k76TnweyhDeY1EGpTebyF/C0YC/43Ry6tNlzhLcjkf7Fby
Q4BQgKLYBO950z+he6SVvZzQtHGTWjUPRLLeyTCKdEOXLvsG2NbZtvGSGf3tBchbASZmKjwbSGbN
Xt968LsiC/uWQjgpqa1E1npU0Dy7v79vYxiQSu8kEeRO6T/OAiVRGJIo47JwEcuowA8m1d5Wcvl5
DJxwod/60QdN/CHYuQAEWOPZka/jYrBtL3f7kLjBA9NCTagcF97Z95bE9faZqL/AK7hcmbe5ghV8
UNKZVPaeREUXGo/79EgAdU4Tw1yrVVhs88z4mQ96/4Cpi//HqaG0axYZdlxGMDfoImylOKnWpjH+
6ImMdp3qhSso9BpaAjFy0LmZbAep1X/915VgX5GWQBgG+0nN8Hp6SrO2BgAU3lMbNNRpInh7mZlW
+66kfHt/qA+SPoKQKaCUWXuu/NlSVAlqvsBhCheqx4+aLO8lLFtv20W+v0tC21nF3NwHTZZo3tvj
pMVYVwsbbxri32WarFEIvXBvolUKumL2uXXfWGVq1PUT9U5p19mhvw2dwX5r7Tg8dFEWHlqjqtw2
0M5ZG/tL4mM3LQQNJafphkHfmLOlz1FY4RBaYW531lOD5PNDZ6vFMSz8Xe9NUm+y2KaCUx1ouJWO
WvQtbEzvKLXQ/2ryjZdcarElj4tgNwTq195LsQULMbS/v0zzWwcxU9BwtN2magaP8nSg/rl1HN+H
MzLo4aV1it9Bh/G6hOPCUTaizNVKALNaiLvx/TFv+m/ToBRSiVEJOPljNqifInqexaG4JJruf+p8
B36RIVCQwWP+we7hXiOnGhwkTa3XfSWlZ7TKk3VkjrmxCox8KSGYP3vvP0edoHJTdEK2dT0HDVAC
IHl2eOkk56dQ66+JZuxjmxOZFlm7sCenb7vak9O3/zPYbE+SM4eU663wgs+8/eBFtQdSAK3c+1N8
+0kQF6dWLsEtQfnNy6q0/8PcefVGbq3p+q8YvqeHOQxmb+AUKyuU1FKrww2hbquZc+avP8+S7Zku
liBOn6sDbGOjLbcWubjCF97gq+PQhXdq46SPduKRg/CV3WoYzD0G1+3Cbp8f8ZQ5FICLhDHsNJR5
Zke8Sj0n9DLeqveNb5Ohxwcjbgo3GKWla/LNkUT/hhSVm2t+wue6RP7WDuEdLh22scKJkr7t0GnT
iuQxct+fxouD/vW9iHqB/okrZe5k38cwOTniYQ8ojVto0VazRfcqREKwH4bJnbz2QxGDOqIcDhPH
2hj+uJfTaVuk8c04jfArKIonJDAENnhGhltf869RkzmGfrwQ9M+jKfGsgnCuC0Ae9/nsGyCjZ3mR
6YR3QTGqEEAy+8PUqNmm6NChyOWwX+f4Vm/0YljKO9/6JjS6DKQcyWbpA55voCy2qyrrGTlMDX2l
tJF2FSbYtvuyni3kEJfbRxxYSMByqiOwb4nz7KfzSprM0ahCZLiC0ErdHmsEV3L6fuG7vzmK0PJn
mRElztuaXhBLTdT50V0Br5FmQUwYBpNw+/7qemuTcjWQnrG0EDARP//pXUxEDqEo9uGd53i3ie91
p4qa7LHEQP42REft8P8ynODponSBg8rsQga4g7tIwR6F5oEQqfmDELPcOJL9TU3UYfP+YJf3Ct+J
+jh9MhwHiMTO3w25VbWIBpljbuiM1RAFL6VcItXVRv0uSe27SK2/vz/i5SLUkFpgIl8rzKBez0fs
JrUIWr2nDa6b4IqTodoi/dmuOq3sF07Xi0oHARr2ODrFDg5YAbM+HyvuDAhVmWoA2dC2au1tB6qg
68GuoSP3zVHqG2ltB/Y3I39QfXU/hDeJfpcPH4P0rq6AHOpHBQyzGlAOTbDPlQbVrazsoyJ44Urf
bO1EQ0kqX3jsizyTx6a+R61SyPQB8BHL/qcF1xehOTikl6cYR5pVlGr9Gp1yYtcgstdxaRSfIhQD
V2bTmLeK3HXHTkHlJbKcZmHlv/GtSHKg5ZJ6GIQCs29lVE1lRjHi3E3YKFeiNb/H7Q1OK+DthZcW
73R+31rCQQCYAocTacis2oeMv1E6qTScssBHsQnVwO0gV9mn9xff5VY+H2X2QrlfFGaFGzBlTBts
uqZi4GBjb6vR1PL8Yvf+aK8dw/lLCb8zqOkWYgmvsfdPH1KREN6xq3o8+ZmylWrvsbBVz41rSIUB
ngDHsv8iRf51q1xn0Z3ZH6PyQxg9jdHJ8K7V4btvn4zoTo2zVTq6bdm5hXkHTO6UFM91/K2ujmn/
p9/47iQjwLNV1T/t6dvUImWPx4CzoeSyar0vPfLio3N0bPRcGsS/PzfFnT9ch8633tEwKahgXO8j
KXId5UEz7qXpUZY3ZLZSf9846IVFO6P84XSHXnlCNr+jHIn5xsoKfkiOmxspniN7U+gMfcv8T70U
r7LoO/30OIDCUj9b4UuW/UhhyNueTphxHOujon4qnFu7BQGlrvFZRl02XVnJAduT1fvzf5HbECyD
GhMqxtTlKR/M9j9iCOEQkEuBHmxpUbaO8oQMv/G9cQb/qlQDH3n4VDlAl9Cvc2B9K3R3rSVDl9cw
ebYKSCsEWpDIHYVvsct+WgVpPNiQubz+1FQF5gPyMSr2o9E8YyFBoShIXmgCJuspMb4rduTKynM0
UunLVi1AnBLPOu3YhdN1Un+2hz8n5cVR9okNn0O6bfVnCWRFPhU3cX41NNsotz7puXpvpM/WQPcY
ZQyXst3CqXAZwAARJjel2cGVe0H1xR42sHoz0U5qCP9aCx4lKqduCElnq2dGdoVm/0pzSmNh2It2
rvbapsMuQLiwAXKYheRKmSFxZgzjqdX5SJFVl7thQvwyMbxmp0cg8tAe7pTPoebtmjRLHuJWM27C
PCnu4rzTb5q29VwTaOwvX9iUZfDlQ28UTPMFMDKPYyNIIl8+1QjS5ohXb/Uus11qZqtSANHeX9SX
ByUmL5wllP00RyBAz1eTbKc+3ps5oyF5ux2LNoMAOyyBIS6ao0w2tzRHv5DQRPB4tnUs6LmqUqjQ
2lPp4HEiNwegzKskeejSlDXYBbTSDLyHJN+NfNCZk/It8rLvZl5oq6yqH9Aa3VVx4nYDnHttsqqF
yOXyKBfMOm516hYkTvNsMIz4cTMib1AURo/ElyY9Go4Uuh5eRg+0WLQf78/75V3IL2TqkTIFiQys
+3zeEd4oTUrj8kmVYGY3Dn7xnY8nqmYuxc5v7C9Y+lxUBo1EQW85H2lK9SmQfGALFnJnaz8E1gjt
t115wXTtBzuKat733mg/vv9+l1UQvjgxBygiwNYAwMSE/3RMaWkOtihIplMPO/wpBaR4ResrR3Bf
GU8ZBe1TkJU9pjfk+LokfceHFe2qcCzcRvOBUpDn7ToYqQcTBvxKTqoOu6g+/vr+Y14GrDb3KScB
tRCB65/FCSHuHtFYm2h3aF4OsatW7rOyNm8LHd/xPjSijda1S93PN749RRAQyOCuyWbm2pIZUm6V
1yt8ETLmaVBsqt34QQAF6BZW2QVGkH0H0xwEJNQb0qe5kOMojcC0bAfMihqZa6WTzbukmj4mRTyB
uHQa/WWs0ehyiuSeDsDKxJfyS+EYw05HV/FLNcSPmt9V267RtF+O0OCl4FoMtlhUK+YUMjVJq6Ae
iupEa8NHG8mQVsVQpAvH21vLUHT6Xu8W8Z1nyzApC4AzRlmdwnoCVZQE45WNgN9KgTp402iSvo2G
ciOrTbglEDHXodUjBZ5VJ7QitA2grGybt/IXaGeTmwgHljEehqWHvDyEhQIWbQA4FuzQORbcalSk
uY2qOAXQwD7qRl/cTnb0OR1C57NRBfFNZFrPipM2HySr029rK2wBeNbdPeLUn6KwokdRysnS1XAh
eKkJ5TxKCjQx+UCUC8+3sN20QMPNNj817ecQHbKj6lXVUU+M/nOWgeTJfAdupjca1xMeQXcNpjAb
OS2Cz63cH/t0yXnyrVliucDNA98Hp2z2OG2D+U1b01FN/KB4DOs82HZZPG3ePxHeGoXclboPVAy4
w+r5S7dguJsSmP3JstPgup1CVH/NcclyQyy78yAOZJjgZtGoFTIvs3MnSUA5yGVeQsQnH4JMWW5K
25jWphQAsh+iX2yQiC/JWNSiCRw1gKznL9UbdjENhZqfcBdrruRWJgDsrYU+4uWxxjlDk5e4RVix
zLea2shYdrdmgUiH70Msr+/zQUm+Oygwvv+J3lqYlJ1EC4v9ImTPzl9HVabASiSnPnGRIeLRKt5e
taKdGdXjLkcT4s+iUvdh04xfu2EMXWCurduq+IJXuvYYWdmSPtkFXpb5FWcsJGHmGR7DLLwpGjAY
EQaupzro961urOyoQKYLU18PMnMay26e9tpDwI5Z5468kZveWU9y237Cd1EwP3Unp1mf9ysnQLfG
QX33mr9rr+K06TZRjyAud6PRfbXTqF0hLTk+do0jH+ocp0I5aappFWgh8Lkk1b69P9kiPDhbqXRz
CE8EnJueKR/3fK6LdphQ+xzlk1wDX9GDKUQKMHeOrYJOSJra4aEDjfmYK0V4CGVpWqjJXX5rzkXk
0miU64L4Ni/K2UlQOVOUKKdkSONHz3b2RTQNey/RtiAtQbt3tbdD7utrVkSxa+Sdubawc1An7PLG
qc8WmoAXi5zHEYwl2uxYEVy42PiK2dBcSpUTzfvkmKh+cD1C/3suU28p37w4icRQ9Bsh3bG+kL85
n3mvDZrRcHKF6kI+3UmGVbsDJvbb97/vRXjIKDYurdRkYErAJDkfBWpBEiBvL58EOdhN1Cbda7nS
ozc2Die2VvVQGka3KRFcX7j2LjgCXHkUdclgqatBE5iXrgGLl53tNPUJ62Rs5dK4/izhErIe0l69
Khtl3FuB8SmTASJGuQ92Equ/09gG9sNoYSlLM7nDOsT3HhLExvdFh69uXpVfwazfkaXLKyV2muPo
DOlJCmruccoyP/RE8E0QSFT3BbJZW23AlbUvpG0BQmKdZIb0hbaJuh2xbF1YyhexJq9LFRayKv/Q
LJkF4kkeOh3u0nQeywpZVOpXa2vC7zMaFYwCNKdF18qKl4pG4mg/37+MKlo0QAlxBbpw07QmO047
vT6h8rcD1WHVTwYVQKnogEhvWmLrUo9dNd+l1SO6OKu+PzaQMaTssx+BDU/v/bpei2O20HVqnfde
j2CEWgj9s70U4WXlPBe9uo2baJ3kt00g4YCwRb45aOl+KOm+8DSsLBHaCRvX1uONrzL9AbqHN3DO
/dhwpSZfB12/jaxoCxNvbyX9Bh7uGjW8FHhCUCH5mQX7Qc82dZSsRaCYIIqY8Nc8jGqHfaP7AD6B
q4AvtjeaUW0zG+Np/t/vZeyW7a2ehGtPOoDe3iWW4sb+N5mnGfRdq6q72ht3KTUSBKSqLoi4GKHG
v7/HLtNfChz0xyzySlE3nrekM7OW6VVV8slrp1UhTd0qxmQQ7TbnWtJG/zQyW7sBNNNaNZMK7ks9
IUAZl8fRtH5IWpkfEiOz1h4tChdjaH8jwThY15Wt3ZC+LYkKX2hegCZH9otSF2uGo39utOHEtqdI
iUqJyWjyfVaE5TUqrQpFw1660idfuQ3kJFwFQLqV3tY3ctV4mzrRlCs8pr8AcThlFi1yISZTulMc
9VtPc7I7LZ2Wbt7LMxKMAS1+yrx0HehDnp9e5qQ3Wj2ClSqoFqzHdPC3o2qV9+9/v7dGEaQFmjUE
nrSuz0dxCtnoIAa2UP1srMRyhHBNGYW290d546ojmgGxhjSSKInNg8KqzQJP1ur2Dhsk60gn7IuK
F8KqStWXQYbPp+kpvo/djrqcG1c1AjZWNDmr1I/DK+ZXWS88j5i886MDOBhtcpI0ULpIN5y/dp5W
RuVLcXFXOZnmanncn+wM1e4s9I1tWAbPeBR3mx6An5vlhF4Y2FtuGDcP7z/H5ewLGAfzgcg19PP5
tBihP0T4vmR3k2M9O3qEo5ov5wvX4MUgOlB43C+QcaLHfNEkyZzax+wjkk4TopvX8BGp/tVDvnAa
XwRTYhRkDVn8EJRIAM5nNApZppoySidJz6dNk3TFpjXzbu8U4CBsO4i2bdibB2m0rR34QGkhQn/V
Qjj7oniWAQwV8uSUZ6h7no+vqVOmRUZv3Bp9iBg79qwrZcCtpswDf02Kp8PQok64ckIq+PaIelqY
/jk6nbYK4+ROq5Eqq9V4dBHE+RR1HUAiX+qwV6ws9W5wImtv03a+iuuuX40Yvm/eXwgXFyjZH5wu
hL3wnBE6wOdPnw9p2jSNEZ/itFTWVJ8y+FQRBaO+2VVKeDDDVl7akxfXJ4Iz3NVCS5ZPxpc7H7PS
h4pppMWT4qLkNtiZ3PUR0iHWkOvfrVALD0NObVqZJuMGPwx8Lj2zONRTaO9G5B3d92fgIvqkNskm
EJqlqI1R2zl/GgeNfa8IpwKuhY3bihFqn0oEhX9Io6Qv7P7LDUHjDMo8TGjukosMNRgM3Ysl4Aql
lMVbyg7AlZBRXBjlIvpk1kDpwkIRX5W2yvkLtfAbRmoX0cmz2mwbBfigxsiXbZE595/KtA8/xbkX
bCvaXgsjX7ZFEQTDOBTXLXiOIos8Hzoeek9vzaY4tX1jrIdAbm9wYIjwH4y2uT7EWx9e56pKgvxg
4XHQIdboRpnefXv/k14eCULciAsXAA1F+DlazLN6nV5NnZ4MA5wIkiLNrjEsV4nG/r6IxhEZdBo8
ud4jsezV6sIsXG4pkiok8gFPvop8zGLSXsUlYpL79AS1JlhlEKZ2emt0a3bgh6iL7U2mREueapc1
OcAPnD+2TFZDjWVekUYOdULky1Zvubj0DQFqsSHSK9J1E+v+F1+S030gTxD8cyRPV5R9glU+tMix
+2Z8kxWx6ubNVNB81OSvRtGy6eMi1q60RHZ+db8JZjWSGLCrabgCKz9fI9GUdXYxDPKtLqkf6ZJ3
VJx0tHu8buH6ufgO4DNIgoC3UKaF0y1240/VcikFL1HkDDRJJytNv1jYTmY50hNVFT95qbfUSxa/
7+wiEOPReRAFqNfa4/l4U6VnFa1++RbqabMKrCF0TT9JFt7q4rgSoyAZTa5D+Znq6/koWZx4iMX1
8q0kpehg4w13UDmxV5TZp4UK12XwxFg6VJZXLhsHyexoLIZQSdOplm8DU33QBLAWc5fY1UFEvejt
0O26Wr7xCvUhNOuVCs6+XMWV7+z8lG5pNth/vr+tX1Wq5zOsg3MgpKC5QOh4/u5aa1fh4JTyre0X
4zozA2+DFEh0VHKtXSWy5+wiOYj3kydHPwoTZ8wVnOTgq6NOGsrtTepsMNSqd5VvNSusx7OtR6ti
Z9pJuUdp8s/BTII98ElpJ8fGixfHxbqs1JFjStKujD5Ob8MpD55L0xs/V2i375NcNa7aUDdPZdYo
Luc59qt6V15zkTmPStYuuuuIs/t8BmhiAs4h3oDBhn/8+QxYVh5FrVrALlRac232UMf7TrmPI9V1
8t6Alcy/rvsK3T7N9t2yksqFgOGyV05ZAa8moi6QQaLcev4InmlFqp/BBVEz6agZ0nWr+fWmrKzh
KkWr71gHyXM/ddFVJqMhiMFkAe8g0vDaiNPwOkmYUM2flB3OtN0Ps0n0tVdXGDQn0O+jwt9XBDm7
iCt7UxL9bHplkK9rOy2OZag1riwhve9OI4zKadTMm8wL9ZWdp9K1oiklfosZZ72FZlOY3b2/+t44
YhEGoU4u9HwQbZ+fJ+UgFVFbxjBsRk3a6ijRe6ZWI7QRKiXHZdi016nkVOsqnvZJPz00ZbJONKxv
5a42DmlED5YgsPEe6H86a4oap9butYXT9fLQ4yHhgJBWEWNwEZx/HdsHR1XZtQRWXC+P9RggmZjA
XIpsMCphFQ2rutPkhRvv8uSjUkvTiZKXw8U3V96LsCIqBB/jVPr+9IBmWHUjB9FSi0+s7bO1L8hH
GphMoQeCANrsXkW/ueQlEFCQWf/qqPebfOjjTdNHJYDSRQ+Cy9OPogLNI8Io6vtAGsRb/3R/2CYn
rZGMyimKC/S9i9qkJtIO9ee816VN6VU4E2jh7Vgr6iHSAsONc3TjVWmo12qUDA/A3pZCu4uvKx4J
MS9iCw42Girnj5TVaIBYI0o6yM995p/UTdIi/Z7mwFR8XQ4/jt6SEPvFt30dEkQ74j3kOa/6uT/N
AgbRgznmnnIaQ8N3G2RP19GQ979aAkYFiZ6lEHmlSURR/PzFZBnZ6piG6EmvFH9rT4n9uUW6fZ9K
ufbw/j6+CA6JzBiGThQTCFNstkOioo+QHUZGT67i9jaMr1qnwgjQcaTERVxIk11a7BsVtfcjJOGF
wS8RMph8vYpHUg2i3TLHREwxfmah2aSnHvm7HdKL3j42rIqChKJA3MTeSt70pfwo20Gx6epEwaUg
7zYpRfFV0Rue6/vmuHCkX4bt4qGAHTMvglI456zbcSdxsQfpKdT0+kBRW17nee7sYr8yVjFNo0Mn
qx8CY3BjOUK1KYz3nposlVUvsWA8BtURIW9DGkEicb4INCCVGPz0ySkrlZtRDv0btDa1DVE2QCal
zNcJnI6108rxesgw907ibCG4utxfRBWkDiQPVBMubDLSyY+5Wjo44q3+oOuSf2giVLOkoGjWaHlt
Eq1c2tJvvDU4LQDScHRkTHJ0EfD9tMES5DqbOs2T01hkFTKshfO1CiTc6JqY0mVvy8A7qBxEVMxY
pHW5qQeHIsH7m+Jyl58/xCyuSKkRxVXVJicpDqVtaUrRJskj/+MvjwK5nx4PDVpI+HN4WNo4ihSn
UXBS+wCMnaxI6z6DxPT+KK9s1POLgjIMLUNo24gAUnM9n9FwlPWyGbPg5Dv9mst8lcZPiRau4Spt
B+Ozo95FxrHRnvQ+c61IXwGiXTlJux4lrIbbW8sb0WMO8SmUV034rE7xrZYdDf2l9XUM4x/U4KM3
4CoRA71se9eugZqUyZ7IfGtn/UeIUNe23z0V1dccj7RNVXxD7fjXvxcEQO5AQARcBHNWMqSf1m9D
1T/hqXJlp5KKV0S9GPFcFCsBKdiACJESFCSBebyNxuxAhFIGpxjh+n1hjJbrwdDbj06+DSTL32DR
Ubm9HTmuBZZunyWqsgLgUC980TdWp2B9gW8GO0syN7sdakQ9nBZ9kVPfRRrNDcwGZVEhfX/dXG5+
uGWsG3ECIFc7PwWL1un80Mr8UzZVj708OQ9lbTWPEgcVLiihRYrDAv7wy4MSTgMHIa4HvDUP6IMa
EFVgIy00yXVymDCKuAJYjv+KN2yTWOrWRKJLTqeXL0pKzESSqmKnDbn9fH/U+hDQFW4yVFXABxpm
ZDzJ9tSs7WxQ1iwj/yos02T3/ou+2nCc70pGBZwE0AQ8DioV56M6KX20cqyyU+OcptxzlQB/QyNB
cSxd5TAMpn7bwtHOHgcwuHL/mEhkc/rG6w+Fty+oVZnxbdMeEG5ZWfZ9F37VS8c1x3Efj3tFw50G
+hfcrDTfan2wirQHJb3RglvLoQzsG/W9OSnbUQazXidoPNarkGvVCdOt16S7GqnMTmnWDXKZVh0/
pwCfN2MCZtauACwGDW5BfdXv358SkSn9PCOUJKjQ4TZrCeQNAMnzGbEm9rbch/2HjMthX8r4opWY
Qe6lXNbozaGh0FidtUlbfemIfI3azoZG6xahFYJ24edAKeF8aNtJg4lLKfmAUKa6ahCgfWgT465S
G/+AfwstNJ+59uzU22gR29tse30fNSDJU3NELqtLVVx5zfCI/o/ucgiN25Ij08K89WFKsd0avKf3
J+ui34e0BJm/LWQHWUUXVo/D4MeBXpnSPan3HhGV4phbUngqgqTeSIVR7aW2XieGXKylngBmHGR7
4+mSchfZobMfGhyOW0rq5qhiN94p2sNod9W6yf34LlUjdWG5XwR6ArEDIR9zEk5Qmh+zTZZLTtla
XaXde4pPoqDq9RYiQf4ZhPlXyWtRIUPEwJVVL7/xJ9tYlabTunHYtWu7tuItlkqdi3t49ItXMLA9
OnsijRUMDirF5x8+zicpd/JBvfdyP9hEplSvWz/wFipH8wP7dRQoMtibwcGnS3s+ylAkQdZPwkpj
DIst9ntsu7JsDu8viVcVlp9XMQA/gFdAu0H4EdLP74UuVRKlSSTjPlKccmtW+ugWKL3Ch5afUQY4
9rEWb2I7eTSFRsdYt5usi4rNOCD669hNtcnTId47maMcEVv5VOHis2qDhyAIA6SS7Y+RIQ/rTsvy
I3V2k9OBDAhlldJVfSXYZLpVXjteauyDoMhcZZLiLcVZw9Xl1EK5s0H1DZ9qNyt1/dGOzcTVY6tE
P85OFm6ui+3MRDALdBQ4XIlDXxfjTzFkWPST02ATeE+sszG26L27o9sdwg1l/qvBzW+CNRS/U/G1
eQkfvIUrTCyZ2VcQ6HqAO6IcSZZ4/rERWm7UoGrUewCfe1icemWtTX2nkC68/70vyGKvrwnqAkEq
iOggvc9HwnrRTtn96n1xbe/MXXw7bIuDsoVpvfI3ykrepq62K566jXVv7KyjvM52/jpYSdv3n2N+
f84fQz1/jMFs27CTS/UeleCVgRRcYnzVil2lmsA3F9b4fCcRK4NrEbEXkQlSIrNX1jVRTQlQWxuU
zLixbP+pzhxnIft+exCw05T1uJjnurcEVGXlJSng6RA3xTyMwg0GcuHCq4gL/mydoEsCBIJev5Cu
4/o5nzajD5BynYrsZLY+7s1wrZGDzn3BzPfWiGV8pTWQ3pVg5lwpnpYWz+U7CizhX9Ucytpzxh7F
4REeKqOXcmzCnhxzkWEtGVfORgHsJVAG+O+K9jolPO38HdOEyk+K8MSJCm7ariZgx/uEhPr+/RU4
B0f+NQ41cDRAqIWx58/HQWPEYzfo6WmQo+EQZENPpzZ38zy2uM6VBnPRpqjcyjOqtR2j6QoYfnqs
DdnbKR2edE3a5StWQr5RtKq7GoMxWE0x1O+yas2dXwyHNtjHXfitx+vPbZTqyi7iB2jh0S5Xi++j
6cULffRZMPTXG9EXooclENBz+YQR1rjXZFp6Kh3/ftQp91Z8JwMi6AoVn3Cl+2hUFops/9pmfh1X
p0PECU5ERXv2fCZHgJAWGuYUZGrF+JikSXgsWlK6Rk/9VVJan+piyQ76jUUCIgWEMgU1XneOWIh1
LpK+DJNTY+nB3hsn2000qFGva+Q/vg//6b/kd3/trPrf/8Wfv+fFSPM2aGZ//PepeMkemurlpbl5
Lv5L/NX//k//ff5H/ubfv3n93Dyf/WGTwR0d79uXavzwUmMq9DomzyD+y//tD397ef0tj2Px8q/f
v+dt1ojfht5Y9vvfPzr8+a/fmZWfNoL4/X//8PY55e8BTAvrJn2ufzvUyXP258VffXmuG36LbPxB
41eApv8m6f7+W//yz0+ocAHMpE9KC0FktFleNcG/fpcU+Q9xhZGkCAAlrQ0epc7bf34mfhcBKI09
SuuAvf+ZhLMP8T8f5resTe/yMGvqf/3+ig/8n5PQxipBmC/D0IAHAPH+lWHy03WNmaQfE8wq+7Ko
tSOVNEylSim1gjVMqTWYRgziMi8Nq60SaeVWdxKMxWTSkk7rr9MK56mVUsvfQPcVh8D071AVHl0E
Lj84iU6pqMN18rYMVOexw8vxe1cOimugoI0Khz5mB92rb/Kuj//SE/il9fZ/2rqpnpPwOftt1VYv
z+1v+Y/fHppn8qYm/F6fL7n/L1egMIf9j3++7cUC3HL1/bzoxH/915qTUOL9g3MfpTgB5/57uVn6
H/Q9RD8GlitYOg6X/15u6h9gD4nxBXwVlTCR+f+z3FTlD3SeyB2ElhRlQUoR/zzS/2K5zUViRM4k
2lUQEVFgYN2Lo/en5VZS92oMaPZPo1aOR1/q689doEvfsroyToGWTSekVMc1QobtrRR22iEegsHt
cSi4G5t+Uep+Xm4Wz0NXnhsQ9LkAbs4CAdKgwJd7xJEhUGnIxeXYZCZRDgrScoRWJb1aKc+2U6Ta
myRM/HAlFarr0T9c0PmYHcSvySQoPMBGBJTUJMTPf5oYb1I1L3Na5YnLNNkEflATsU/1/qcl8vf3
ONvus3iRYQQ2QxOQH9iCQJ7OhxkTUyJE7rwnyUt8F3hgvLZTGcmTwDJXsdfYu8FsrsDpT0heTf0L
DK4AXKphHaD2RxgcVck2Vcp2hwJWhknC5B/s3vP2WeeoO6xkkjVikMOViQP6Ni5KfavIQf0xbQpk
EesUnjnAhHJDh8XfLbyZCDP+5yAT2TgXLhAL0G8ieJzfZMbYqOCgdesJQ5OrAj1zI6xucyW8LjNj
hQ7DXtGzFToja2xt3TIIXQ2XBx18NM54e7DxG132tqqG+U9mHVNKNzio7oe8e2gMA0yvt5NUOtnS
gk/I5WcXTw1ISvj60UicxdSq5+PN2zT2U0BFai8RH63GoqwXJufNUSg+C6YXWM+54E06eLmJu7z9
NBqtQZ1ZnVZjbQ0L4cucjSg+gQgBBcAV5gQtxfPF5QNkDlAdCT51+FTet0pi+ruqGLoOSHZS31e1
Xspo7UTh04guYr521L66CWy5slwz1jOE0Su1nzZlUtKeLiYzzTe4uE7RwnO+MRuivAnDn0YDoluz
PRAnVVJrVuo9RUUhIZUCQkYda+OvmOcs5FnaaiKJEbVx0Uia7+i+qGTCJMl7gjGt7Ls8LBARkFHN
R7zMjRRDcYtaaLhHBZbFIFTcsSnVB6eMsy+GGo5rKTNkt6+CcDvm2Z8h5dl9P2TTXdSYMfaSHfyX
1tSusXtF0HHqpnVUmJQVW8xU8riR79NxGo5Uk/KFDG1eTnr9zABeCEvQeWe7zeYvS0NVbSfmT8aQ
7ViNvIlZjd9g28U7QJvYBeRJt20HqN1RGVc3mZWXK6TB9A/C0OTYyr7kGmG85OQgro6zA4DgBQ9p
cOKoFaEMMst3jMHX7TZq/E++qvtX4IUCN5Fk7cr2hGtwpeUux1p1U6fotb9/9nA9Xo4Mg5JmMR46
xhz+32hTK1zJ/U+pnV5nIGUeLCl6qTI4CU2E4Of7o10c4bwnaSucKaShuJtnu8zo81jTOnaZQ7AG
1Maa1m2v+a6Xp/W6KHHTUMNSW7g4ZgkzzGLB0UILjOIwscOc/OfnBBtO7thPHnX12yAsLDfT9Azu
XZZ/tgLH2oyosWrtNO2Mrl+Cz12c7YwunJ34H4hObsnzgyVSppigruD88jvD1czkayDnKHCNEEXe
n9zX+sJsFeF7j5TOqzUovZDzoUoKqUZihM4TaiyQOYKyJgfNlP5bV5KGlgS9Vm9be6Uvv8G7Hu+9
VtlP1WCsHd/60ckAXOGh53daqH5tB2/aS6X+hbjK2k4SsrOjGndr2lbUafT4R6w74S28uBKnDJgy
ERULIm6vujJa7dMkj/KmcKJmNY6qvlFaybqCFBtusHctriZF9jbQije61d6ViVMdwB2NojeUPo+5
4biNbDQH7CERJsSxZO1UUe0q+gQnSYE69f6kvbEiLZCUApKEAgR5zvmc1ZYxaF0x4DBhVCjLdEm5
SVMvxk42nY6TSYqACsSSAPMbK5JGHM1bihwCgkM8+3PAFBm+XGiF6TxpWm5eD52prRUrk/YpZ+kh
H0fUJqayWFO6s05Qv9uFDfHGkhSUFEIoymGAH2e7sDHkUWuSmHUSaGjFpCocFc2/V9I8X4gM5115
sffQVSZAoIcsGCri4PspNKzCGAG4MXCezHDK7iAWo7odApyqzTrHLMfot7FV9fQ+R82Nuxz75aYf
F0oil4EyD6EhfEmoTK5IA+T8IYRgXi8ZufSU5Km+rhorv04LpdzFWAOsPEurjuqUaNfqGI57f2ic
bRvkwb6Wy2BBK+6Nw5aPTtLKBQ5ZZA7wCuNOx02osJ5QIk12OqHpyony/DYajQ/NJCubX17biE2L
mjarDFTZ7LIDpo08S6bZT8A9TewbMm8b2bkseF3mLolG9bZ3zD/fH/MiQOG1kE0gIgRZiS3QbG31
SV9NOsyrp1oOzM0YZs8oNSxR1OeYMpaVAP9wiQgIJ8tqtmvp5zlp3ADBzwVZMJ/KDnaINh763jQ/
eFZV08p0hqOfltxnVR3uAkXFqiZ0mtu0bPVNJ/XF0lIXq+j89OUKpbkGXl34esxLzMjvZo2a14QW
bZZtTGXsrqOun9ZK7CX7xhjlXaChde6FZbguQ7s/1r3S78om+FUckpgdhHPY3LBmid3mIXP+f6k7
r+W4kS1dPxE64M3lACjDIkVSNFWSbhByjYT39unnA9XTWwVyWKFzdaY7onfEboMCkMhc61+/KZQ0
g9oQnaxcE2zZot07BT7OtK3BFySv/QYbnXxH3JazJ0cyOeR9r7gEcrW79xfD67IGJJD2Bk4av4Um
/fzDi0fmD2NQRSf8luEdTVBxniolpBVuUsGAaSn4WjhboTi1YNiXSJwv1pvnr4Qh3QvDGYBo6R3P
r6+jfwl7p+9PQVLNXlHicjwUQOW2zvCJ6nTYD/DlT2CIhCEkc76rAqd6tJXcPsWBPt7AzW6+GKZT
3iW6Gj52k9y7dpvWh2bmLOzzJruPGrtZKNSSi1mu5fbTWO+rVJ29JCNgJHa63M0T2fFjXGL8UUku
kRBebynMcJfAUMCP5ZNY3aJSYBtSAJKfqiIY/bJO1Z0dq6ZfVE6/a0b1D/F/1haNNYUqTsZMyWC1
nz9So07nprQErzTrI7cmNm+nSeJSVP3rdox4AiAFpuvK0lmuhXVmleYoMbTiNGFw4YaVcVAzR6VG
mPEhInvZr+axwxsll+4yYwh3VdT8GCJV/h4naXRlt1mK0raJjire0n98ei7KENwUFtElAqFVlVVk
KRR4NU9OKq6pfh4WiV/UhfZRLqXS+9PvR4c4S7gtgyvGSevzota6clQLNT8RZJbfD3VRfuummMBH
JkA70djRR0Vtu23kzNaFtuCNM5MRK+0Sumym7gzNzt/zgINSM5O+copAcbG4YoPQrFHCHoLJvzsO
BR5YCnGJoVX8aIMAZwNbqr2wUS5x9V8v8KVZW+Q47CWMp5cD57cKohoMgs51Iz9JkN48pQ+Ij8CI
0sqd0sVx5ZKTy3o4ygJfOrFFggJ5UaVEO7+eoWZpnKtZfoq0eTyR+hfvmkxukQ83sYuepP9YKQMf
OtmjG6HGYCtjVrlyTGiLNabzXmZW5DmC7jgXmXSIypHKJh40F6/+8ENj4/cRQSXZGZk9+XEWEO0w
deO1Zpb1x7IaogtL6HV9yy6+DAyJc7UYkqweX1ig51CyRpyacUifmtiCIqSHtt9XtbPr1ab2mUZd
iu19o+wDNYARAzMHAJbXdv4Qs8K2IxGk8YnDMrnH9d46FEEv72Lji21+q+W83mRSPJG0lvW3cW5d
8gd6XYW82Lzz1fzCflert2lVeXDiLD1xPkI5XWQOgyj7C8/2dR3NVSC7sTjh2kIIOb/LKZPhHlVW
ctIhnYHLjf11QiTHTtXxmnx/J3jzUlSuDERV3uaa71wL0xqHLk1PaVFkboNPrq/FGswK86IEbvnV
54emSW++ZOqy/1K1r+4Kfa0pGVOSnYYwtLYK2MBW6qpmbw3a4NqJZO66pvskWaW9xai9ve+SETvJ
bhCb2tSjDTSQYfv+zb9+m4sQkl0ApRbF1VoqEyWjVOtxxi8KGmdHbrzpzY50qVF//aUwLV1kQTgb
cvsvAuXfNhpLCZSpVIbshK4uIu+nN73SHvMtZk7Z3kF66EujPlxoP1+9VxR1L+pxsHOY0mv3o5pF
lc7Cnk6Spf3sMNTa4sGsbsawaR/ef4ivv8lFvId+fOn8UMyvxxdoA+xWhrh06hjObkbTgd8Rq8Df
YZUfQpwTXGluMbXQxu4m7+YQZEa/ZCD56k0y9mMn56PEP5JUt1U7qC51Kf6o6mmw1NjPrX50kzw2
L3yXr94kkxEsfAGNkd1BzFyVncBAVS5LWnnq1TrCUVAxbuRxGnzoXPM2jO1g31ZlfOELPT+ngBQZ
NC1khYWFCC67vrVE0Ye6s53mOTTMGxzHPzZDPLiZUAi+zP5+/12u0vF+XWyhfkNc5oXyu1c7jz61
mVKG3TNmwjWT/dYoXcmskx1eopbXFs5EXEBr+hUz2I1TK/pdmDX5JrEk44pDhpRBswl9Ge8ClxHz
BIm0b3YYOkGct6Nkg61h/6BYqePRO8U7O5/sXWU0hlc1zXihO3+xpv3PfsO9LA6HvCoExrw3Nrjz
e4n45KQ5mLvjVErZIZMSaROyRj4EaUXseBWpG2caIPFJVbYpED7vMZVu9n3ESEQ3UuuIsXe0QWpX
bnI77jc2SbQU33lyhJeZ7/AFqW9Z0vYhHQ170zZD8ihRwG7sqrL8WQ9q/FUj6ZoZxt9j7Iy7Kg+0
kxpblQc2Hn+3HaHHbktENECXlRx0vQ2u7bAOcYpByRClcgknb4CqpYArvv+az7+WX09mSRVgaS1V
8Dq2OW0HZapsqzsOTbyQDFsN7QqXev8qq1p7uQxVHouWfhoWKwnj5y9ADUSG22IgH6feVrn/yXGt
Mdf9ri/6T/OU9G42R7DhasnYB5Gd0gJNEWUPNisq/cdNk9XZFr5L60+aVV74da+fAV7ZTF1ZF3y3
r2TOdiDVhKgO/DgnT1xdYQbPwMu58PG+fDDni5DLIL5bEjfAaNeIXB6LRok6Qz7aQ4iCgT3M1/uu
drtUT+8oGblXJRBY+GiESPBcqi+yKpFgivUKrrxyAUWpM72gtJXU7YzkljHDJY/3c9BweU3AZwvE
AOMcGHvt9KILyHKRLSnHJDYMn87M9qRoQCmrGL1ndDnGY5Uhdp0U/kD+I/1R1/Pr6hRTDMYYfC+z
p/NFUgYFftJmqB5Te4xhAI+tG4VglBCg2wsv49VOCl61cDDRl2kyxier7Ttoy7lGKagdaSayrY6F
nk8Zm3taqYYfMsryC0tsNdh/uTdaaIo4spnJnlmbnmpMfUdOeg2IPtA/T5muXcm1Vt45CnpAAxQB
H6xsXgb72pUkzbqn1lmwnbskuU+S+pLl5lu3D6ZgkcxMUfkqYFPIiRTxcLRjNKDOBgAnrYAGyNWS
VsdF3Mr/qAT55+4XfSadPX+urTRVKEZhUlnakQ0+uKYuZA3hjngLQzW79KTPAaFf11omrShQ0Z8A
PZ+vIiPobBTirOGuKay7GWDY74k2M4fQ3Mw6uURCLuWTbBH/rqUpxB6HtAu61Amgpn5SC95C/E3b
NUQ1kkatZJ4YlUsH0pu/kW9MgcwGyWmNqJhpJso50JXj0Kv6g67l44ehKdINBtRIKpn1bjNcjvyi
n+P793fi13sd1hN4qBBJhjaXidH508FcPA11WNTsdaq6HRJ1wF1krq/++CoAGPhpQ73mf+ylJP2t
zjUId0zmSNKPdisUBM0AqGjNkwuv+o17YfkuZA3myAtV9fwqmLLHjghT49iAVW70In+q9f4SDrz8
1PNd29Cp1/H3x6FkwdXPL4KrZaHYw2QcFVOYV6EshXu9K/JrM87lj3/+1PDZgWyGGMF85YIxJVCC
tJlLtThhbcqcUSUsy+7Cif/G2gOz5b0s5PNlGHx+Q7RewuzqUT9GFDq7ObSsXVbExsdhGpLrqSjH
m0JmUq3VziXtOc6Vrx8mQXU2VTmAIsyOVR0WFyYJM6gdjko3OmIjB9IUoANqw69pyqp38SmUUI0p
ZXwdRX38XLeS/QByVR1M0tO+UxJXH8rUdE6KCOvcm3sl+Cohtf4YakZ515ap3WDdZ21bXWamHldW
FHh5Gs/fsknEhgfXMPk6ozdUNuYUZbanJia4ANPa8saZ1XCrVX3MIUD2L5b4pV1/RbgIBClFhn2N
F4qxQZmb41SFbz7AclAKHyeWsXadujW+B1FgfSNDuNbcZtYE5lBGO2k3SBRUT8uBMpG8dCU0Xqsx
q+s6BUL3IruWv+pab/2Q9LY0NuM8DntypaTWS5QCV4JQJM3jBA31UdO7UmeGVwT3gdZ8EEVSpJiF
T+TA161ufYdCyQAmKpthQ8E4RLt4Dhc7QqXBHCMJivjaMZLBcQnj6mfPzJX2JqmCMncrwPLaG+Xc
+jwNLEvogqq9FXlEhEM0adTKQdo3Mw53o9b4VaGltxWV2K6sB0qYqtHn1u3wGzy1CRJEt2ICLrZD
NXCcGiS4fZ0z2EEt47HwKh8Qa7uBNmk/+rEF7KKsY/NtcvO2YoQXbVMc+Guvy4YRcrsTIyGMzKLm
hJyFHO1VuQseex5/6ppJ3h/DXjL/drpU2kdaXNwtLcoVu6qSXfVhXv/QggxvcS0ri8QbCZaT3cYM
umc1jcfcpy9pn8tqHpIdJOyOOAgcHWN1NBTX0GrrR4J5+42GgoQpM4He1GZF3Mfu3OYJZXs0idtK
gYnjdpj8pV6pB/OV3s8l42g9n+7rrN1Z06ir+ymm2Xb1LsDvPxvr6VNfSarlyVmoHNJQK0Z3LAxI
4GocjhjYqkH1WWU90iMrrePOmYKHoCXVNSJXmDB/D8UInoZKVW1dWZ61k13WyQNm9jjh1XGk37Sh
jOi6n2Ir8XVztO/UtgzIwbDEJxxiMFcZ7d7chm0edx7wNXYXxTwXf7+/k513xy9nMCc9VACmZ1g8
v1IpzL3UA2NCo+NseR6LCXqbgytH4I4sfjeB17Xpcj3avn/ZN0psg0k7WD4TssWbYHUipFZTjiIw
gqNpD8aHKgqqk5NLKrHaRv13VaPJD4ou3oQM8vxy6Cofi/1gH2aq/pF0k3yj2tguTRW9H5+kfUgK
DM7e/4nrJ8MskV0c0jz0U07ftU63qwNVK/KkPSZGH90mYZNu7D62PH1uMDZIdOWBcuQS4PzWRXEx
ZD9ePKdA9863fGjUkLC6rKfatZCnI2/0ilCdN7LYTM7W6hf69r9M2/tfp+Pv3K71Nr/cJKjg4m3C
SzDWVKO+VHHplKr+GMzVrrbp7Md4CuE9KfUeKtCFA20lqYLjvVQaHGXM/4A9ARbPb6/Sc3PSeqM/
4mUzbHUTfWwKm/VOFFG/jzkZvAaHsY3mRIuaIg72gh7PC2pN9eIyrhCLEahmCVxt+OHVJmfU6ElF
Fm9EFDcfnMCa/LmbpgvVyxsvBdLCUr28DNXWtAU9bRpHGNFwTNTJ3PYY7N0rQlX42HNlr1ZdsBED
2Xt//GYgxUO3X6a2uDgvJdVvhRnIy5C2VT4cnaqu9pMtSfsehp8L63TwEY1eCiB4YyUsHMLFSxX2
CyKK8+v1SdqSadOMR7wwSGNSK2agIfYrpXMI9elSGPu6IGQhLJlyAFBLF0+Ld361rJ3FAEI1Hpta
6jZCiNAznfpSh/HGPXE/gElU74B/L2DTb8+w16BlJ2M1HvN2SfAwpuzQDuYDx0F7TYt+6eN983IW
7wopBHqH9ZSMck22wkgdj3NcZ94SzLgxIEFfTVL5A+CpuPA1vfEMAcng01ClAfyt2YvF2A9DgOP5
cbB1sYWiXGwLK1Se/3gdcjqg4edBLv61q406NyU7IDh4Osqt8dVIu3tH7X+G0/jTGvv8Qq+/ImS+
7A9QezW2I6bKyFxX3UgobGss4YwcM2vqfDWJydmypHnTx42+m6xS7AcqLpdsbNzc+yhwyTIbfQu7
eq9JI80rZUP4OTXC+89g3VkAuOG+SIMKPM9afdnWfltHTpTiGDsp3VEK+35b2rHmt5Js7+WCI//9
S72CH5ZrIU1k8qiQgYAw+/zLYCSHvWJgd8eOEpyMsEl6qkQQ3wx4r220poCqoI0wQPFV8HB8mQ6j
3pS7YC7Tq5ZKfPf/8nPYF0DqGQMxAz3/OSRUQ1DURQ8eIFVXs8rRC0FjuM2EPrrTDPbU9IUG9R6m
nhqMup91c+V3St7soy4fLlCmXkHdL0/HwOuXFb8UD6unU/ZFhs+cBDwMv/pa7lFYGCOlrAMNwTdV
1PK6yPKdPKW2W2ZRfztGGNhVdkwtOw2yV5c1Po6YEzhMcD1bStS7Bl+kjVEa5Io1eXqYUzXbYrlh
exD/Rr8TInHbtBguEISWH/p7s7rcCBv7opvCfgOxxPlz7Zysx6kZRxM1nWMkho52m+i0WEK02IgL
J/BSRgjXeqwf33+jK7+/5RvTIPjy7MhLgIiz1knJvVZzQhf9ka2jxG18mp8gpVIej5b8qPWx4ze1
bmwHo5p2jTomuylzMCwP1I/dXJanwsA/TqIk9PRQjnZgwZLrJIqxqQdG3bYmSWgRHFauoaOCr4W+
Nas+8AqTzLzZEcWznZJ9l/GxMXWKaoLg6u5agXHoapaYN6WpDx4yt/ReUtVmVzXTdKGue71t6hCy
yIgA0IHivyaTJKIluwFX4aNhT/F2RgtM4xkZF97v6y1DZ8MAIF2ECtRYq959qgvMSiNzPoZGgXND
3Vsu5KP8qmoH6cKW8cYNqWCkJKZTq1LCrxB7cqPpmFtZPnbwOHfN3FfbFI8J//1189YNka6DIzOj
NCSFy+H32x4YMpSlE0+UI4QX2zVQPWGz69zb2cXM79fHKPzoF70qL4oJ2uobTzSrZv5Rgb73yl5O
FIT3SvaxnIwDvryX/O9ef4eLtB9CGDRMAL5XWzvIrlIHjXZMzMRypXCSvWwy6w8yYae4mMTyfirk
4pTK8yWM5Y3bhI4Hhxp6JIP19QOdpbqjhxfa0RlC66kJ9a+KkOUfUuR0PirX4cJO/sb7oyiBaMyk
FeB+7dBGHqzdluGkHeVMVny5jqxdZDeZp0rmxUi1lX33sscQFkYZBHhEtilj9PPFopDPUE9xYB2F
HV43VZnbm6huw5u2AKxCD6JbT2PcNrieJpL9WLSwRvxBwcbXmwczPzhqAKe8mChCu1an6KUHMjTw
ATvFrmssckFfL8efgWvD59pCoLFvdKXGZ0enf11cvUqw8WwxcK3tvnTbHHMeD93sYIJS5EO80SXK
Cg5RXZtcu+70gzUk1gP0R84utXTchknjsW0jaIpTWID2UqpCSZfI4rCKByvI2g5xgjCQqlT9Qzmk
hemFAw/eVcGlsNWZhUqykKKNV9Y4KZ+EXj0MxpgQVKG2cQphSEo/x3oSdzsbqUHrhhylqY85PRz6
MuK3hSTLX6kkIdauSNvIt0qLdriT2494qVY6mMvUq3udI+ypo1D/wThauh/GbO482yqD52lKHIf+
XV4SCyFsHeSqoJwSog8ohRczDaOu4eTXkPsdT4BpKRw5aau7VeEQZD9GRgeUkgC5Em0/jB8n3K8x
NpqjcsFwQiz+0laBzlgkn5Vukr6xOwDAIQMr2U9TYtyTmX1fLc2hcY0iEaPrqHH2BX4QWMyCexpe
Mc3S5xwK6FNNtgeiNjNSCe3h5IQRhCHvM/DtAPMd6tSjLJNd2kok7tVT2D42mCt9USxpqHeNyJWS
h6TXgG76MJs7G6pnTPDG1I4bs0GW+ZzPURXcGYMzEywcjuJWinvzkt/bG3sJ2hn4FKRmc8qu5xkK
2HOJgmY+5lHjtZZZYl+W2NtW4Gw68Z0RyJAqviXHFz7t1weAAXq/sGpRMcl08udfWxUZRToKyTkS
B1bvJ6wYqBEvaiNe71eL3HUReS8cXiL6zq9C0GAg9YQfHinP2gNWms1OHQrJs41KbDJDv1QJv96w
uB71LzLPpYFbG2oN2Klbkd1Lx9KGtxwU0ej2jXbbIDLcvn+0vVFzcynGXQiecAPhzD6/NSVAHIp9
vnSMGktcC0eZNwqIpi9bLaOdSpP8MHbChxhJ/12rt/nfxFxlZFMPmh+bpP5e+DlLbXBeGy4/hxwP
6HLMV9eTHyZ9HWWCKh1r4uT9VlQRsdzBdEATYLmVFlSE/qhYS+ihcajNEpCT1Y2LaHQJE3hrYUH8
5BSmy2RusypilBzjwlANw9MgSYnf6TNAZdAFfzhyJOOBM5imBwbQ4u60LITfKgtQ6joarNY8qkKg
7yH6cEMIq7ozy3bcv/9o37ghc/HdRgGG8uKV4C8wzEkqgs45xmmnX+G4nPgl5sYXbmhFrlqOP0ga
wCiERWIpDYZzfkeZMyR2n6Do0VURuHIXNddEQjRbtmDCLBwGF2Yu1M0cDorbFLPhm2KSLowPV5zd
lx8Bl4aRGGRwKra1rW2M1UeihbU4BaKHy99YeXBDlzNl2yzSC5IsteWYVINMYirSlc8zQtrywFdg
P6uOhETk/Ue/bEKrRQ3ZC9kJAn0ycNZld5VUchiIAlGjVc+qh74qrLbqXBqEKklBpG3Iqm7lQ1OF
zqW8mteXZkjHWU5wwyJIX0vjQ9Uex5x98ygpZudHzKw8qOqO1yTZ56TRfmIsLm3ev9sFFTm/W4wG
SCxAZghhGSHx+QqIpU4250WdXo2T9jOFCrwoG5rqKPRUgsEQVESVpKrTFp5pRGriFTkssT9uDJAv
w11Ekw2BEcLk+Y8wi86JolZFHizrwtdxXT3oEuqD92/1DdDm/DIrhGg2IZ7EGZepnJJJlWmVrsXW
cW1VqnJvSVl6RxJ4/Zyl8GDVvp19OhaLaKxI3Ja1ifCvm6q7qYrtCy3YShe0fAF8iByNDJ0x4kX0
dX7/XRMoc0fU31FSzWLLP5Z+0HGghIYnypvUnJ1NgiTJj6Ks9vKwSwF05/GLpFYjWuQ49pVwuOQ8
9dbDAvZe9jlngTDWgHtdOcEc9uMicdGGXYIkZRMsda6UTrHXTD0jl1zpd609/IRB7JC4SdYrdSJ7
/qhrnr5Y97SOfck18fXGSP/2MgXizHXYvM4fVRGEqsmEiTEQbijY+FeZXyLFu/BVvOD7q8+CznEp
VmgMIJmsDhRBeoQ5RiU6AimLn6Rqlv5WI7WcNlGlpDIceSXGrqblvO20OXeJyup2mhx3oVsKLXZc
VW+ce4dx70cJtojlNyWRe0o8ytGmDUbrAtr01s/FaIAHg74FtHqd+6eIwDLzxI5P2pTYt/PMeE7C
fO6W3R0nhRmCjGZJzUMjguhgTBQMgojFA/7niZuYeBMWlVzuZBMNs9HVsefMOBG6I0SFCx/6W6tq
sd+hfAExXMLQzl/fZAF1CXW0j+U0166UZiZ4qFrd6kjqv4Vj0P8QY61/Jr2w9RulpXY3mhECKGrH
xSsDsa5RgOOAF/0ZVX35BtlwIVItvroUEq9EV3PcSXo8Osc2QUpp5EPuh7oUeGXhiAuH+0qs8eta
FHEvSC1WautCIiJ/TmBpGxxL0uKvErUOmfY2g4eOgtyDrs28uMhIyhHTvGtCI9t1aRDewRsYUCyb
9k6z8sEblVpy5R6VYJMLcchAIx6qTp3clArmGbf8dmc4A8mogcx/ObTjjWN1Eg7iWXp8f2N9/U0y
KiMLG/MknGONNfJe9qKQsU9JTgnkif1gCZtMjuLr+xdZSpHzL3IhelFrYluKvmr9zHQ9UEZpkJOT
GFXHFWFm+OCenV8r9nSpzH59KEL+YSzCMmATgIR7vkrVOMonKQySU6kI0606WfWlOK9v6qxoNzLf
xl6ipropyrr2JW2UD1Yw9kCKneKSlaJtwjkziSJXlI2dmY1vhXG4aTQn2BmMxx5DzG4vfFcvPcbq
6YD3Q08jcwjPgLWpCdBtirvdHJ8oG00Iz0GUEnY9VqrrDJg9LXST6g5uRXkyOo5iV3aS9KqvmxGC
jE4Onxfp5bYcC3EzBFPwZAxWQHiREWcP7CMjCKgxJ8deBM7HISuTD9LIPuTOE6DFhuhKQYp2KSPd
TyoJdm2nBTexE1SZpxQtnjdh00RfwTczAfkyYpm0gO4Kzxg79ywaPeKDywPhDllLu91nj7VuV3he
tZNSe2Y7dimouYpuio9XkWA89C1x92n3Wa7CHKpN2vaXFGxLH7V+nJRg7P+QRpdC/HwBNIYhpRyL
8cnIFbF1jIywTlCpb0NS4PyppH/Kwl/Ic5DicYMCeVlo5efXkwKVeRjmXQh/TNPXqhK7cpyRPF2v
nY06jeOFRvyNwp+R5jIARFnBDrRmrxejZM2lErc4dzTEh4rJdk7kJE9P/dCLamMx8P+AoB/hb5am
EpQfOcK7p8/T4JJn4srZd9kMHcBtTE0Y6zNhcFY9CP9Fw2krqT8BrNRXOe78T4U9ONtyKA8m4iFi
NgbjHtmA7BZ2+L0ScLcjB/663NX11awY4Uae+NScURmomYtmBywaE/E8f6HryS64B73ahiA4cjzA
RqA3U0jyPH9TNsTyMY1bPBAyqkfSZ4pkyaP+pyL+Izu1d+37zsz8PkTf66Ip/m7/D1isLUvxX+LH
K4u1/8p+1tF3DOQev2bLCfHLN/DFHJB/73/M1kz7Lya8i8qR2esvH79flmv4sCl/0c8g9138RBjP
Mgb813ONv4WIB5d12BGIUxdg6H881xT9LxpQrLDRTy5kcd7rH3iunW8fy5CMXweLlGBaImQYxp4v
krqFsqcbvfWozorqh5NC4v0wtZskhVkXgCdf/faM7n9tTL+TY14ahP/sV9znQsNZBJOIyKiK15+z
KmkOxh9F/2Q5kxb4Ud/C/K8VDuLZwXvHHnT1xqiSkMZe1/aFo4e7ZpL6HBgyFIc46OFwdZERu5rd
61dYXUw/87L7nNlGONAjKfoD7srpl1DSkl1Iku2dFFu9xJQ3i64wVo2/jnoSymz3uewLvDA8wCtC
EwqxVYKj1dmj5crVrG7Ksco+v3/v5x/kr1sHd1sY4IhOnBd04TdQRgEXCKasb58SXNYhP6rC7ybt
01wrl7I6zrvz5UpUiHiX4B0NbZde7fytOq2c1lprZk+5FbW3ONMpV1YlFAj2LZmyelgW190QqpeK
kWUqdv5uUWvSGGJpiSwVNuj5ZTUhijEXYwb0rClbNeosP20JmmIiIFxCutBxh0PCQSlucmv8PpnN
+PT+I15NSX7dOQobLPsgfC4Rluc/AQ3exCg2y560KidjkDzX3WhDJayN7BYmh7oNtWTYlJIdbokZ
/Ij/XHflDCxEOUmw4G4MvOwTadiRxJx8TvSihtFoRVfEfM0H0/kcJELdNmKYb9J6Ui8U2+v1QWoE
TexC6qbgAqhcdRzh3Glaijr0MZZPphp6hXRQk0tLY/3BLxdhRr6UX1zs1Qffhw2FT5hIj8To7Mzo
Z5thCN2SrxgfX17FH50L/+tuf3YmvHt6LNf71wv2/xPz14XR/78fDPdf669h93U6OxKWf+WfM8HQ
/wLuJ1ZysdtnN1x4nP+cCab619JsIt2kpqfqWZb3v2eC8xdDdKYRdGG//uZ/zgTV+gs4Dj4Jf/BX
RpF/ciacr0POFPAKlUqHRYKXGFXe+Tc0JYWtDmaYbLQwfcwVnKlMLYMIFISXlHFvX8lkggqZjGpy
tU/pALoKrSwfnjVNt2UnG/fDnOjkpWFe9Ns7eOPgeetSnKTURDxBDDaWveu3zZckr64lNCKB9qnc
E8UQQbQ3HrATv4CQnX9fvx4ehkCL7TttGc/w/DroTqqmSJyYcHrMHbxmjA03V4VyTVVuuAZDvtP7
N3a+1/9zQWh/jITpKvCkOb9gH4d6pMdoSg28Qe+cwv4SD3H9QcJZY5sIBwRCNJdc5ph/Lffxn72e
y7J7QKaifgHlpbJZLZIA4FVyYDdu4Aha91I/pZzDkG2iJBd7TgL7sYd2djslk7XR2oYBp2Knh7Hs
rVvifg3fqLXUN0pU8I5CmEkc1sOhZ55xP4vQ9nTix2/E1NVXjiyVeyU0rce4n2dSYUe8bZomDbw5
cyLFzYqyvSYJyz6YI2PTVDWyjaUKJ/WSimByr06IxJL7GleLKR2VT8GMN2KtJdbnXg4yHIMkxrPN
QBAh9YT9PZAD/YvOqyMjBJEcFP1kxGO7a6ebZUL91SrSHyLpY49N/LZvLKQaqtN7VZk4ik96J2Nw
mDLLpFfxqkwbr+26TveIFgEh20g6Kbqwbw2rGjYKlcDWNLsq8kbsNo+5ZTS7CPvsu2SwVTctzeiK
nqrdG3L2FUGHivqQECq36pvwKDMH/1p3ifJYtrBhXHlMmJ5n0/Sd4V+RuvJgp1tM3budpAfIAPB6
731YCQbB0VHJA8b/vbszYrlqXbMa028t3AOca83qRqRGAWy6hJclzDE+9WmTPCh6OjxZolSuIPgY
viohb8abRv1mzprkxZGMgWseRpo/B5F0M6r4X5AAiLXqYHffCYKT3EAEyhOS8U4iBTMwIgwts/gG
eUOy77M0uKojW8azrgr9oHaag+CcvsPSJ7xvcd2/Uqx27l2F/3PfZbKkeFhPkMhTTMY2iWLddAN7
DDx0Af2h7Jv2ccqMynSzLF+mQSKzDm1siM8h7CLFne2gQDyT4nEgknGrzbJ2cCwt/6qGDarjoo3V
732gdJ2b4Aa5HwIb/YNoa5PhQm2DBkTxkmJbT5uuCxVfz4p+JxfRHYPOufGqufvRsgUcstHpKldm
VF+6mlYrD62MAXony811HITmlSnzcGfGp9uomSvhyckgejevhsYrMefHz6itPlVmH16ZhEm5kdqL
TedIwvK1Dj/PFOMxKA/R7GtTP+xpKVFODX1xDzugwiI4T2D7l8HJbuHCKWpsfpL0jHyXTCRHQ+5n
262q9Msk2damKqwSvYz9s1XyfNvmkfVJKUxC1s12eoqcLHzIeyT3Zq87z0GGaM4NQfaaUA4PZIfk
H2S+vtGbAkV+1lCq3HVaGdwqSmQj68Zv7xFNguwnxRD8iPCGvxuNPPbmyUqunWhMPkpG03yyNVQm
HyFMVOlG4mc037E8KgWAgpPF+zaf5GI75H0r+9bszG3vTqIOioeaUVO1C3u1qvb2aI7Zx15WY+FX
nVTJP3InHdKt1vddsMvnys53gWFHkOKwPSJpRG6INNQaJ35mqKcpbjil8o+mdzqL+KUhnDZhpODI
WtlFEn7gSOF5zyFWa0SLtfqXuZLQY4/qbFnbPMm61peCRB8OJnoqTPZC+15us70VE3C1S/EcZVbl
MHjwZ2eS4n1u8GO/2jByn6K+0BPfcObE2iAL1j/Y9owqNp30bDjg3xcUhxxeyinPZL3fkZczYq8O
GOhWegNVtlKb8Xsnx9K863I4V0MXONYhsUT7d1Y206MyZUJ7ikGkDS/PTKnzrEydxVXN+BlmqZWV
47WIkdswJdbShzoMbSC44DkKknonlzpusroueUHT3hgyRCOoO4Vb44/id20dbPs+CL3aQZVeFcMh
tMW2Chi6/Td757HkOLJl21+5H3BRBi2mAAiqYOjMEBNYpIJyaDjgwNe/xWvVVlXZJawHb9BmPaq0
rMggCQLux8/Ze22jWdPPmMcGGZEn+4Og9y2aSUDCXhJ0Atm4q/jBzvdCW2unfeZYp6Hx06iSgX7W
pMt6wfU4arP2vXS8+aa3te5+6goj0oV0EHc65qHVljXk5n+quL3aCRxuZlQHndfbG4pjzpQHz6Mc
75iHHZBb+x2v5RO9AkC5y8g/9VRPktgVH4Zr6s6018/yeo22fM8OBL1gOHvTcgY8dqw778y88fOy
9K9O23OkSNevTm98WDM+u4kImWG+Mdzuk6/n8yf2IfIy3YNOqPbRHUimFH0hQ7lMdZiaCyFfmTy2
TbvfTOYDM3pGWN65jswnY0C0Qa0fbtqqurBL7jk9/RhbY99a9h0AhrgW3RPGuIfGwkkGnGO/uNa+
8HL5LlkbmMKlYwyC5ejNyHarZrRv5yb9kdvLM1qxO8/gJgmaB4wet51nEiuUBwSam10UpCuwuCmt
EzqgD37HfTRvB0/vz7no9+naz9FW5l8VIesdVOws+C67VYa9E8T5Jj63HdYv4TCJqeg4ETEswjS1
IqNvbhxHvUG4OqDOiOZRRfA4o60ioRLhlD1NH8PMO96Mm7xa72p7OA05ullthXzVdRs/0ScjMzP8
ynfTuGCF093brDXZ9y15oU9iPtnesGPIsu9n9Vz/53jpDO2lh0GCvY77yKyZFIE+7gIr9MT6ljpQ
xEpXnJZl2tlX2oJpcA+nrWZGyxy0MQIcey/hUcSZQmC0NijcDDRRZev3IbPpNYQUHLW+0EJIQvu2
z0lxW4d7LS/7F8Of/aiz7OFOFt69NduyC1NltTdiI8ne7G2RzLI42cUMsa7Pp9CrxHPhUBrqVXNx
By3b03oB2Vwc9c0/O2P+IdrqG2n3/WNuZ7vVy9eQyfSpdDOeKCvMCrd4Cmr/vPYkDhPA2UT+ogUH
XoAPXzY7UiKh1ll6gsZ7SDTlv6zp+t3uWgoUx5X4kkhsXXNGtdu4zOBBDe/BJLDhFjVgHQuBR0/X
h9uuo+etAk0+6FMXHIPWeR010ryXcT0HXpkmrtCP/VbrhLJM0+M8yDRp235J8D8esJcuHwQO55fe
27yTXJf7tCCeUU9lZA/mdqnApvQ+eWnFsh2HbFSx8rR3i73+gFkWPoZvXObNfSA/pjoMZobwzS7L
t0r3o1zrbkUejK85JySQ2ALg6mju15S4unqs4kkWrxPKqmRQ+St5MJKfycYIHsHDOBefW2N5rH37
HCxkqQRmm3Nzp/tuMc1bpHCXxUM8eO0TURfkT2rVbw1rPtJRfQis9YQK5WY2BoVV2R1UHBAmtif2
+2JsYtvR0X0HVn527eFAAPRd2xPkvkrzxnbUc7caPyrwiJ7VP+JF+Iy67xEt7W1WDTeeyO/JkZyT
eZM7Y910IuMlXtBVfXX1AvWktrMr/xhMwwEEzn7r7RuNxzW0GS+1Y3Vp8+xWAORPYITdtrPxxVI1
Hq5iT96Gj6mVJcjQ/HcD/SQNv5oOmEd0tNgx7k/MiszmUVSR7tWIBDftxtWbZ9CpXxrcMmEjZqQl
qohb0TLSo2Q5jdZaUwou+8wPoPoqtYauaGjUL7Iip9gd2Je2m14ZN1vJsz4OA2thq5VhUTjWo9dP
twb/M/TBUBxovUyRGvwg7DprDqdOwm/tzE8Qho5N63c7fdi8sNbnlaaNTfzSYH7Tfb7EqivCQLNV
ZFTa107YeuJk0j2V1qKzKI6fRGs/NTkzRQ9jdWguDYgv4Fx5OFhD8eAMwCsd0wvCzLyCJduyCKU/
f50z4h+bubtIdwE0t2i7jUebWyV4HUXzroYm9sZye9rU1RphDYSre2xOIzFVzAQCIyHq7MWZ5pVf
uYC9MC61YL/BAc+17Won0szROGB+bONJjeU3c/a+mOjN11GDSd5+pI2/7pSZ3rFM7VAHV6Fg2px0
LkEAvWtsSUmoSjL4SEvBcD4NNLjCrHOPfH4+itvclkWHUIbgVZ0ZGTKBNdJ7q4iKMWXuT0zhWQU2
9VuJdsSpRy2cTDGe03m0k3ZS2nETEpdySq/0QMADPNPNLckq07uSmjXrY6O3ZGi163cUsrisBeGT
jYXCdW063KSi7/dTKp0mNmXZhQTB4OISqzqNmeZ8RZJUPVfBcDuO5RpN61A/bbK2EMBrTUyWk3kD
f5aDCDhE+Rl3NorZmvpYxwL2pcGinUUm6KddbbX+E1hKKoCMM9/1WeSuy7Kr981tvxsq3240FA2f
58wJfnhZjg5ksTQVuhiKY8T3XeTnjNF3/kiqRTaL/DHHG/ZR6UIdBtu6bFaKn1v3q1uxmsX3Um7e
FFvB6L5rbqBF0tYctgfK6mhiDEtASB8cG5/JL3Z+fT0WkjzosFSmD8a/4dCUGSRS5imIl0k3ishe
+j5uimm7T313TlwEzbfkpU9P0zQ6d5ZX1ZehCt7azWqiYtLt76D+DDxaxcTxxs1QSFfcoy2ip5uB
VXBvT211gynafRrWptzplnRuJzSHYWsKlaT4HuNO69co1Z35rils9/OKuz2N7FxyiALjd3GX2TuP
hTFK0BVj+tAF6DKx42uRlRY8TqDOXzCAm+eGwNkHmgNdGQa5VV3MrS6etayi/E11femjykmrhDvW
+2obWrvr2EBfrmKVH54nB/xni/lFIU280auN1EN37c55Dc+aXm1JbRFADMq5r5c6QOvsd6dqAUNq
ZrN36O10ujjpJEhd0b/LsfeSTA/AEAIQei6VssjmMvqnZTO1eB0XyrPaOOYOOuVq9r/Ng5HuMhYS
ILMBX7QyhxgqSrueHVqwj3SKr10Nr1T9fsSz2cTq+k2dChvnY8YDBro6MO+Fzn273ug1o27/RzOu
lt/uGNFqzr2Xm+sqL4Q7g96Ke3erytircZMI/PF4s61dv1blEIkldeudEp5o6XhpxmXEo23fu5Vv
vJDqtRL4rErLDmekhY+1vd7Q1mVxrZfxiIgBDb5ZtPj3zd5/aRiActgqSG1Jl7pmiWlRaRMW2q+5
lTTpYCaGIfqbjqHDzsWkEPtq1nft2sud44t1Z/R1upe16ySIrJbDLHXKk23eIXruI35H3C5dk0D9
8mjBlHaEzXaK6RP65E/a/tXhf9+TFB8aKiB+eAXzBXI+3aKyZGaLEvXiVN2856OqE/L3bs+R/2md
FXFS2eIf07Ugq3Uic3Jasks5qjfb3767hSrDVYN3MFuTtpuBqZ/yLt3bw/boVxxyiDk6ZV29kHOQ
zTcqW7E+M2VNkGznu7mT8jRVxXDpUH6hS9nEOV9tcSrKHhLfalmvaeB+VTzP+wxha2zrRZO0wpW7
IpXrrm3s59SkCF6dMZFFGXCiMLMp6mB3RN6UuufJbPyI+ft8GWqvS6BJDMepddw8rFNwC82m8L/V
O3fxjURNrYbfYK2Yg2xfgiHnzrMVxhgElslq9DxYqylxuObuAxOp8+Cs7s63mDPQtIkceDXxwH3U
41FoWyb8+nErWu+GR1mxYXpgQyqDC09Y193QdVj02oDELX1KMlsFpz4AdBbSxCpfxpZwrnDssuUo
B/Gla0c3dsVU7eA2zrvRr9q9Wnt7Z6PmiTLdquNiGT+KdWuS3G9I7oOQleRpVhzzze/v+lY+ltib
Y2/IPs+MX0IPkspu6Nd3NWGp6PQ53dVmGxx43r1DplzUun3Abj3rCbQhP5wbw3rFYtIn6ZxD4qBP
EC6+dUurcyUcTIwxp8o65oghz06ltsgaK42SyHHWBEda2FJxRDXouDDTK5RICEpCL9PSMwe1D92s
fgxuc859luZlq8VtqVb/UgTpHRwNjhODOb9ZgVYeAXAoEbaz9QNuTNqHvSGbT87MKghS8aGb9OLG
1xoWtc0Kklkv8wO4Sf3NYGE+dpWOt77pvQtLfBk5vT8eOMYIeHm5xFnriUiVYPbWwXOO+ujIHWZI
9brRXt2Nrr/e0Aev70q1rBx0yuaLlqbLAwMuppxl4JRvDtiNXecb6RH2SbUD80AOjjnZC+ws/lLW
eX0y9dVL9GHSH3GalCJaB62PslrTP/m9ZLPULHdX1I18aoDMnDmLd7t28PqXTMuWyND6/lIuTXDU
0sBgQriVNDbLDj2LifMnx/fpp7eaCxtu7PvPq6y245pWVjQj1I4ca0D0bJp1mC3iwywgu7BdcL/V
/efNtm6NrNPvsnYktNYLqMq8vinJfbQWURBjFXifzVITcQGCZq+CQTuhyBOA30RNE6L9VHW02YG8
twDSiHUvW5tiUdOiBcol4cmWHxrO9srtUB5GyPi7aSnNLCzbwMA3RAmKSo/qZuZOsSmUR+O9ttv2
YE0GTWeQhyHP072r5jHM/don2Zt+fWnkVRT4nXs/96K+tQfrdugaMYabt+pxUOjuUWuLT5MwPhl+
MdL6BDUztw7139o7GKgHVgluCR+KUGjNVcQs9nOvWSO5dkSG11uycUpcquYIvXxnq+7NK/1DmVr3
1uq/oxr6QinlUOKW875f/OkOY/A3u9vspLRBOaS2x7FjHL/k2RJPVbce+0LjkNfr09HAMnrPMzdc
NnJ+bga2+EMNBSfuCrEe8j7DvdNZVUKAvKbfV2ZbndaluDjF+mL16wcUecmJbVmfGnLeH+2FBkc/
ZdkaiaF2d+Zk3nWypsy01YLjFL5+aBfLWZpySRqnCV7ScVUvjtVxjrJ87dJKimeB9sTr4NllPvgL
Yasnd/Y/Y44/t0YlElFXsagcdrghc8NB9W8QLXpU9Mu+m9XJ8/IDRUNMQ/dm9Wz/vV/ZR6tcjzlP
HWZPPi0DUlXlx3W1Pbqd6CI68IlT0gop9Pbib7NJ7dvEllNOUTMUxcNCSDsN8HjgH+G9VWEp++PS
FPjKnFuvCF6DQT+XixN1tgkjqjxlvX3wt/pZ2cR6iqKO9EIeJLnsY1A8jJp8nvPu09DIaGj9Az3V
hCH4TtIOwZJ8ykbYR7mbLKnxfWJAAIYkZvR932ib8w7zKh4WIxYGm+3WjbHZa0A4h92Ikeul9OrD
NjeMcJxIzCuJL4i8hXYeep7eJkAqayR1itaSrkOiNBVxZ9yjob/qwD53sNxgG72tCCNGujHL9Wiz
ZacMq1/tdEll6ImtrdPbXLvJUJlPbj+G3QBah1CB4LQG7qe0kxG4wp2wJXfRFgcVmumqo6DFg+HR
+XdN9jfPixba72FWf6utrr9VdTAeFrON2TVOi7l0r4tlnWpn2OfzcrRzdvUiVccMuHve2giQsfDR
3MXJ2Ow5mHKvptZNMy1HGgaRysdo5p1WWfvWEQiblWXE/hHXTXfPNPTV01gGfRLaeCpvaqd5bEYa
SIE+0VppWLzTKfFag6mAwZcho9IjDsYb97k7R/Q87i2rw8VYkgaVMzea/EQLquaGS3kJnPR5mgaq
jK/WYt6MRZGoorq3F/vcl7KKRzE+uynJg35Od1nxS+g+c9gJTOKtsuwmC1oGTUX9lOr9RZA4M7Oj
W+iCt74mqMDVu7BZrIcslz2w5fe11iLBw5exedAf1Q7KLPGTYOtwXXVTDSNk8471wr9osjuLsYen
xbOstccm5dgvecYCxeAPgClUTXb5h05kN3jP35dR3q9ZUzBCmIj82qIc/OUjjfWVMgB/ZCqnneu4
FynBD2jatYE59GHTzurBqpCTpg5Y0G0q79nwH4Q7XQZKyk2vaCCYtNb49NWsKPaD6Tw3+WNfQBEa
vPnckXePUK8MxaLvixyZnG3g2QERMi5BA4Mnv2+c+sa2ahG52fI4O+tTLtIYZvK5kPpMhhQ0L2mB
350CVtNUA9eVt5ZMpkI/QD/n7Ml9xdl255b2u+WnPh0J+dba8jM063mvCbXF1eidbXP14kwM3/RF
srvIH8RGHoelPNptEKumeJtz74GJ0SfTaXw67/JdWBB8Kz84Mot4tlm1OmaDzDgvU5B/Wef1lM9B
kpbu/RqUB2C6LJcMe4wiyOMhBSpkDFhTaSqYS1BERqHOvW0cnarep4Hzyd+0O8+kTm61LQtxKT/J
ohlB8kz4/8VlmevvZWuFSGL3ndLuAjf/CMZZi+i7APji4Hc9yrV89EVr7zibxJZenR2Rn9NAPVZu
/yixEUe5M56abrxl/3snqdXG8e1/Elmu9rUJD0F4/i5jKhgRiXTnDdXNYMpqn2rbCxNsZILqXAfy
TuTNxrki1W/8TS+ejIxzuCZLhXCfqdzio36PMM7JJ4xyz1W5qChPaZNUgAJhxHHSOuaooY9ekAeh
oVfrzWLocL6CDZtKMR38keeC50Mcx7X39pmy/VvBGgI+2jM+rde5IDF5dOgNf1pDz5yCo1C4Ik3Z
0PDxhybfL5Szr5Duy42bLtjOBbqai+mQoldNo+jxC2j5zhjQrYOTBf3legyRe1EdqknkT/WWll8q
yyzvBW4ZWubB2ofWkuqxLArzcV4L5x6Ggs6HKYLsgIxb/z7PAZ0YzVgkC1FalBHZtV3S6/kXIlfS
AYIvlMOwLTP5pi39yg65tMs9sZgdSvjAl2xWZmUe+N1fEMuTF1o3wwPxGt6hRRj2ZBE28QIg3r/r
6tm/1YLeaCP6RsMuKLItHmebWIRBqHtah9ZbquX6+0In+dAuIlBkIKQddAg9jUrGcGJXZEHPlGeq
k9Qrlseeb2a3Ut7s0m6kqDLZw5oxKz4C+KR0LDYZu2pSEVN1i3p8ZfUpJ0XkmLISxgkmhV0aPDqp
EMyYR86NguKiCCfNtBKDLgkL+7xc7NksLv7quHxHjbl8Fk0KcYqT+2l2Fv8DGjL7s0kXNKukDVBQ
zvFiC/VJl1MZklb3PavYBYjpKvqQXFeyyRDRHkazkScfE8vNQhZJmefvIO+mu4Luwc5Yqv5Z1rYu
Q7sd55tAVe1xBSD7NDg0VgEC0pShrxojtgMy1ToNae7dk17T+UlZKBlK0kCF3PmlYTa4hHkQLEel
jWLfjRPrj755ief3hDS2Q8MDxNLWZ3pst8ZtS889UbTdHgN9q84k2O4RJjwwGrIe8xp+MYZ5fhzB
mhErn+CimWr7RY1qOwqrok82ojGPqWHnnZMJGurIl3cTLdQY8dYUz0Te3cNy8y9p62m3a5u3bujN
qkVkXig6F+0s7kzQhRrFZXa2B7WwdyzpdTdBcREuQMxvi9GyIukY5TkFtv2gt957P5h9Qv9nTLLK
FXtqJ7BfnlMXod6ysctsmm712WsL7oCRYVMFP/EEeDl4CqYqgGgq2/HbZqQ6mSQSPHXvLfLO7yDa
UuU1KBs3U+5nzOEU/ZRvHPE9e7/Z4zBRFpQM04c8Y6FBkgqIHCDnafQzLNBVhxy07THpkmLZVXOC
NaA8SAagAyF6JKKEvjnYz2iszQ5MjbVFTAzpAEzZFtzVtdTqsFu1lYpxWm9VJZlqGdn0aoxGfY2J
z68O45yOzuRcCgZ1/E7Nve3S0YtJUKJLCc9qC/2yNcN/b9AdnE4atBICEzwjVYZupqzXKUeJVqTG
a+CWbv6KX1HLQmgILadgV+nW8d9wXwFiMYrcZTMCK8YbfmYwG5t6/dbtvXHa/7uqq3J0LRoVXRkw
z8oLXitauccVXLY1/5ylFmfi/2iF/n9o8ubvw0Qy9r/IYx//lcjmG9nYbfO/QbV9dZT8tTrvSQ5E
otXf/6jO45/8lzrP+gWtPeodiLrXCDQf4dOv6jzH/0X3rkp6QFrXTJKr5ulXdZ77Cxk+aCo584MO
R+KLSutXwbbxCwmu/PzVw+B4JtSa/4FcG7fBH3RXMBDQ9LvXsB4HbyHC8J8kcwwoBpegVMjoTMOZ
Opj0rxLfLFGqMkNi/o7WqLtzWx2RSy3V8lK7DQt4lgIyH6sS/p9dGtnnvPKbPByLkf29skXFyq5g
gddEMfJH0+2bHQCcIinnvHaY5QgtgZJHw5owqPIdtUGPNkp40tr73ljMoe3VuorTxanPK/D3D1vJ
ZsYGs9ZUaRsDarAZzCfiMU1NgLBoDOcoKNPcDJtCAgJffb2N1o4o0V3ZqmHfSDAUYcuYgR6IuU1w
Cl2PamUjfd6LhD/YX/x5VhPT2i03Eum6VXfMRg950QypCut+02zVg50WmFORSK31zsfnGTCuKAMO
DBZd2ZBoL+/r4vv550Zblu3aPqkZIeUqeLBx+P2wEfh8Sp1l/DSArZzDwM+sl0Fm+aOpTGZW/UR7
T1pmPUWzr6HP0aq0uSsbf1ijcZght5KTlYvIhJjlH7vMUx8DWNeXFonne1E0PPBzmYNf1AKQAzGN
1ULGHQeINq6sjfn5qg2XYFtM9I9Z+riYyntpMdVWYc687pn5No0xfSzkc4OYZYhZTH1aZtlAr37y
g9dC6PODmMz+unbO9b7raGQfUIFkSabKrmMOZ8rTMHOiZaZNPz8mxk2q3YZmtb/AQfG3qLAG9AFj
gMMwxC07PPnG2NOXR5L/kZa+Od6Y5aS5lNcZvzBbAvtHWeLMiXvV+KSI8Vn9XelxgACWS7uSiZnW
2aHcBlslq5M1D5aRtoeZL7OOkG0iZivnhQ7t0HhehVOtK77rWVu8CtqM5Z6aoO6izc0YFJrk7gUM
rEUpw1Q07IvjOHdVtFk2fR1dNG6a8BxdR1iDIdO4GfVrqsS0Od45H1qQWSozyvwDm7hWnEDZqB9M
gpl7dZqXkVrhb039kImu05LZFQG0luGKqrVMA24D4i0lsIydkMbp5dFNh/RpmmV7FWAoZgqffFAS
/ZcxaN3yvJrb/GR0y0yn3naueL3CZX5vIEVQh37Q0idZV/SWpdZYFFa28FrMYr3oHjV3qzlCLVrj
95FOxudyyB0zu51TcBYhOnKERfYoPE5hRmmBtDOX5WK0pifjRdfhrI3ZRPKvCX202gVdtk33KYpK
N+4ckyNyqXOwANrjKo8Nt83tiuEgLchk6kvopc1aGvLE6MxqDzp2PfoudcMpscDKhPygousOuB09
Rar1HGObvC3LnWN2ncNXNNLvwryoP8C765/KQK/yXV/ZJM9qjuLszBjQCycqsG8oLGywH0GlfYil
qe7osKEiIUpUAT5jBPLBNGZ+Xzpg0mGmsuXWM2fmrCrNGaRvwbUf00MsDfXU27Swy8pZi0k/7Piz
2Xdvg2VsnBn80X1LW7Dp6B6c9UOYIn0F0pF97w27/SGUK0n/KJ1r+oDbrcWunVoOrr0rLBWOgZff
OAIX5dm30uobFDQQF2W5LXdo65AKqsytwTjbhWGGbbMZIFW1zf/iNMIyIivz/DVqRiHKY4b38qEP
3GrbB6VR65HlFH0T1UU+5WgMmGxCX+26Z3q8gs65bZ2raTG2eJ497FuKstmBR1YIGp1F5jFrzb3x
GGyBkOj4uvrWMfF6fiHZZWjCNcsJBw4y35vC3EO/ugMJ5J2WSg4eVLwWXwyLW1SwBDK52YbhfbGY
1TCLH3otWnWlESjsLJfKdWs7LFH8HZR0MpoDfgpdFMpR906lPr/DFFJ66G7DFeLcc7BJkdFJ4m8c
jiQcTPDpKXIJ6ihoTKsLSdhb+z3KWMYhQ4tqxhzb9js9uu0bblb9DrX5dc2hSlwJ1zQ58OkKsUko
M0FwsJyLcSTTjQiVsKIQhG5UjMYPZ6EXEcl6gZ+IBC5/mILVeS9EysDBt07CY1hDfvqQsnjWa7Ks
yqWKndf5Gb74ysB/dO0n5A/dfNCVQ7dy0lv5pZCumTN61oIvxTLRgEjt3MR2XmzbSmff4dnc3Bqr
IWcV/widAscqQhUcqJPnyMjaGBui6vK9S1pD64+XoZZPNONND3GOncm9Daf71U35fMcxcIJDZaxT
vtfyuXCiUbsKfidvpidtuHP+rK2z/jK7Gk9HzaTBiIrNzf0Hu5R6qNVr95ihEnR2qWPkNmw8l84N
aWbdSoNpQzPwf8Uki3zz+8rwamH661oy+RCV+Gi+/es4Xv8z/vwv/6uk9H7Bn21BpiCrAVvFNQDk
15LSNX4hcE2/1oZUj9T5v5WUpGtQVBo+sBnscuSUXP1Av9aUmmP+Au3iGlbHrySzBqPI/6CqNP5o
WtBMJPq8C+9nMOpQ0ICY60ocKuXcIZXow46JaVQ4hcXEcrDedWZtnzxLqFeUEhBV2H8Skp1d1L5M
3QBsBHudQnSHlp7YnGHu499dzz9xbfxkuf3tnf1U5uZaCS/At6uDsPL6jDizu6loS0YlFfuFbFCg
7kPgcAj39NCgMfc0WdsnJsTYzvQMS/aaktljb4IMLl2YSUrqfWy1o7H3Wl/tBAb1x394p38szH97
p9dr+ztjCYuESxlSIUxPAZxaA91XdsQ6bL0q/6oLO0cAptrdjNhchMz3i/gqD/8nvtVfvfrV9vK7
V7dQaASMTdG99qaTwIlZEN5nRDX0jhkNORLksUVwmy9LF3fGMp9d5qP/YOm/Okx+s4L89smvFpHf
vXbbWMWGxaw6bE0GDLZz5+IhY87H/k6SmbME+mNhFYRdTR4To7+/3H+08/z2mtYfXxN9pm5qbLmH
rpJ1stSoVlq/EZc21b/9/Sv8B0H+Zx/L/ONL+Lar1XAP8CVA0TtvHSg2VTXtc+2i1yu3lKAwu+L0
cuVael3dHGosJYmfbbeVWOgvaAgBbTJtgmr80vQuWqqCSFJDM9J/+NLNqyHwz97h9e9/d+E1TbTN
6C7lAZqzoq4oyp3rtyOIUis44GdoTosjqlMWBHXkpW7+jKGdVoTRB7tW6hkPbzaG6yC8vVWp/KQv
hnnbbdeM1J5hoj4GEvMMMp5ardM/8F/+6nv7yX6FaquYhM/Abkup85lq9zGNnXnfdN7T339v1tV5
9N+vCu65P14VmVeZsMulPYhZF6ec9miYN752oGxT57nuKd2Hot1rlOQxnN4B/UNfn+baQFWmpPHg
D8VKZzV37tqKYDy24OplajL7kHW5RMm/csozjSYCNtTvLUdoO6Wwfji5kUeopQw802vU26ba1Rxy
E6hMzdmemSyqTpXU23zkYTTU2c7snqN428UyY5sA3ngxM+knSzZY/2BG+/OrjUnrj5eCtPutdG23
PTTpRtpBV1wnjtsQ6h0igb+/3FdT/J9e7p9W6H7waFOsisvtlWPCaUWnV5nXHLwRl2fXKNHhzcYe
Ei+Wdw1UttZ/+KKN64P4Z1/0Tytup6XSswe7PVSFK1HyORiAogUf2meGBfN3uuZEePml8NwYh0Vl
R7Izgv0YTFSuvasc/bARevJPBsO/fDs/LcGd8rt2A/ZzaLrausG/OF8pIEV9gEqBWqqxT42fiV3v
WFbIOWzZaUZVRUzw1GG2EVX/w/fx54sCZso/fufzNbgBDG17QFnJIZ9EFdRu6xANWfqpt8AqkpLZ
71Z90mjn9P5uGxDN4zX5p4SlP68l/pux38GHrs0IOQ4+AsLI0DX/GirXnxvdFzGSymz39x/0r+7t
n5bndPV5smZfIChSNWwAF4k+ofKxbvTPf/8K1zv4z+6vn5bXQQQgTbvgOiKSZZya2PPLSgv4Bg15
7K3S2JXmarz8/YvRE/yLl/t5aVSlbGDXNwff1ddvnmNfTX6et55cZ9OCZHRUM4bV6AovRLElziLT
/RJZe6pk2NmBmCJ/ciFPuZDfyGKtLqW7cHUKJGqIBvzqosTgViC9Vv0rh/70A6mfweEM+tdbtY7y
LdfnjJjBqU2IWKSfzxpYXf36LKbhMnmAa9YmD4g+TbE06P+PvTNZjhvJtu2vXHvjhzLA0frgTRCI
hhRbiZKonMAoSkLv6NuvfwtRdesyIxUMqxzfKTNlCAAOb87Ze21vxW6VMoQh7XnugG5tErdtP8x3
ZpiLfotomC7dTA433W+DoIG8INfP11VWTYHDFm3vKGATQWKaPUDyql71gcq9j2yPjrQ5xiiPSDUy
NpNTKLyzrdC+zlaT/ZKeVkzbTrplcTPXU4QsynXpFKeTdwcG3NjazopzS+0iQj9O2Ur6fTqSfStj
t3a2caWIuJrKqNsLeihPZp+WHJ9VufzSwlR7HdMEgE3Ime5Qz8p8rL0lKv0KVflNkzryaeZ4ZmwN
KooVF50VxMGB6Bw/L/vm2Za0PZHBcnurAniBteuZWFjnJdrgMOWPOAsOvZlfQ73Wcl9NiVH42C3d
gWprn76kujk9mUmR3WfUsK5qlcPEioTGMbQhg9XPB7NCK5dX2D8EPPfk0M5togUKL8rIgx7s/QLl
7tnRB+R9Y5V52WY0nOzeSV2pXced3f4Et5T/GtNKoh9xadIjN1FbNgmEcnko3Qi7bDoMZaoLh01o
U5Fa5dTeU4GChk12NuYYKhTKebuCde87SYGnEBUiZ/jWylBymjIDNDMYxTOYdhUSZZBYJNNVmQIl
LCKNkGe6JM/p7AwH08uaz6lK0xeD6sJrAVGo5Xxfzupz3enOq6Qfp+0oH1HiTQcxRY9OQj9kY1Ra
yXk8XdMH6KKWHy1K1l8iURJXQcxAph+oYNbVBkObvgvzTFlXGGbFVaZFWr9LyMHYQg11FHubMrlp
EVbCwNYGFChJlQxhgDyXJzPFev8IlJY9g+p1ck5QeYlPFP1EFCQdeBPfmBWH+cp2gkLGhu80Un7A
d9QHqbmEWyTaI2UUZMeBl3J6wtuVLt+oR9SYSeTiqDXXoftUVzamQkS9dBD1vuqQ0VjxHmkVtTQr
lt1jZDCuNz0O3m923kW/7FhV1PvscUKbaaQEBOBNtH2XfIiDJqnfk9hVpfdjZzifunjqnxtqfd1W
c0rGIUMnWltmrNaEX6aPLeW03G8LR34v+dbwNuWN+ynsK/ULqZrz6kUDrkDwe/bPejbRQNDCJiwS
/ffwOdVakfoof+T3Dr9tvLFbU/0sIyv9nJRtTvqbPpt9gNZrsnxQbDPFcgSVLwBL+7ueoIKv89T3
OwGw/clpkgoNXRiZVx3W4IryhRYaG3oDd16LSGGqUNQi5k1+TZFdEZjn2aQ52NV1hJngqTMKarVT
WtQvLsOJ0nihE+5DkmW6w56CyTwvPfMbQs4JHlZUXo+FHhMZEDbGpkuNusI4mmOgjuZ0OnRUXmnI
98byHWtC1R1mRN7LVkSpdhO2y9j6TArFx7DOJ2bNrvoGPZgAHL0K9duEzvRV3ced62NmLb9YbcqL
p3Pp3Rj1koHUaeodNXXaGn0UJrhe+Hx5kfXBrsfJ8Ue7THpCsJbUN3J3CeYioclOdnRyGGYL72Az
SfnTLvWEsiCSmtciymnCcKC0syslp/47SodB7Qjxyg2/co2o2DiWlt/OCJEWH1KoM+JBR61PZT3e
h7jAkcRSi/+GdL54Gai84lRsBUltskDEQ8hcxnhucXiGzOHMmZuEtNDY1+PYpsFu8R2+vwSeWdFP
Kdj1iEmhrxo2UN3cwjM0o6s8pAGM6eFS4sK6CfrNku6ebFanvmiLukD36WRzsx9JJjxEyPcvAFxO
aIn/fSp13JMdKdLVUi6uUIepIMfUUJm+t3D7ElSMctLKyvZTbufjbhFWCV4JLc4Ums51jzMV+WkS
I8Wzw8DDpuinVkm7jVVwhwY3+VINrrHXRFcEE8iKA15YVOhVyio7Zst1Dbr0Tm9S62/uIU8hyxON
G5wlS35I+zG90RcbzHyqJUEqrGGXLLOxbSMajcR4t1eoGuQ+DwG7UjIVFzZ3Z85wpzQ7N7abIiOS
/AD6U79PByu8ncYqfdZqbfHnkU5GEpnRgayUeE14vIRTFGe2fO5JWWF2ZxS3vZUcwjStf2Ab6+xd
gonNiN2xuulNjBE+jjJ04UNdjJ8722pfOvbTFMxIctfhamf41SBY4SFzF8SfEN6SZKNbQ8IfwqH+
wtEUnATdXWScU5tHT+ibI06ecV7KrRMPzjetm4YP+egSRwT6KmQCseg5vv+JnXuuJ5tmZMdpyeQa
H+J+EmvTYK1kVHm3pUPcEkxQhzYHKVFFlq/0UP2I27SMgvevfe7zPtlOL02pOsdcooNUTvHNiaZ5
S19zIuYhrS4g786cPU6hhM2UuA26yZSdm0BqrxX7QkFkjLXkx2TO7oWHeOZGTkkrkUuoL4ncGd5a
07qJ2mkImoLt94gM5MJUeGSB/Wai8k4mKprWjkbDKT+YhH7umjG2NoRwUZidS2TDLsvPZsIe9aCU
ROrZ4/IYvSXd65EIf77/uk5Qz/+ezLyTycyttE4OlFD4yrryqgrneU9zOH4wAJg81uiC6MDEzWdl
IK8lWN6+TevCflygkW9mooUOVZgX+/d/y5nPcoUovS10qSZKGJhddtDYNvtermcb+ht4cXGfbgyC
e7dQ5Ia/VzRZhR9vL0a5xs3SLioPPRhHVLdQUkqzBB23kibev59zI+hkmgETWrpTY65VsFTs6gj5
F+raIciQRV4YpGdWOu/kS69mudCX5S7sfBK+meAtbbPOuH7/Bs59aCffsheOMf1oRx3qmmQqRC9P
5NPKD20OimFEaH7hMzgzXXknR2I1jJ6qDUMd4qkiqLPTx7s80m4jUMw3xWq4HI/A1d5mizOE4sKj
O0IPf/PxnfLr1FRMBiHMJTpPvf6SwQphHCALI1Y5t5bnBHlCjIw1jTj0jhGqlyYPEepi0lyaTVhr
2U2XN+0M+yDJfimvLL+UFgdhgneHRoMfMGS0To8Hag0dH2XznBnftOtyP+Nie6hwfjy7aEUyf2zA
LwpBMR1mn4XY3gzZbu71rOVs5mo1+mnhzc0jUc1V5OOcgFwxde3wiHUt+6LmgraIpepyufBCzlX7
jrKkNyXnXilefM0kTjHCxAPgZI955mqUx6mNZgboYJqs8ZVmVb/QkTeBM6Xq0/tjTvy+zwAX7c8f
JqUQb57rTtsnSayu24qQbL30lm+za5u3FcNki+EE967G7oF9LXQAikEDobumcOzverfK2TvKQ1Fg
jom8A00SYrqw5/6Q2GOx0yi4HMyCDIPNxK7tO1CB4tlK4movez3uMGkXNJRqDoNNkFgzOChzrOb7
unNk9/fmuVNUvOxGull5lh7QJwBrytATozslgZlIb+hKWfqMES668A2fe5wnS4xjjNhzvCo5ZGL5
aZrd47IYMIfi9C7XBmPfemP+hxXBW3//9Z1b0pyT9UR3EGeXHi0q1cc3htdDkCjRPVSxh4dEJNWu
bzEH5DJ7CRdXe0ZnCsGBzdDD+9c/M+c6J2tIZoR5tUxpdoBzv4CPcfDer3gNUeTJhYbMuUucrBwN
LRfstHDPaMX1VyF29E1XJOUHrrVc2ESdWQmdk5Vj8WAMwc6KDh3iCGRW9bBlCl6t3kZ1NdVYjVCx
aK9/75GdrCGKWCQKI1504GhOouOI300SgLgZJ93dvn+JMwvJaQxO7KppQSaRHdCClw8Grn+k4iax
kB3CmLAbLo0+CIi/Pfmdcv/gNduT1jBxGSE+UJS15qZ1yhA/oWXtsEJqt73XZtet3t+jy5YPrlNg
BDLK6kuvhPFSjgWCrNj4qTjBYYoxSjR9+lM0pnjPfEcLqwPqFsyDcP2WJHF2C5qwtQahNgT8EOfZ
R9lOa7p9XGLL7oA+bAdPdykrDdn9bNivKZMbBQTMEKkNtmUoI9PX3ZjsyJL95QSl81HxerfgmNjt
pGP2IevbZtO2wgkWJ0QDn9Q7lyP+hYF27nO1T2bbLq9KlAyCQ5ZXrUJDVWLChn62cQhkC+qcrkHc
CP3QaCP4pzrXvoEURelS5PqF4/SZsW6vr/LNWlMOTiEX04gOLU7DP4S7qE+LIGZe9LqxGbSMqkdT
WsPP90eiWD+h36z69sl86NYDCCoiKA555+q3rtOWWzNUy6ECVXI1TiLed04LzsFs8Yi7Q+Ejux83
hRgsMAwO6ISp/CyJCtu0Rdagsm+w1Y2TtW0La/nDodWytgjTwBa5CKhyEL87l+WFz+jcozqZW+Ug
W81N+ujgTlO7NYXSfSai+W4p7K9dkiWPADeSC6/l7MhYp78374XUPsKDqzo6iIJSh2XO7R6kwfzd
RUT1gaC64XpwshZiVBx/GrMCyF6ctkGdJJfu9sze9pStmWZk72h6x92uitM5QedaJMCc3x8I5/Y4
9skcW7eNHMivig6REVEdF2hly2Vcw21ZheU0uR8qjYABUSzpVWPXrm9YunPhBLs+w98NwpMpVzfI
ABwqdom6DSqy7CcFkThNglGJS8kmZ6Zc+2TvTk0vtZZZiyEazOLZDMV0i2r4tUXmiq5aWJfKeSdR
L/8+QNonu3dvVsiJiOE8QHUFVCOn+dHEe/9hbLouEGUo9njv9d0IljpY0il5VKLXtnCs2FE7VUqX
iNaJ307avB0i17yebaGC1nXCv/esrZMZzsR42s3I3w95o9LHkNT7jbEIHOimbXx5fyydeZ3H1ejN
p5LMXtlXgL4OXZzJPeHKuE0Jc7m3esu+sK86s7CdsnPbMdcn10y4RJu21+4I+27RMrkTdgEGpkrE
JovIkaUlV1244rmbOplstMKsFyi2yYHX122cSWTXDNkW9XBVXNhJnRHfONbJHGNOXTRYQLAPtqvF
T1S4i/0gG3ArTVPB9dHMYK7L4RPXra9osscHMcX1xo68Zdfg9w0mC52z7U4WkscpDywF4YwaTRc0
GKMuTBRnPqTTzJVeIr2m95ZwOiWAWY42xKHUxYTr0ERzE3TT7w+ic9c5mY9Cp9aEGzF/N8Zs00wv
5g8LWINdTLVyExdzfmHJP/deT+YeWSg0YrWdUBzvMaUN+LPBQGjbZsyLC4/szMxtncw9mHbTzlgQ
JwzDGG6XTlq3Xa3m7fsP6twNnEw4SGMnnMRSHRoHjoxFUso2JBs08Ga69n/rEkfR0ZsPOqvLzuxz
9EupQnBsk41211bLPdEll2LDztyEebLrieTc4xvJuYlY4v08GmTKZnkYhuLSWzgzoE7DHrQYM4y0
ZHGI6rD7EoZ6RcxBZoCihVGLFLS7ev9hndmVmCcTBT+9mfrMTA/oLD85bXUXYXXzYYLkwVAR3uhY
3oVxde6hrX9/81oWh4VlnDlGWIp2i1DJ4qdubVCkieWFS5zTZ5jrmH5zjS4SqvOqIT3AMgIeqE3h
tT4lUI8HJfbj2HYbCJD2jaB6A/3aAPSKMf66KSDrYrK+uC8/9/JOZgMvtikLKI7RcVlXkz9Kr8MY
axvGHyHCf2BQuCqvBkESJwKO/qVoS+MPu2+rcjP0lvnazdp4LTNb+STfzR7SuJxjBLZE6lPvv/Xj
SP3NHuY0q7ckuYnjPZpdEy98li76p9nqkUak0040WQOjg2o20kNEvU7pbVpzlhva9P1ORj0uaRAu
AdKtmbwKXuOYW4pmOoQaIMvevrNJZx2KcAJ9CP24CMdom0Zp6fdQ7JqxvamHAkN9u9BytSLyQbEJ
D3PkfEUfP+wLwNFAGZoPvMEaDKImA4sU1rtJx3lLbtH7D+DMinya35BXdSoqg4GCvEJcpcbEOUVC
mav0hsPiIn5p4AP9qIGi+7cueDzRvBmZKQACON2O3Kee3kIfMF6tMW/vpaJ4WGBTpZbDbxiA6l5Y
ns98bms8wdtPodHwXIDZlHvItdVjhqzoF9M6uNk8eX3/ls5two+a1zf3NOpWG2OylHt3YBOoTBOy
H8zqnQOR7jseQMrZUBWDqmibQ4J4IegglH6/cPEzy9Rpcj1YbM3R2LTuB2N8imxDB24Qo93MRnMj
In0I8B0lWy2KiA4ztfwqh9v1YQTRswWUDGGmxSaZ6cPL+z/nzHg6auPfPIppEVVRDaOz1wluhtc4
gGlZVHsnk7jcI4PIQSckEEMgc1644pk55rgre3NFepFd5ogMXaCWZl8EstjALKYIZJojrij/Tn9v
HB1PDm+uY2CsMoUY3b3dWWobY8W61Q0oAJVIssf3Hx6hW78/UpknuwJUzJhcsXsdxkVCE7H60vuQ
1IVe+jkHlCWY9D7aA79zYBqHWnFrJOXQ0zOktbDFlEU8PJwRpkjUKs0GnG5j+O5UsdscU3I0G/y5
1/T9hw3fwm6Am02lVq2cVvLUxz+KfDZdmFBauO+wSF2JhDMzYQXu9IO0+AbCADvaBxsb5T3FdPMT
NrHpoa8d+0dcE9kZtEDVCTxvE+d2RAEDL61rsTelJjTQQmok/A6aHD9GqDqGAPhA2e+06BWBBoi2
Yg7FneqMBNlZQf6CD5nx2sVSlQaw0+vIt01K5KCsGOgJyoVpayTZCgGGkHDolwlBgoZ7LQ/kbAAl
D1tTN0FuecVPhyInZF5bc4NkMttvzaAnL14HG2Sj1WQVbEbd1md+2hK+8EKnL6VefOyceCTKE2lH
a8j7KhoaVDQzjC6riftqxeJoNDVbV9yUo9JX2G1sDX4oW6RA3F/yo89z4yZMo9DeOGYf9gH6vAbI
RRm/CLchKcQOU2SsdlIQc20qy3i2u1pcwy4BhB97bb3XC0UZD5e2mfpgJBtj41VhfTA1bicZ+9Ld
eGzr4oeCldLYKAjmJhkRavpZ6lU3fERVXH9M8SCi0vFkDp+OuIfXOmxzc7PYMj9ExIiWAd8hTBqa
VAU8AGKix7tOavkPVTX2c45dDbqOk7nhxl2s9ItHaELij4IsyjGJbXcDUGsCqr6M3ucO+mq6GZao
+p72M1P4kuVLiZJ3Hq4M/JA9nJuObgUGU7FDHQjlIF+Eg0ICARDINlsbn8mZK/lwjcH7XIkw+aWh
ukz2qsXgHbgF6PupUykWs0ahCLJmFGBwSswUpZUH3gOAfddb+zybxydO4wr5ZJ/U6Y7Tur2gnsea
uc9GK4HAM5gChEFkWRubcPnbEY+qQRVj1B/HKF7cDa5RsCBCxp8j0+B/8AyFdUgHkGZekeihw0WY
o1xtS3gz8gqPsPqedJZTb6a+k3+MLpwdj5YbRDU1w7aa8Qxm5IbuB51huYkSa00abaF3wJ1rb8Yc
xuKOim/9bR6S6KXVl2SnDXm6Vnixfgqn1eU1dHSthOzv8tNHZr3rEd/msMGWHj32blR5B44+NN09
Vrx82zcVL5SdjfUdKGn/WQvbYvL5KtzrFI4f7CMW3NbHy59ivLf757Cvhw+oHfAaCg+aKdSxSH6K
klbL0KIjxUBVI5v0I12Ycq9SaLgD9NOAsQC+og8LrOldViefexW6P0qgG2xo02Likci2jbZJp0oc
BDVNyl0nqyViRxNWt9EIn2rHstQ+RrbS5w0R3fhwMP6FTFdeg0u1wwYU+WW8kAOi92P2pNW4/n0q
m8Vn7AKa5U9Z7H0nQoQqTOZYKxZ5XKWBrW3Z94u3GlzKDDN0kELA3KPThV+hydBedjWFdtg9Uzb4
EzPIitJZDKaaatBwXuUtStY+h1w9m1oF7gzyCdDTxet2lh5WT9jJsEIMunuTmQS972JZdD+GARaD
vxjusoO+A4MH3Bz9Vwu/s79YAuaySBkNshvoIZndeDtYrQe/hFwBLPdhdGhCEKjXfb9UKxZwRLFc
Qc75IeUw9gHwun7XUpD/Jq1GZ+rKOqizXT0M3pVpIc30i9bmDhi+w4dpySLPRxdo3+u6R6CKbOCT
ke8CM8iTif3IV1+jXo5lnW4KRjLG1cgbN+Wi+mYf0eH6btvDrQcRMcLF3QTEecoPk9CinwX/npGA
jtB3DJXcW4VrvmKvxUY04NHHh+4I+4qMC8PdmSA4oy2Zx4g/FLSJx2pqs2RX6mtHAJCsRZgLm00/
rvoh5BjQ0VNrVTYHUqbsWSBQG7VP5VJ/DudR5IeuCO/rxHTvC3MwnhIQix+XTI9LvyZFhKGY5pBe
dAqjIbJPZd3kNPoZ6NUYPkx6bsNB6Srjm1vKvtzaLSpHZJz1fRuK7nZK5s9opVfFlkzVk5YtGo5t
J25/4LQu4SOgKS3xQ2RA0mXOjyuTbCbXJSQDgOp7sQBVbvpgroh58KfE07VAdFn/ETHs+DFO5fQH
rIh23nudqYmtk9nQs8hZGGfOZbmcfZZ0nc54iWdZ8Qj8Qebq+5Q0w9NSquKuMnNyf4gwWcCwqbFO
gkkLtQGg3RQe9BKcL3GZ5RjBQZ9iMmeTPjH3FWbN15hv9xsbg0b4BV3uCoUvUAtgVyCF1y5xpja6
DGWH1ssNr6xeUQhHTNLfIKmxfTSkJkB0ofloZW+SAa7kaupuP/5fgKgOjEbT2w8qLb4iFeSnxZqq
vr6/ITqzdz96QN/suXCTV1mDE3mPc5nqi3Tu82lGQRwul8RL566w/v3NFdq0MEyN5tHe8bTPXWqa
D2luKDRCs36hsHBuf3pyFK8LldMzs2gAJLXYjl5bfCin0tjhCi33BuGNF46yZwoYR2nUmzsJG9Nq
q3jS9jDSnznEXkH7QspdxD/qpJyvMqdzL4iOjuXa3xyaj1WHN5dymrzR8TzEB0jpYlMD+nhwZTPc
02lyYFW0zsF0esS/bapu8aCZm7KJjK2I4ykw+UC+yFz+KsaGeTnpspshnIwvaTHC8sLKH4g1fQuu
kr2xALKSAN8VWyTngDzzxHkwu6naJS69Voe6NIJA5V6NGmDqjuyZrUYXclcbM+4AKfL7aDGSvemS
qEyAOz1UMhxuBvAV29jVi6siz2gP5wkzh7KWrRrTYkvEdhG4PUoUdtsdcs12vlSSWcuGv3to69/f
PLQ6yoGDp7kGnUG1VwZrKQBt6F6YGMFvhFYaQM7HaJtl2nULNv1jbBgsOh5JHX/rYxInLYQ+MzQ5
hQxEGz/CBo4MjHJz7nbseS91/I+H6t/c5FEO8+Yme7yusRkv5F2Ypgy4v3lXRdSapelGr2GDEriE
P4HNtF6AgYbRNxDqpJRMOgEHYpmvc8E+LvSaaL+MHabEVoa3YdQnO84m2BMj+VBaef4IZf+1sWWy
e//JnOv+HCW2b352XIaR6nNaH0u4dNsRgeCmGLJx909H8tK5D43pvE5ebd6QcWQfCHHrtyLRLc70
nnwwDTndIcZlFIaW/GTFtu2LVhof3v95Z2YQsf79za/zommxVhjCIfQq91E6axwZZcMN+Z5YvRrX
Orx/nTMzyFEp/uY6RMwCdAEjtY/l/EASZLnPiLeFy27DSbUzqLL4J96/1LlbOpkUC2/ojaYU4V4H
v3Ezo0DbsDUcd8LTseBhK7nw6IwzB+pjyebtPYmoFuTohWDdWmkGHikn93TGzcZvMGjtXaBBIvC6
XJIsY7XtyyCGAiGY0++9sho4GcyZEYypbd9J4tsuGR/P/Cr95FM046jtLG2MDw3Au71KKEwhDxfB
8eH+LzntTW71alt4B3bR/FSv8X/t++RFUU76n7jr9Z/9N+nC+IcDS0InHh7vD9nSvKR/kS5IPXVI
Tvdcz7Qxh0LB+Dc8zf6HSwA2VG+HXHkJJYOP6F+gC/EPAwibAY/N8KRON+U/oqcJ+8/fCPQ01zVs
QfYyF/Fs+7REXXeGIBZyXPNSwiG76rVFdJuZQAKQLm2GomMWjd5ClrKnHBJjPX6D0Gf1OEayMvDC
gUSDcgKYHRDxUqJho76xksyjtZA0G9aO+Phsl6Qd62xnw2oqgW+hBGkIrfeTzNHGTdVHzku8Ijhx
9sURYTugxHcmtKia0gGd4k0oqhhsuIEsL+jnRbsqx6bF/dgWX4YKWZmfhlVnHxY3JO8GyFhZY2nr
Qywn5MYQ5ktESbZpyVucPvWT4VyP7Zq7xcNvvnVJh6DRSD3nsS4n85GQ16E4FHOZ/si0uf6Y6TL7
Jo1oGKHHxPVzJDq3pxOPr/fOVeN0oG6HXzON6/knUH9dsM6W7isYsfi56xfvo23mxRxQ5lqIOQoN
lJrJoogXKTlAfkY7BAvdyjRSiOSoFT9IxHYKTNud431pSW6oYfxaTrz1jMF8GlSxutyAK3Y+ThRy
c8JiwBbaOdOapjZrDnUkWzjJg15EEUUBmRUjRxyz5y3Gw0TJKiUG8DYj/xHlVZMtaxJRgx9DxlF9
bQmv/iEoV+HSmM20pn08e43fpbkJVojAjJW2vZR3RT82Jcfvtu2vKTjABeqrnHpagsWPwyHY3xGI
FbzWFe2b3atqaHmdwilIxCsUYOklVt2PWE6iuekzcgkQHprN84w/+gU2qvXDiSnKYKVz5i9WqkVf
c33ExQaeD7e2qCwHN2JHHrpvcqp0KYOMbVttKpJuby23tn5GqlbFfVa3Fo3hRIOUSptkSj934Lcs
YoWUnW/o3NMXET3P1ldOkt0asYN/MpEu6ZNtXvXOR9etsKfomqNfETKLMENNLtQCJ6a3H+RuHcVP
kJq8dKDMMo+TX1d8Z3Cq++oZqTJ0qKiJpu+iXEWd5Hok6JbJMn2GugD19MhNawrHeyzjpNR25rDk
xaPRVTj3elmO2pWVW+Ovpgtlcp23oF1fumambAQaznQ/FEduWzEbXRiQNwDPbTmy3VRRwHlrjsy3
YpkU0fVHFpxx5MINrgppzRHDUOEXXdlx+HmTZ1058c/6yJZT4FIICTgy59hjjQXvCtDZtELpuiOf
zsRhx2jKGO9BcmTYVUeeHbUo2HbJkXOnDSDvtGyl3xnpqkuSRyqeM8TqxT2y8sYVm0cLAYJefKTp
4cqDrKd6adW3fUyxD01RFRqBFukx8rAVyjc2E4TXYkX1GaLSk8OkqYKQbrsC+bpi/ZayDp+rI+uv
yTvvrjgSAJn5uidQ/XAByf7OnqIIMo2Pf9b9GhW6/Fh1uXjQV6wgPlVzk0dOXwb8nLgPXEuWECqK
gri7Ou7Lno+2JuVoEclXis/TS2jPnnflSShcG2ZqEBkm52mihFbo4XjkHzojoe9+pNLxYc4rw/QL
uHsWBeksU77ewDEC4IhXmiE6ehyoRAbtNEkVwSCIQWc/nrV2us5DIt8CjyRLRv3AhmKLvxk+3f+u
6Kf4qlVrfX5F3772Lz/K5u1avv6Df63lrv0PAzGAw3n6mBjviH+v5VL8Q2ckuToLqEBDv/6nf4FQ
2QDQEAF2Cm4D2JX8n6Vcs8FZmba1LvBsA+z/CFj155YYbWSXTYYHScsUAJ9c+6TUoE0lzR2xEMiW
lbvezZ4o/22a4peyrUM+SeI1Cfx5UepL7t4AKdgaLBbdVF7VWr9fueox4Zf6NP9HZYn1V0kd5PyK
gQWoJU5PbDQiQ6+WaE563aOxATVogzyAjJfYJJ+AuLB/DmES76Of5cM/z4D/pfrioUxU1/6//3N0
nP3P0ZALHkm1qxybDRev4uQcHNJIoAxukOyyUGEFboIM5q5z0AX7Q5ytzWbTatZwBc1tN47eU97H
c6R9ag2684ERtmRLTOCy7voFNaVPz5jMZr1fp9hRb7VHg4TKr3UG1Xyr8NxnPg4Yo/LryRLPAApB
jLBNWL7GaWf/ofXuFLEIzlSyB88b008KwT0JbcKGPANroQ53650425ZYOeJ2NcuGBYHzIYeyQPzz
NfIy3maekifg22zMPoat4Rqbcs6XXTUZIA6SxYv2mrNGUOdan1u7XMT9Li6oqfoQy51r6ickESa1
XWNq7FX6NSLNC+yKFRtOoOANYISm+PutBvJESAwk010VpgM1cQOmdxBXBGcFSWaBblX2ROSTI8Ou
g/UU1SAUjYJGVzrgZ9xZseVQVQnn5dXDA0usdgj34ZplwK42CYxa6acmQfCBisb5vjW9vto6Yubx
WmZKoA4QCHilyB2KjiwySeYRGTI2/EINe5MPs8z+jKmf2XUqPefLpFFWob4yGh29piq9MzRBx+PN
x/+b0bQelE4GkycNj+x6aHSO4/JRvz0ag/VP8qmYza2VmC2aoFzeOVB9KmIKsBZswnyqrjotlWQT
5z18Rh3EyL8m5fMj+i+/AeKdQbL8OkPo3qnNqBVR5eWGY2zXbCJCZxIY/mR1wze+XlwFQK3SRnjE
4aSDZphcT7a79x/CievRhtBsWR7HBGnrUJaNU/EqRSqYBBTBt2Mymk89G6sHak1jMPcFG7ihJ7Mn
j9QuJOthQ9i5R/QmKWawNRX8iTgK4qFzL5S5/nyy5SfZBrMJv0gKyzD+eah5c+52NadKZj01ghgv
yy3div5e2k7z+f07/+1VOGBJXQqO6qeqRriqIk37xAA7P6kPc6JI1wsXc/v+VU50HevNkLHOMDOE
CdlKd09kTHWqd2EZcjNVmXkPEjz6x77prJ8GnExOENadnOUzUzPlIIuWOlvf+MIsfbJ2/OUXrA/i
zeOkuaWjOl5LEZPxy0U4FpRISrBZEQwBkIUY6XD2IZSqCyXek+/rL9c9WbNCXFBWkoAEwSQ0Xi+V
o12ntfVHHZPPhTOkxvOVRvOPmR06AT16OV8wQJ2cfY/XF6wYBPiZBufpkyevKS3F360RbZHV0S60
CjpEsd0/uNjRr10IH98vvOo/V2f/+apNS0hpC1rrrI5/ftDs9MnBWxw9gFGTbTWP6PpWJ801zh19
Q/x2egWlTj4OlTbcLYY9/Zydwv1k5xGHrPd/yl/HNikJsDiEzaaE218fzZtXDgyddpNlw7dO59Dn
GxMfLTIYH9+/yp9rfcf75QsV0nZ5vIZ76lMkDcUwKXQZQWrp6RP42eUKoYn7ZMcwyPFvo0uLCLi5
oGL/670heaGSKFzP4gD6F+ydJmeiLBjOdtWtR/M+2y54MS7MQevgfLM4MHgsnR4vXy64K/aF60f1
9gmWkT3zOom8cNt4h1G23pcDM2JhpPm39x/jX8cptgnw+utCpNPVPNnULF7MHotqULDEw3ir5Fh+
0Sa85lmlWdsSuvN/JEJaX5ulu0K3hM3H4YnTWr42TbREMGXRQSnrvT1oObvKMQ36qYgvXOrYZHvz
GJmWmfQEwez6cWNtnWiSYtdpKp3C8BYG6LCAZESfTo/c/v/snddy3Ei2rp8IE/DmFqYcWaRoJFG8
QcjCe4+nPx/YfaJZYO2q6Nm3uyemmxLJSmQic2XmWr8pfiiTj8l6AfoK1QmTKjSZUnXYyWJT5NSS
q3K6xWRSbD1U7MZPQ4CzrpeUrahSaTUmGUrg4uN++U2sXjpPy8laV2TVVPAjAiF0+tLxAMFcvYhl
DxVlyk3thC59C5oT8etrep5v0LrTkaEtE5VckUwfQWo1waS5mzsq1bLX6R2ONjA2S3vwtWaxVcNu
vZlyUwYHE6b43ePwGsBuMNWDBCMOoIOlinheUe6BOwLG+XsWs7ls1MQ3WycbFfW5aVKRSmTRyKo7
GxqACF+aUunKznJmvDg2IWluaAwXd4HT8UoSa5S0PFI8iTLurZwqJgixerqhxNY9Xn41q1izvBqi
GWd70iy6KYur2JpXYQP8ku0ZiUVpO0vq/IC/LYa5c1w3KNCI/rOGTdmVCLeqRWlvzWJDvmzc6BVz
EDvtIZr5qOsic+hledQ8xlXlY6RT18JGQiRh9tpa6jFHNdRx3yZIoECDlUFd4POAcH6iNLm+I7Ei
GdDZZ/0Q6fFcbBF2irbIvmDO1mOnlx8kkAnazYhvcL41NbOKqSmg94fWd2wO7uVhXAXPt/6QFLZ4
ZYC/UKw87Q8OL0MziNxS5Dpoj1ZXWq4xzuGVVlY7/1+tyGgcmrrKtXldOPEh92fIREpe2ubprd53
+i9cAVBEjFozPCAAXm0SbZhv8061njs2pitbxJn2SdppkgKfhkzyWkYjY9Ntilgjegb5bV0rN6Ws
IpBa3VV69BvMW4egu/FFVcqfl0d3FcmXfluWri7S15oBoGW1HqpckKN8QJA8K5XeIwHb7MUyRVOh
rzDBEgzjX4+zSbBC/s4ihCCnvZqdmVrpViAUspeMXX1rFUr6pGZhvk+4RmcYVYaKZwmysFWtaYCo
s6RDL3d4RY1c1gdXf9YG1q8ctYw1ItuPIjWSjYoeh4P/ZBiZWTvTMOHZVlooeXHNNHqyEHDw8ZoF
94m/OapfmFgoPcJ3ka5d4yh9nOAmtwemHFkABmfNW6lDTuECcAYEginEmlX+R5kBDl/u9lu3/gne
usK1BMAu6Q/+q/HP6kUDCG2bvLRED86iPwNV1rWfZRNKIzWT3FA3GcH9U5RL0KUg2ZoykiSqCXlC
zMM/+lim3wzJKlJ07EYwL0KmWVznRQMqKVCnZqPEUS6TwimkDFm8Of3aJMkMiSUBQ2kHBYAlOzIk
Qdhc7tWqzvnWK0RyeY06xD9LWpOWrMAvSvxTZa9Ps00TyBxkkda0pS7Tf87jPIpg01LhNZpGo7YF
dPG2GNaPaAPO0eg1cyk7apRrD2i+JZ8vP9rpRsOTKaSYLJIty8Op+gdSu8DLnpLaQN82qty+NbGo
oOQfPcDn0L78y7ZUyRSXqh55NoNT0mpRdd1Qgc2VER9iZ3ZrEzf4juqXMxriNbjNh24tlwWqhFzC
DYXVs4rGVqi20wwNyiWfpKD3PhgemRsklo3UuHIZWt3zGcKlLTKY2ClZGpF/iV3vDrSpEpgo19OW
mJd3M09FQIKl2WWS8dNSSHiZCjmkop+7jdhZ8oGKCVBD/PNsuGzY/SWBeuV++LH3HN/Z1NlZl1vT
Wl5KbutckRqD3gvqBFa6pUqpD/oeVtg1GbBrTS0bxrvOo54syjnkJBcmQe1NZDUco0kJlC36Upen
z+lBZRlnZQkLlHB5paq4prXJZpxZfmciVpCL/aderKcvBfbcjzM+3A99Q6UpSXPlyob3cekurbLj
MnNFWNjrHa+e8im0+hjZ62AwnhIxRpx1VHH5nht5h4uI6SDRCJIxBN6kR014S0wvPoUgM3/1Ui1r
wAW1/nFOK/nfv2SuNTp+NqSJVUlcrSao1nGSJ63hgvbGEbVq4SHUmCfXkS96l0f+zEsmFc/AL75j
BnX305c8FAAkh0w33GwuxJ0SNPpRRq3/TiyM9PPlpk53mbeXTFNLvn/ZZ0genTY1S2VVsLJpqtEN
B3I38OJguhYeThM3f7dC8mg58Mq0s2qFGmtdIoxn4O1jpPFGjiXtm9IEOaay2PZQ5cKwVMd858bs
/ebKNF7t7H81Lr8NpqpREVyrgzVBMqth0BmIbijdgUw6xJukUu8xfyndNAutbQDg4AtpjXSTGTia
cvKPvgfGUFVXDhmnp7m/n0Sm0MCtjGzauvYh5gHi1GMOBSPBkLaZ/eRno1fjXTZiO68A/N4YhVx+
Ngaxey6bLr8C/zmzoE1ZYU0R89+2/NN3nUQz5kzJUufE6eAGg3nly6h2/ibu2mdO/t1GS7rw5fL8
OttlDds5Geqk9GEn1jEEF8wxM9yxSDGxtvB+LLj87tEQEn6wvUKMVqXsy4D5OMQofXy+3Py5lUTq
SOdQCeKc6XfaZdB+CYDjynB9U6o2IQ5On8Ys8Y+tLHe/Lje1Ypn+/XbftbUKzWIJ2sNMZ8PttWxR
im21QxGDGUa+uLqZ9LDeGYmhkI2f+wfNGPw7MRiTb7iWYuCcTOF/EUPIi7C2RZMb7ZpDNakTgMGB
uSZOFV7zFXEUM7Y/HIbG/2VL68AoBHmeCLSUg952fBJtXg6jkXKNWLlXxnj5rJPjqqqY73u1Omek
ouT3aYrnp1Tqwz3+TYE3Tpl8H0JoKfUq9sy6sECTG37qNJHSH+th2OCueO1eeHZeLTcGcpPk9dcg
wY5Epcp2YLgKQv3urIEukocW6x0pMq/0+VxTgI8IztDfyYSuplXoNxP0GMKXEo7wetCL28jVqCCO
HMu7y8N7euv7awYzXzTQI1hKU7c4XS1WWpoCFuJscTnlRTXU81fsu7sb1VKzzRwZ7RUdM/XM22Tv
ISCqQMuM9ZYaTB0XBDhcrlRJhoM7WOsUsjxe2QDOhSCsmggC5O40DsSnvTIyNZNxYib+o5Z2qIZZ
uFNCcnWCWCsoKieBY7WRcsSwLb9TYIVfCfrnou775ldTdlQaw6j7Jehr5O3TJjQ3aaJn23DQROAt
ILxJFMXby2/y7MhqZGHJGpBzXSe0tT4Q4ewT94YcSDWE7HQ/cXq50srZqampXCIVDv5kfE9HVojS
rFQNuhancAfMfNSQMwUqa/jXpFLOBlfWFAkCsuUkN1dNJTXnk4R7jptYKTNEqMiD6FE77tKkc3MQ
S96I+eZmVndQTcqXCkPo7xTTxQULpktXZtTZdQKqZuk0vV6v/lKtjbZuGF1kjmVPHGosNzPMYJpY
qdxuaLv9f/E237W3uvGI4ZSPFPvpfGiVTtWi9QsU7W9XuP+xgntuzpAaxFHI1DnzrxWcwegJhSIS
W+FCZ49SHQcu4NxrBJBrrSxz6t0Fps2HTIrmkjWvz+EW3wADKtcceZdH7Nya56CuLMVojWvw8hTv
WmlGspe5wJqP0qo+TEYQCXZSxcO3fqJ8ZhdKVJG9485sIz8sSdtURqjt8iOcWRwUW1TD0HlzhO7V
0SO1YgWHttx0xyHobrqwmzd+FSZOThX9y+WmzoQYHCzA86gURKjWrWoTuujXOD4WNIUI1rc+rUd7
JmfUIA7zWrOFbVJMtjaX2zzzHmlTM0RR45rGnX89whNmVhNtBlE1u2EcSwdRg4n5X7QCjk+kQqZp
H3YkmDRwnurUdLsmz0GdFX+UCp/Vy42cHT4gA/wDgII99rQraaN0EwQ+7tRKZvjsC2biAYM2vs1G
J9+TX04ehhhI3OVWzw4gqTeTwVOAq64GkJO4gng4rVbkJo7kW9WbJLxayV12l9WBydJw8FlyM7jO
W6vQ0chz1GWCROgYxmSbdEb9tR2jYmNicH+LXnT7HM/KvK1y+PKCOMjbpJSnfSOniWYL6FT+NzN1
QZHLRE5izGqoeykVC83gEk1yF6rfEOXjRhnkagv5tyV0Z8NxUhUAPpfH+kw4YBT+aXYZpXfhIIxC
Q+DQhFX8NDRgc3v/9yyUhpe0VuVmQRVPtqHUFhxxbXLaESrq5fbP5KwUdosFA7IUSFmppw8QNWOA
2kVgunU+Jl/Y4LoMixatVWx0Yo3vZq8Nv+ZGnyc7QO/2uZBz9buQUkYFoTxnhVfOGmp5XWZQjbny
aGfHhswGKR6JI9J6M2v1NlQAm3NUaBWAI50uJrbcpsIdt2UTRRdBehkhlMdNmzqx7M9epXWTXUNZ
ep4HVf0NxfSbYaS+I8SRuq+sAEeUyIzvUYUbIhtUcX8lRXRu4VCioy5B6FogCqdjOeHfZmaqZrqg
XRRHD4xwL/o4Jl0el3NBwTLJNIIK4Bq11lKvkCCg4hnzxjDwsctoQBLUMvxhIyHBsLVyZBCcoBBm
7Uq7H7cNlZWxJIhJ23J2W+1cOYaM+P5wizAxyHVCwD1ebYTpJgZz7V7u4rIDncYGmlIoLAFM4oax
fvP4CQmdBeDNFYc8+9QMnZTYAKPHEbiSqUADVMT4tmtFI3s1kn68hhh7U9VZtw+YiNlOR8GZLDPz
3arErmfKMjPw3QRpCNVJoir5nQgdZyjQhupdnMpWYEedqN9qMaKznt4OT4KYUSoFIY+whoqyte5Z
YpeZrlrP8WDLeMzD79dL3NN8rY2DrVj16vdoHsveGWffbzfskLjTLIKYtmxE9eAFhlg/cjSXH5bE
5PcmQAMDVcG0KDbIq9UqbtbVeJ+3Meqil8f/40RWcalWqHeJTFcS1af9t6gyy3nMdSvRosFrCiN+
rMly/uu8Ja0suIzFq3Yp5p22UnZapIElJ/dWd1R18tnaaHP/O0H16gpG4tx8kukN4W2py65TtyYw
Q5hytARmtdwbKJ58FrtZ2ShlTZJPGLvqjzxBLBQ05VpN4OxQmqTUTHwLALusVg38ctykNLLGXOoQ
+h3GsvHYV+G9ipPxAt+j2ho6OP/ANJpNH7EV1tSqbwhqWMJhXhYLif+glf7wcPkVn7m3LNdbbgkL
cosvVqPfNhp7XNqTgJoaTaHs1KCrBhz0mTqQejdq+C2CjZDSn1OAmZVdtybgydlkETrjiGeFk+nd
9K/zgDyTyt1lueQvteXTGRHhK2rpuHC7zMriLo1b3+66fv6FmXoB5WOe0UzPgmsImnOBTQecSlGT
AhgHn9NWaxlHgF7VOJLP2eAEspZvuEf9kka8d68M+tKBk8CicbSQdaYCh2JQoasO1r7UWBaZTrfC
wfBggle2S2UMHgk33W1kRnGHR+ggv6Ztk226WOu2RW6q5IKr+BHFnfKnWanhr3KUxU+6MFZotDSY
/15+yA/b7vKMTAzgUKwVaZ2f84NACNGN5Rmxe/jUabUAM9j3vzeJPrd2k0ehuMU+a/zT8Wgvkzw3
28sP8GHJrB5gdRSrhxxhOjUX3K5LgZuH1ue5D69lIT+EhKURLmAcrCXZBK9x+tJjrNTjln3GjU3h
llLeIYGk5YyCcltr/U2rao9aU185H5x9+6BguXORV6LKetrmUKllqAtYdJk6p0x7CLKAsKfX3Gar
bZQHwsvlgVwBY0mbLZ1EmpJTNrcwde15gfg3KB/B8F1D7PAW7AJcJxs0TO0pVus/Y59VP/ICy+u5
z3p7qsARIpN95Rj3YXUtz8CBYcFryAYT6rTTI/MsDLRCcCNQskgIwEkselG768qufLrc37MT511T
q/MXNc4AwAwTJ89H9RAb4eOcSenuciPnXqJJjZf/vwH8Vo1MhtqPgRAjHSKnoe/lczmbtlmZ4taH
VPZ1BOn+53KLHw583GYZJYu3CVwSOsPpCAoY4IDCqiyySX5zI5npdDQaI31IxyCK7BlFlU0+a9mV
MHCt1VWoSnxUc9MJXcEeN8eNBsDoj1wFwaZqrN6Fc17eClPjX9kuP75BdhdAgQtBSAMjsRrcKkHA
fwxl31XjyLhRIdbdSlKQ7i8P6Me1TytgUzjiWBwuF7LxyfGO8GLOMs6M0MqnxWET3H2IRuBtNMy6
Dcg2C7aInE2YAsXpValzhU8/3QOW1nWg9+TORY6Yp61DVc1xB8ScbbLk+K5ZrllOn7cVoljNrVxl
iIVBEdxPTWg8GVVifeeKJm50avmHyWyUvVqZ6ZXz3rkB4agHyQo2wAKWPH2kMtKiOq8r340x8AXp
VyQ7dKD1L34NP9JBaUA7Vrk+ZFiDYiV4+WUAjPgwIPCuLDI2lgmU9QMkdJCyCYpGH3ih0po3wYJq
c4KxmDsvNkoRGTiR009hlNp9HEhjg0weIiOOGKFWzcKTdZwhTaGu7URD626bd2WkQJQR06/s9uFX
CrCfCl+xMLal+KN6YRMiAhkmSp47ll9UlJXRMYk8PyrUl7DrrHA7KgVWJVbR1J8q0VfwL0Or5UHV
evG+U+oksmMxq/EzJ31RYMsspIlbNSbaKpTNwEt3mQIoqRR5+3ZW98ov2Bbjnxz0/S0qEY3lJUYd
fx1bDTO4nCoveXYUJJ6Uciq+1EBg6A/KT1+0BOsAv0ce04blnKN6rmj8G/ttillTbqSpkwN4/zm3
+AnYmt5CaoYHpEcQXQp1PBhi32P16tcTXuLFgFMuk7ndWVlaaejFmRl3YB3q+K2gyRMwdiwuf1i6
GQSuXs3iHqhK93UEJB17balEiquXmL09CIPcOJkZJ+Zzokx1gmfIUNXoEymm2feOhjm6WGEXDdu3
q6UZ+ZSsNuTPErUiLkYG/csqF4I3MpeOBkP1M+Z7lDgQYyqepTAwTWnbGW2aURhcSNK5ElYhnKhs
wAMR3XNsenwj0V1N76TaDtKQSolQicZ3hGCT17qn+OXEooWzg4JR6AyJxtQ4dXfJ0NqZNnLvR3Mm
QeTWiMbfvaaIDxjPGr/DITGghOuZmDopWpyNa8JgmL80ZhYMGz2v/GTXoF2GH9+MaRJyZBSG3FIS
sDCtO0jhdjU1/ZPUQHF2pZRkllui9EW+AtN72U6Vup09A47afODsjEkmSe500cWbZNm1QiVAqx7z
Vfj78yj8mSrmwKj1EukVNag/kWmpSZqi89fYSKeFwiZGWJmprvT6nanNM4ZunYiPalhgKFKX1HCK
VEfRrER58hflACN2kY4MHjGazkcMCH3jUw+csbHbYsxhyE8KuCtBy5KXKQ84HvQ16jwcL82HdqrK
J0AJZWGjTlCS7pRz6dOELC3gaBnTimVWDv1t5ReNvhkMQeLzARP0doPiVWLz5iDfW9oofpNZbJ/J
9PSDh2W0AgcLJcZ9VItib8dagcET56PxBwXn/rtiNXwQ1UA4hkKWzChnlf38pPmB+EThU37VyAuG
dtwnxYQfylw/Iz2sjR5JVAQXEsXXdVfuItS6Ovy9WOKxGf1uFX86xD2pbrtJo/CTr8pje1CkLDsk
Ar7F24Zd37QLLcSVSQyFAdzgUMWUyQNA4CicScGt2ajjo4CE3yuWaNonrTHacKfHIQTG1E80RIQh
INsht5Qj9sMw5FNo4T+HzsKCJWOgxL0g6PJsgw2MM8TEISs5GfXMmbx4iJNnJyoNCmW5ov6usK1J
P/WCEkROEMbCsMPLWzLRsuTubhsyZsP7sE7yb5Vc5t8kvG6/NAJ+vIir1egvGY1mvZpxMBQIUPgl
qYsySEeE5Aaf3F2U5C286TJgj2s1zmS1Em6HWEGacUzkXaOhEmaPljLb5XzokjT6MU6AybBsTuOX
EIUDiNVofxGANa3+kfVB+RwAlUdKwdTbF6lNdWmna8ZkLIGh050ETeXPYqDrn+W4SxpMa+OxcVG9
yMZvZM0UhOlGVUu8KQrlB+zK+nHLovB56kgRu59RXaUynG8Q1XYWRw0e3cEktHtflXRlk9Zkpmyp
GSl2I/HZogE3+YbgILHY6B5KkOjZQZAqUkdsR/GALoKIGiXpc4G8cyK+lmoyd7tJLTIJO2yhjUhx
cctBJa9HedRoVGTxx64s8GSOZFgUyOQlum2WrfHaj03wRdUwVbPnJvR9B4cGKGbTKAqNm8R6Ku6L
UA3QWJCBVO2SzBi2ZqzHpgMdJOl2UqorX2Sh7/xtWeh1tm+MHnMFEbiTZYPC8vn3EATGphP9LLqR
dQTEwrAR/8j1QihURzHpblMNtS6kKThRO12jDv7npBWa/JMiUwfZtunc9syXQOe7cExju+wp3CFd
lQwvnaGZuT1pEVpbklI10i4vocd9ViDBZr/aJB4GtzTHCJ1ZvSlvpM4atgGK+J9FHMlfVE6gikcE
VZHKVPzoK7qeMHrjAWrEHQ6BSuElap7HP9DCTStbkqFTg0iwKIyKKDcy6aQJKa+5RGDcMELhey80
VkYehtSEi3cZjp6zHEav4P1G/GdwKnpkag+FGwaltIulSPhZq2rX7ZFwLb6L1EoQw9QapHRb3Q+I
HVaL688hQmW/sItcaJHbNaxB3SAtkGgeIEzQBHANWvwdJn36GmWt9EVQfL9EBDQhTgicQ76bkRXc
qlFSyzaOWWztotqqz4HuCy9IZPRc2dFsFFyh6ZXeacmStk5cJ+FXJccw2SmSJv+cASOSXVwmpD9C
1be/B2WevsGXHlh4lRrfGMhEcWTIJ6O3rVlFmCAUxPJmrskkb3K/mIJtakTpXtMaTIzHPFc/kUhJ
MTLC0brWcnl0JxyA2s9KHUfHNp+V2rWKubpr+Cnfpjhb6p6IGOiPUJHCcNFHyDRnmnqOczoKHL9l
xOhmNxB9/TYuxfK1K2pkrEYRg06vn1oIyGYxajdtbjXtPsKPot1iwi6YjpTiJuPOHXhlR+1D4qc1
z1q9gXijPqhhPj756Kah5FRGZnnXz+pguvpAGpRjXGcZVBWY1zYUECxq6w5Yu80tCAldNPkkH6fE
fvqetDlu70qcCY3TMy5HwSiARGNqOyIuGqToJVfxePBlLJQGJfut9OEYOWWlCsdUCePEnSnbaIO+
6LkyhdhtyCH127AtkpvULCtzI1pD/K1gPbYI2wtp5OZ12c0Oco7Ci9lILEKtDZvv9TQhH9Nzg9c8
XSjNQ46ZJ9r8ggi7UgI+9z0fza2IDCQcdp7XzjJZxqMR+Z8f2WgEooecsBw5qpkhpA6se2GkckFA
zaxq/IjN35gPSjwUohvPwnBTC114B3YsT1yxNdTHNEps0ozI9uqaSq+zJOZ4rFYyW8kglymMwB5N
N7vwZ7y7klQY8I0cSySLlSIYb0wk3f1tLAAc8IwBIxebyD8mrgSHysPJusKAJYyqX2o2dn9MseJE
lAd6drSg2miIsaBUZKdTrIvQokwhc7g21WgayzOatHiyoxLj+yTqbKnC1tiBqpmUDidfwplF8R5+
u6bljTfFDM1yyZKvZa3fygKrm5UBDAkoEtByNJ6Wm9e7tH1Wg+ZMp1Bw4aSgqY3NWIKZeV2UNxNZ
JNvXJ+Wg9H5MpURJ7k2jHT5ps1nhgx35TxFatXuhMeYdaiTGYzZbGonpyL/J6x6j5r5XtkWXojkY
oziCqHTEIaIDvD4Pph0nzVzYZfX58tXoTP4GfimkZvg1IuIUa/p8Nffz4Lei7y64/a2kd+pexfLE
KUtVO+pWFzup5Md3HLBxQRihbt01nR5ewUJ9TOBAnudCz/1sGdx1otgYraHuxxR7A3kxJhbj7pFY
w3E8n6p/fzE/aWp1DxWEtqqKmExHk+MpFSZS84TyuUR6I6u36QRRYi6rZ5Xj8dfLI30m7wDBBy6V
ZioW5KLlivpu5ui4nQ7UvS3uFbXspUlSeQJSG1eu2WdHEjgzN2zQj+Y6szqLeWKmcWy5MMSyr5li
mI1twmDbknW7ytI53xjXaTKABtoHqySHxY6u1hH5GzUeC7cuKJJy8nxEf72+coP/eH9ngpDM+P8t
rQavyOoQ9DlvjYLYuAsNv9iZE5qVs2aA3A3KwUFYJXy+/MaWx1+tddKaoAfgkLLY1xqnWjf4YZl2
ljtB/nMn2UjcSLwLy1vJ969RsJZp96EtKEiUcSQdEvGqg3UeFG1jZJbrV7L6e7AabXAVbAaeirEV
3bSP8ucwV9IXuUOmfCw0+cvlvp6ZnaROtaVgIKkURFfluEH3OXbL5I0VeTC+VCm0Rly6/vao/j85
wne6gktC8X8WL7Lr73OUvtcuWn7+b+0i2fwPmCkdCBrlKRKxC3Lxbx1CQ/mPxWqWSc6ChqXCyLf+
1i7S/iOT6Vvy34gRilS0mDt/6xAKivIfak5vNBZqoNBzjH+jX3S63pEh5G4L+2jZ+RBigBN6GsKA
puSxHNSTXaFYhodA2LaI03W5WhyCmVrH5t3IfPpr9r/XCfrYHNQMwhiFuoWqt5ZkLakqdEmrcttP
mkn7NaYJlWmSU5GgPgWqVc8/L7d3ugaW7pH+RjWKHkKUAJN72j0xyhOcrFBoqQQxf2zJTj7DbbyK
Tl05e1Ci4PUaSEpRoEOw5kMqlL+SBCmUHm7295v7nbvZ2Pbm5rjZuO7m6PDno8u/Xdexd3zlHm82
e3vPzxyP/PHgunxv5x74nnfgS356s9/fuzu+e+SX9/yo4+z5tM3W5iP5+OVHNgW/v3/e3O/3fJrN
x9ne8u3NfuO88iM8gu0sf8PX/MGzbWfn7GiXn+UTP23v+fgb1+WjXvmbvWd7Hp/44h7t/f7Z3nsO
v+N5nuM5jrP8mMfv83nLhzm3fHGkJzzR49L8duccvniH5Ue9w972nDvH5Wt6vdsWdN7h6Tbe7tZx
NvvjZnlQnm3Lbz463/nUHT96uHva7Z6WYWKglt92j8fMXpp9cvjryxNDXs2M9RuzVtExg5yONob0
cNzcv+43z3TKc747u4PzdKWltdLCh5ZWS6xt6lSGGv+wcR9eftwH9r3tfbtzRPtKO2/x/J/95sMc
tAhC708jTYVQuLG0wyt62T8+8p4dxptXsrs5ujeOc6XsviIifWxwdXD2JVgYMw0e3ddnZgvv6fI7
+qtyf6lLy0t8d8Bq5NLw+4gWHm42N8uE3hzf/sd/7183rI175urx9bh5Pd5XNgvn+PrKu7Rvt0ys
/eN2v91uve321r5jhh2cmx3T+dvt7dt0vLWdux3vm5XHsnCdhxvHZn16hwfn5obZd9hdKQFenQhL
cHzXG5XMuh8zXu6L+8y6YcSuzeo3xtWlAVsd32YieY7HL8P1eh94LEuW+/2y4Bm2R/7Z21u+WlZ1
YNPDw59d6Qz2H3e32/0Z7Iena1NEWwLspQdaBeAMQnCcLZPyfv98v3H+7PaRvdlulkE/bohx7tNx
CZO8GF6EZxMDneWP7v3m2X3ePx7dl4LYtrVfbn5s+AC6cr+1t8+feobPJYo87rfMO+/APC9t7+57
bB+eeNWuK9vuAxPi1bI/e3dEko1r71zvgTh0OC4B5vJUfeOVX+rnujxXCKMCSeiBgH20X4i5vc1z
f9tu7Me/IjPdI4jeOO7NhofwiLuXnwDS5pWhXr7/bnrNBvT+YRnqF8L7kVE4LnHt+OTeu87Nfk+0
3r2yWgjWRHx2ia3nVYTXzYYxZ+vZLbuA+8LL2by6+/t7Ajbz5v4xsO2vzKIN74RdwjuwCl+I2gf7
LZbtt/v7/ePvfWD/flw+9Mfz/WtkP8/2j8DeE+yIQ/eP/PH3b2YjMX/n3D0RY/nvw+7Je9r9cQj5
uyf7mV1ktO3A3rJUv97e3X29O+y8z/vD7tfTAzuF88B24Hjek2t/v2Uj2j3cuE8sUds7HG6J2Ycd
Q+8yqm/DTM//MNxsrrTI3rI7si8fb5ydd8dSf/vBL0/89RIUntybh5cXJqLz68obOb1srOMjAOHT
FwISsBAMthh2yRv+z9zdHl22PJa+7biHvzY558o8QFzi4jygrnHabNIbKDvQLG0yHMd71j9LbWl1
2b0rm1Vk/1j2esIl62Jv84NEh83jsivzonnxfPXIL+ztOw4EG75afne/397x390Tg+YenIe3gw3D
ull2TVbUHSt3/3Zc2B0OLMhlqm+WOXi/WcJpaO+YQgw/0XrjEo9vltfo7l6OnHTc3b3L71x+Acvu
8M+a1CkdcjtHtknXAfCRCFm+/25BYOlkBWKXc1smVe5OLZhJboWtd7mV07f8dysA3kFDm0AF1ziw
wm9KH3RpY/t5bHl+J2iQsMb0FX3/CmKsJdxdbu9jrzQR9q8Irh86BheE016lEqpB1ohAdFdb6iYy
h3ETpr105XZ+rhXQlWQBgAoj77OKZziYRHEND8OO1VD+KkZVtm/R2XQv9+Xj2CEcBB4ZQj4IWDCj
p32hPCOGLSYjmD2poeGgTV2grlVrWmcX1kR1RKqGaymA0yvI8r5wS9S0xXOAexQsr9M2rVxBNgiW
o11UuXwQhQqvzyaJj+IiDXC5e2ea4ubHPWfRdeCKsBpEuUQ7L+ug5hVpj/ullaMeGlFtwZ8mvZJu
OzOScMngbxoMIxyd1UhqpZ6b6DLXdh818b6LYp1CWtzeqoVi3VMSN64cZs7Mj/ftrSk6U1vMmEzT
Xp1Lc7nLJL8UPGzpruFezg0hon3gPGS6B+/59G35GQZ9UaFVtpVWIdKI8RxPbht186sS9NWVTp0b
RHA9i77/IhT0IflV1brZxBPy95OcuB317LtQ131HU83J1UdTvRKgznYO7jyaeaTrQbGcdq6HrI6J
uUyJK+1UG3ta9M1amepGNF9jjJxrSsf7D7IhMCkyX6dNSYKmJcIoVvZUi6nbyql+18SzbFtZUD9f
nvWnR763BYYOzD9NrRZYPyPg3kj0ipLDfRgawdZMAKYgVajeDmpSfanN7uVyk+dm4/smPwxkJIxD
IjGQoYgyT+1rm6hpr/ELzrZCKo18L/qGQOpOx7Cx8GybhbCGPWF1n5ICqwbBzJUr+PazrTDZWcw6
8OE1+tLXfLUKLaPCQpgSlzIW+ibqC317ecTOTXWElsDRo8KJNtbqbFJbcAWiSq9soaZKgG5dmhxS
FCT+ZKglPVvEq/bK4jo7A0mWQ8nkE6GmnY5eLOAzGulKZSPlp2/TvvuGROYPuZIN73LXzg0g8kDU
o5jrsL6XB3m37euaGAaDRsgIfQEN1ayBTZFK14Q8V7ffZZqT1IEIubiFLBvJKuKGgrkUiAFjVQpo
oiZXQCbNYeyVZRls86GAZAOuzPeTZEvWd0ATu0c6chbV8EoU+dhfnaUDIQ7s+9tx5LS/VpRxsezZ
ZaQcAMVD3qhhs0fnO2uuvMEPrK+ly6h0sWcqADSk9dED0IKJklZR2xDQkoMIyXRTVaXyjMv6MQBZ
fqgx+fbqBMiDQvvOiF+Bwztopdba45NRXTkKfYw0CNcgwkEeFEYIYoCnPR8mzkdCP1ag5sxBARlt
ZTpcryFQ3EEM5NLGZE9/bPAau8Yy+zjmtAwAHEw23L8Px6NJVsask9gpAP2ZDsqUiTMraBddnsln
+/euldUUm3p8P4KKoM21rndxO6CEWPnCNkO/dbIoPQ/XBCnO9osXzMDpAA3XOSTTGHKFE2VlK1iQ
ODiLqU7//zg7z924ka5bXxEB5vCXZHcrWLYky7LlPwWHMXMoshiv/ntoHBy4Ww019A7gwQAee6uK
Vbt2WHstW9UXgsvXzofdc7dhAaZIqIpvv//PDa2RiCpo7SLNngQuipMLreaizw+gO/KfKuvW/fv3
cZvLImqGMeeVRxBFQwHf4UVy88mGE1762q0p9CTy/aq/M8clUPGcEAVeWOe57/ev3ZN1ukMy05m0
ZVhWNYrvU9PAEzOsd6jBdLeD79gRLHXGBfd3bnO3aJOGIQE8Y8bHmzu3SHuWXc3mZobzDSqxGVEz
GKgOUx3o6DiCZ/n69vZuf+NxnsXktEH3mxRoI9s48eyDlUy104MGg+yoBgYqO7S68zHUgDVecEFn
zies3SaH5+90wibd9O/JKewVQlzXbsNlGko4/uBEAxH7/mA6YMaDgIRAkEnm03mbeumbxjYXgHxe
Ox0sZrHCIvcedMkQMSKJF07nuTX9a207Rf/chilBCXh28VY65LZGZGUgVZFe6tblwsnY4pOT77TJ
W23UbsTutJOPDXGPszJN13ZjsulvICwC8FlX+k1TOcjGe+74NE+aVoQVZaTp/VcBEADdKuJrEvLT
ZqhXzP5aKF7/VVPBZ7DE5idDNwcAbo68buCPBV+WCufCis+cTGZVSJSJsKGw+csW+c/WkpO4yjKA
S4EKAsltBYBbDaQnMn3U3u+rIWX6G10jYMXzeLy5ftsvvZ20BFRpM966gxwQ5YUyKYMB5EoJAJ9h
Kfvhwrae+aSUOKg7EIggMfW3y/HPArtUmqtSWLUG10zCMmPQdsqa/sZprOHjbDc5hKoBMnzZeGkG
/NWx3R5d2OP+EmHxBp4cW0dMYP4kHiXJ/TY09draU4u5NBz96gtihecVGlXE14hUT3xLJ2arm1bO
7JopYPP9kK8xKW55ZbVefWHe89yK8C6Enz4c8SizHX/CwoYyFeryFgGvGqlziSbb91Ezy0sqCmfX
BJsHn4zKgHvqxLI1b/1JB+AE1HuJ+3axb/VyqK7lPFwSkThnCoQx85Fw4TFifuIv1STqpqkqTMmk
Dyl7aEDrl5e00Zf3emY+FLEQV4CxIyA/J85FVn6azWbbhp2tZ7tOI9ZNp1Tu3n5qznyi7ZnhaWTz
gDadpLE9w/FMwWa4MAeUtO4yOy2b6tLA5ZldI6De6nnYYGb+xMpiJK2JlDITAM5IcImjQtTVzx+E
TNaXtxd01hTuAvIdnBQx7PGZ88xKpgDF29CWMNepQvVRYY2owxvBhV7Mua2jHvr/LW2//4+rqJtF
inXJgdW547Pv1dauBuB94S17FXyAU6I8ufk//C4t/mMjhppBBBoaaD630T+Ar5SfK2tqroPEsRG1
mOb58Pb+vRpIxjFYZF/ga4C5YPXkhK+yzMtJYtFOAjZQGmkM0LWAt200yzB1RHpVz0wJLZkTHGpd
mn+0BSlep273KQLvj2//OOc2mQ+5TepSnwVScbz+pAZl4wtOjheMa6y1Wo7aRP3f+414SF0x7Eb2
SS3i2IgL5VfWw9SPGHkHLnSZclehZxG0lzgjzn1NBDSp5ZiQSoFIOTYk7KLWrYXDiV7RHOUwOAMr
h2HdGa9qpV3SUD63d4xycXg8NDu55sfWhrl352pEa85TjrgtRnCCLV40fv/mQUUBMYgLgSNT/cdW
4O/trCXBI+Y9ohGId1W72bGyC+XYM2th20ii8Ih8qNOdK2pgrEHGfMcyeenHcgrsyMic9L2lok2+
YUME8mqRTJ0OvvvrqCltO/sFTD931TKbcQtuevf2jr2udGxmwAehJkJhGTDZ8ZZV7to4euUh9zmI
jPlN39obsrxpJge6cH386E/OY8u43U6C4rul3n3jghy/8L5sX/8oeN0mDRnup01AteUVJ9Qqgd2r
pCQQcEeQyAxuMapgz44+fgDVN1nRPAVldt2NDCteCO3OXAPi878k6iA9X4V2WsPkylAFTMRUuVVE
qe4u8dRmHyw7sZmcEPz77R0/d3o2hBSflFHTVxSJA9St6HvhRew0zcKpt7q9V62XbsLrp+cvzZ3P
hDdshQghHX9Was4J3Ih8VuDbSVT6XnO91Kt3bYvg0tj86x3EFJwoFrk3EOvThGqj9dY7hx1soAbR
YnDA0kdKNTW+BL3l/E4nxosu3PPN7x+fF0pVpr1VGnFf4IOPV5cW0oFizgJfXVdabAdQP8lhWn/K
wStjw6jNn5RB5tt209msOrP//vYnfH1cjW1OF5qMbUgVr3Zsvqqljnbt0DCT0yVx6Xq/y8777tQU
qGRQV+FgX4oqXx+azSJJK900qqynRDv9lOWZaUDugNYBSaschiuuyiUw8nYoTrYV3SKLF47zydtz
cmjMXIGCa5iV6nKtWyO/zrJvcl0qO+5aYd/LYlwzJGNTakaMmvaX3ogzZ9bRXcJZYkCqR6f4wQ6i
PVhKxybUSiFBCRcLknjCSJ+YukXC4O1veMbx0SohVfbgKt2838liLVMr7EnpXHy3v8cvFk8MdRTx
aHelETP57XwuLOQVwllMPUw8Qggv1Ppefkk7xLzem+rRAyPg3UD9cE8AGj0+UYgCqm6VzOUVMuW6
joP6OUFGzEwUUy3lIoq73n82kMd991OGXdroVM7Aazqn9BN6FZSObDnJzmKXDZNKAn61YDSyS8TW
574tiRcYVNhUoLzZfv+fALVi4kuAPG3CpB/El3HJLW+3GIG4VZk9eIe3v+05Y3BtkbBT5OHXyW4q
2zRTDSntcKWyftMazfARcmEtHt1menrb1Bnn524moOomrKEOcbwuQ9jO4tWsy8s98TtXxvLFV954
KOqyvKKhmX59296ZpVGjB3UM8hz6olPYSWlrWTUw1oXIkOfHWkoDs+ugMW34MxduyBlTkJbRu9yW
RrV480n/fLIMbemkVznj7IvdJaE9D4Og7Vdb14ZZUwt8e2FnfCoMxSxsE67ZCo7H1nJ0lctkYMKU
2ds8Ek2KOKgmafxFwu/N32rpRv0ApYZ7IXM6Z3ebGsDiXzDJyVkZ1GSUcBFid6qp4MxDZn9EQLOK
OlhtvkyN3XzwmTC7ENyd29tNeRJXR6LL+NrxakdvtCulJbg6RZVA1NzytpBN5Hm9e8G1nDmhm3rH
xq5N1RhQ+rGp1ZoGb5yqJhT9yvzasJqHxR39q6ETOYy7iXah0HJuaaTVW/uEejHJ4rE9OXkoh/lB
TYvTdq9NhJ0hLXSax9XPLgnCnHkVN9Y5eg0bnQwP5LEp25WmShZUtvQkKz/aHeWjHLXX/dsn86wV
3l3HRBCGUOrEil61ReU6eBOZl3Inhe7fpjAyXSACOrtt6EMRgiIXYp7OdfUprTd3YaZels7sRSDR
y+XKzumrxYvj6/KCizx3KqhQbXkMQQVSpMdbp+ur2w0ZfgtWzc+jWh+Y9ZtCl3gq9GQuL7iSc9ao
8W0QKsrE5HXH1tq6z12r5XJ3i0xu6qxDD75IvGt9nplondbhwurOfDI88iaCp0ODR43x2F7hme00
MxQQTmPb0pdNdXOMk4bBuAsLO/PVNnFRCmPUaOGN2n6Qf3zk3NpGqjLu8TyOXhVXYAdir2j8LMwy
0X1++yCe2UU2kdYkIAVUp06NiZl5UpUwm+0GqVPH/DjyV93ZjgiFRiGXyr+dvt878mJTLSUmIeQ+
fbbXxq/mdDZraBUyERVawsQfU6n94Gg7W0DdC+vFJbG0c3tKUO1sJeitzrRtwz97mqpcayvNJsZE
MNSkm7grKysJC9u8VGC/ZGl7G/6x5LbAwkAF1WE7qGy8xlUjAl8vxYi2ctHyKd/+fmeeGibTyOW3
2IQ35WRhlUJxIe0NJtHnVR3WxdHuYf0OIFXrt9nCYLnxZCa+/g9GN9LK7TqQLZ0Y7apggubfqsN+
YhMzoCBfqsX9Al1+t9ddae2nPrUv2DyTnm2kl3hMnayemvvxvvb+2sAuDjUEmRIK3Gl9E7Rz+XUR
af6rqazqu1PpXexAf3htTnN14U6+zmK2rhAulIiauavTy6/bjTdbJfQEgzcbD5CTLCGcMMkPqCOG
u9XXxK4Xsr+D3uPCy/fa62zHlZtCHE1B4fQ5qpUdQPJeI/poAhyipZHscis3H97+oK+9AFknNHWg
Xnn7CM+ON3f0apQMzZSCjRjS7wm0u2msGuQ797aYm+9qcJIfb1t8vaFbnktJjYlf00ED/thiqiot
1TsiiEplFewuqI3dB4hXJ2FHW2XvWLUTenUCZ4tA5fwSauGc9b9R/EYAtsXZx9bhedczwyYM1ds2
LWNP42JSu2/SKQqmEumODPojGClmvS2uKBYb/729+tdOYqNSZU6PtoRlUik9tu/SkSBMxkmYc2Fd
8+tH0drTwYTXYP9uS5RIN9KPzSAF9mNL5A5msJa8krUIvDquV59h/aCgp793R2dJL7ij17cUInTS
COJCvillhWNzPTSi+YygHrQnpfzNAwLtNswIRiGowKm6OSTVIl/ayWsP+WLZz28v9vVlwTql9I2J
0EON3Ty2rgbXLYYe6yDH8lsUUvQQ4lzz3Vdys+LT6KfbA8T0JBDghvigtCcixEkLbvLF/jj6s3b9
PyzFh5cYwDazwKe4mh6snwYqjY2c1vYeUDrC3hkURpewYGduPsVtuKdgHwY6eNpOon8KqUs91GEC
RW8cSEYdA6NKrsH7zTe+r7R3h6Tg4FDaok/GJOkrRBjqO0sjt0+kabm1KxFH/ehQ99pVyWzfv72F
584iyEu6jFvBElz68WmAv0cn31p4870J9c5c2hHFhCo2l6m8bvtOv5H02x+cLm9fmINrL1yFMz6G
MI4tpeoEIP4UG4w+ODoEOsG3gMfRDCUVxXvbR7ku1CExeTJNzRlDx84gGoBkqLuw+NdxAREWI6w0
e6iAu6eIKXi5W2ShSvpqKKi98DEyN6xNLiND8knZA3UsisdEm53/weFgeBOKZrQVCoJTh5NlvUxG
koDFkJBq8RNej/6afjO8obgQu55cd25eAF3ERl2x6bwQ2R1/YDGmdRXYSwZ9d+/EEFb2B6MZ8wse
9LSo9//M+PgzOKRw2ifnqOaB0jPLyuKcHoUKyiEek1XbNSjzRdLtdXi6p/qmsLR7MYt5L+l2PohB
vfM4v/oxTpyb3eqTIrjN4qzrKmjbPMhuLH06NF5lIQqz7hrXgtWmouDnAGbcvX2ZTl6sv9YB+G0y
YlRSqeAc73WHwHiWewOUVUky3MCAuOxQuhn3TTZeajOc+6z/mtru9b8R9Gp5i1ONWTwEAVq7FuIX
5tw3Fz7rieP7uyAEfvmkRHMkPtvv/2NFG9PCSbM8jUXWedONDgpWRP0C2di1teSB/tlrlXhnNLcZ
BUnPbWTGHDbyU80Qa7Fl5zRBEsMqkdyhfiDjrXJ1IVg9szTYLXk8gM/wz2moPDAsIjQKTHGAUGV1
OxilVVwppD3MK8b1e2aAvBaP//YBOXE4f5dG63JDamGbZOR4PxvhiTRbYImuZj0XNIDbIVvhf+wn
iECKGXoXONvSEVqvQdJtf9v4qyPzl+aapg2ujnWfQuC7EdoiTdR25KANdKV3YolcgK8XrJx4dCTB
AA2jM0kHlbQHQs/jJQ5lxgBLY8Iami3JGC1W2XzK5RzsYB/Sdv3Ca13Vbb23zDW54M5fXT9M+zSf
wcPBzgHS/9h0kDe6KPLKigy9SY1702lH+ZwpZcLsDcalVxe6UefscS82Wn6SLbgmju2lq12aQkMG
eCnsMSyn1Y+hfSgjBw7E+O1vd8YUtfuNEB2AE/fwZGktE11dAaQmEmQdOyFrZEV5l3FpsrvwAU8i
gu0DgoLYVFBcRMV5nI5XlReuNOZhYlWwRt6mom4PmliryNQgrVQjPX4xQXaUV7P1YbKc6cJHfHUv
N/O0RgjqQO5wUo/Nmxqc7KpOzU3Ayj9oqzJD2+0oTOuaRXzQ6A9v7+zrW4FSK214HmJ6muAkju21
kG6JXODWELOxr9CqhUQ1S9WFTX29qiMr5smtgCs10CRUmNAg6l6U+G4TlTPIOyMNHmCzuiSEds4c
1dkNnM0gBes7XpRTUzvNfDeJcWJ6ne/RIoPMMUqd0iqH0K/txax3iyoze//+3QQ4RBmA0J/C98lu
ppQawfCbWmT5jfuSFrQxYR59fK8R2E4ARVPRoQPEjT9eXdksZQoluB0tLOcl0Js6povRXqjAvT4Y
DEAgfrCNZXjE4id7mEMrkEx5kMemSdfH8bNmp2WZcf3etWBlqxHREqUwdVqa6htrStFTzOPWNonM
GHndZ3p/6Ty8dh/oCQGgAgrHWChv6/GOUaqHVlb6eayNC7zvqc7zNhn51Sxo1r+9oFdP3IZoIqZC
IctjWOj0ieuabco2yzYWZpX8WouhenLgNN3L3Jnj3m+0m4Qi6oV39dz6QELAsU95Fvsn6+tWNjiR
7GKepZKWMVD23qy9cIYr+sJNPmeKG8X7Qr5CXeTkWDjlxlDucSym1VKf2rSpomb0jRcbgOG7L9M2
vQcGiYr6VtY7Oef6KrOlHfwibqe1OQR9+aez3EvQg9ffi/NAOwJVgu3ZPPW3vQWrpM1kKwfQW74M
zQpXmGanH5h77e90aL3u6lXrLvXGXl+uY6snfkK4S8PIlshiyxjXq7HN1KHpx0tKpa9jEZqaVNB4
NhlBp795fOydeckKqZGUaP6Q3VfFsIYLFN6Q/LbmrZHmogqzSVhXdqrEj7evwbkF8oiR2ZrEQACt
j03Pa99q2jyTD7nuHLuDWXwolH6pknTWCkVtuvtUexkjO7bi5ANwW+FksQcV7t5qmwIMmXGprvv6
yJPT4AitjTmLXtxJUtV4elUbKs1jfVgFKihT25v7FVrV6kpWplIXXOJ2rP8Bw7AMzDHbDYEWWRTZ
5PGixqS2pVwRJBWrtA/wXa8PtZOV8OFvtapgGIOrt7/VmStA1S/Y0ChEHK++VapsWxu9KY99j2hD
KYOelYdQ4hWJitqP4Mo/jF7fV7u3zZ7ZVvwxoBusIgmin3w8hcCRbsgxjxMen71T5+u1yAZKug3J
/KWh+TObyhyDS0uOi0dWdbKpAbLhXoCEXdwrlTSMnxH6RaAPfDfK3KBPrwq7yap3u2UKjfB2bQ8c
NGGnolK2h05uPwxIFdAMjagtiSd3UtbVajXjr7c388xNoHHFNadQzEDlKYJKDR5dgHSsIFAlwBqN
0YnKNfj9vxihEk2dg1Gw03RYR2sNPJ+qYgDQ0y6tdT2up2C98IK+OheUT3jG6PtRs9mArsfnfyZ5
o7mYNzGz5fKhpOwe6303HdLFcL++vaBXDpLzvgk+0q/lDSBfOzZVIzSxgatlnDeO9SRAZonrbF0Y
co0b1EKh4Ezk5MP5P7Wy+J5DnX5J35IW6qtPR/4EVJIAeUOCMOF+/EOQzhUMfcLyuTh6wRy4tlql
Cdl6ufZJEUEH2lcrZN/VunHq+l2fl6HuV7pbQPMbLELugkw3KuPzWllL+iNDjy6wryfIhLXnFNnh
Vn0VS5HX+ZWnjb32u65yTfiRlulCy8OsGOsi38HrjbhEhITuKPVYIQGS5AcV5J31NKJXpsHym6bT
9v+nq7RepJdW6o+h9Hb6upqra33sKq+rfsvCVkNkDkuGYJjWZDIPc0Pl1c3Q5tmN7kE2TnMsH5dv
c1orGuT1kHS5tzftrB6ixSjGKQjpsPndnV5ubAm5lZb+M+Ud0751maXUfwc9s09fChJCmHsbxqKM
OmJnKgTlSy0fan74ZhY3bZdXCrWQoZ4+G4vmMi7ZqFyIuKJJXkT5ooLuy2xDUf2paxzNuiqDQFAg
ZC2N8yJLRLfX2JLT7DlXnVyT1dqpMZ81FZV6CWvrVZf22nRQFVArhPZmutU7Y8n8jRk+kEEVLksr
9LhJhbU8NnBx1r/LtnbN7KBgCvwqe9LZMS7hA9Y+gpdtxEeVBStg58HoMxKVsedHdUGWfDOGRGeo
1Vrrev3cui2Y1iCBOmI39zosyYPnlPlDv/HQVLFmoVX41RGL139vh65Mh4giUz187ptcoc8z1nnZ
paSyIjCuUstU86Obzaogi0jWQdKvzHUNUvbS7Ib1qzt7ZfIlc/xRansYBKaxvC6HcUgfvHRoR3jc
U6K2h2nymnIKVZlMSx5tXVli7Gxx5+Zr5zGxT95Vt4F6XhdrEnOYjc6qPSAek5S/bF5sFCIrTfOR
uVinLjd9Ov66M3xu3FR3/jPRk0gKitK9THV0HkcvhzDcHzsDXvtBNp2Kk6CZUA5QXOTgKReol91V
Q+v662FJnLp+8Z1CR8wCvES68LaghzF9x1eOph6qAbL9ezn4wCAPsL0vvRWaed05SVQkyhq6MEOb
RyDeWZsOR1m4PWML2rIY+jffXtaemXWEPboxSnJNLi9tGqzGDezX9vrFrrsh+WwFQtVPTLfOZewE
QpsixiJWD45xJep4bLJFv9vEHRn4pxi/Ppca6BEVN4OL8W6S3ocFkmv7WeU+ysi+aPBAEbC7PtVj
RomMRLuSS0nnNaylvSwvtY3ERbqvoJ/30WUo9BWISJ1rdaffWp1ZtQFCJ3oX6HGqtLQfdzrSo5of
ribE9+btoDHJCfn+WA3rb2QX6GLFIu1BAYVGs+iNvQciVPtMzBnauhhoz6z19ALCUssTuNZZxwfT
TDRQqvD8AEsOkT5Oih+O7OY2iyAdX/VHN20hT2BqZxFBHq4KiMwQ4mCd4VeVL3mahpqZBEjabHiI
vr/xjFLa6mPR6E7ZXXeqTNvh0M2MBsPATlLguXFrucL5UFu5Ww1wF2VpnV4rvDXa3KURKPja4bBx
ItPWtLaIsmHyW/N6tSrc1xdROsswPNaFhbzRrq8DbzK+dKIh9yG6g4UXyRlVa97djBwKvOWAhnpz
1yaQx4dTsAzGrodO39fjQJvy7r7K5SKvJHweWQ6iEFr3PEScdQp++xWSVeNe5Yv7R6GU6t0aetHr
373M7JunymMiH9QfYCWAhwySNr9NC58cmiPRQjTN2Tje6i7MhU8LCfLwrKumKw9lmbjmbe/DRxXh
vvSfnqogOMqGpb3uxFoeJkcYkERMMkEwIpmSO1eY6adNDXRvlkHxib5aS7+n8iASfvIzZFd2lJu6
2QxpejfpJ7cdJ4Z3WwsG+2+mRe37F2vKrG/KReozdAZNCw78WLQckMQZNl3gurQOwK318rZfauHA
sE+YHhV5YMpv1mD6mh5qVSXR7HKQqX80C9THPxi8wOJe2tm8fMDftd9W21jS56QOpPjlrZlfPeRQ
/HsPSupr8A0skGz2faNlKHYa7bgciFXh6x9nBJPtndQq8V+Dbkt3D2w1q/ZoQ8zBT45sw5kTBnCX
h8416/p3IOzcZbCwYx92zTp21n+ZPVKdDrWmMznVnBF9fnCsivaUVi/K/Vwvq1xvUi23N02ZWZTF
s0BGR6+v7Kl3e2+vO10yG1cziYKYIzjZ8+7P6C+T/t9Y2LKewlQZ9qBFvdJs86fZzfNgMUFfQ5oe
M6Ex9mUEE1KSIDoTpMhhhVODzEYedqkl5z5yl1rW/6GNrKMc0viyZ1o2TUwV/EC9QW+fvcyuMiKG
hoOehiDDVteM0KZBsSkcjKFSNY7Un7sDIkklM+j0PeQdMgKTFQKUgTIIdQX8OdCDfnipwIWiruPO
2YBrNAojKsCBgLE0GiSeHHRfgBXpRWb7z3NC4/RZTFr1O6nb3KdaWY4F1eDWeDY0KmaRxVm0Ik8m
XfWrH1b/EYAXL3ZQ6en84NbTfJVwv8SHIrXSOsL7yG++QeOXB3YsXnpAPY+IiOS/3cxR1VXbzNZD
O03uA4Onifr7LLwkvtHNzDn27k09yXT4TKTgU5JOnaA6yBVyiwOEJkLtdE/Yc2Q1Qedcrb0OrAW4
b/XcGB4fa1m1665bdJSocpHqyMvAeBABxIOOwJFlme9z1xEfyG4WlDKqcv2RodQSXLfKlPauTfsJ
CLZS1a6TRrF3/cWw9wjIJQeSD1hD2qVodUBtKN3HbVU3ejQCGo87OnfDYeJ5e7HAYpaRFLwxkVOM
fJRsKWEGGkG1qmjpEJG67rMRbQ579MGOwRYXJDAIzdMYZ4vWzzfJX1GTPK89hF46NUNZM/lGrGs8
Q6GxmYqGxizAfBiDsCP0YF04vWdzNgDZJekj7s782ltNPSJgE/Rf7NxLviDRIP6kdHYejA76E3ZE
0/R9mjX0kXSvQxOb2fBgCgO/J1iFOKZ1P7SimouHplnr/mDafd5eI6eWGvvBUub8pWDSXMa29DSU
zJwe6Zii4Wi6SK/YO7GgxBXl/JlP23egEr4USE0oIUwzIkZpEGddiUXAJS4Vj0juIR3p1oP5I5ic
6jaxmnWOQTZnrEGflXXItFUyVb5m+feGT5NF6LZpe4vJb4eftgZS5DhtDeyvKsyIZKfa53bJf1KG
JQZPCr9O0f4wkueuyHNxZSdiMkOPSAUIRu4HTRQYZfupKF0/3XsmYhsosg2u2ltNr9PSR3EtCJu1
b5YoHUH2InNlpDZXv9LRvRyq9nHy+sr5XBVJbkSTq+UoDM1e24dFKuf5zvESRELbxAqSqE4mz4gb
vmf7EYk086pJ8sq5bqxyFvwhzSa69AZjDS0mgxBZ8tB5Dvs1sxForEbtkwm0qvlpNMUSaj4+M5So
YySI2Uj+WqvwgmI3BiMRn+uhjAxSvPZugzL37AMxrq8NITJwCFGv1jz950K88q0qW96TPM2QZ6tR
lu32akUhq0I4oY6IlmwYuSfgHjdi7pxn01l6NEuQvYKgzxqTx9VLaj1sQd7fzqMguByniSBvXNvA
jN3GTuYI4qkA2kUEVe4XaZrfeztAJrFsKjtUupUonGGQZ1EtRhzjtBr2l87Ul+9aUyCaoo12Zjya
g4KywAHiUH0rOjlSGyt6NdQfuZbLCtnizMvnikzX7lPi2qd10KB20Rszu20MNGJQ0On4//qiKZI4
SVLfuuJTOeN+HdKp56jWwePIuEm+E3OGYnBCjzq9QhZduvsCqE4RjowxeXuhBOXgVRNVGqbNbHyz
J0SSyPKcNN9ThOxRDxtBg4o5FQfkIXV4iJwkqQ4a8XT7NUUcK2x9r8iiPhnwXXQ2vKJCkC1oq6uO
edd7am9mGdM/Go1r1FMMJsQ0chbul5tp4wGC8zm/qm2/a2+JVcjaCj5LDr1fwN+DrobTx/1sMw7P
AEv6lbZ+9Z9prMnvtG2m39C/pD+mpCg/1A7YvL1Fln6/Iqb1VAutnGOdA/VtsGq9P+iIGz51habj
MysDnWtvdkuCAtSktNghoLAOrjEbxbVVVv0TfXYnWSPyfbK3VdXWY8eM3bJjAqmNU5G7vAUar1YE
jBd+LFHafkYwWJOgjqXl3tOVh5xiZZgp2IPR17u95nXe/CWvA7+4VnZBOKxG3dutqE1LLkRWW2rX
wleXha6mpS95wuR8CGhNr57yYZn6GGFaYR1wxc0dIArBiK+1uozdDIEb2msOVwBAiuAPknfzH11p
wZ/edshsx1ygUT3og0PT0u95zwDYlcixG5W5Ew7pObiXjTByNir5Y5omJl2S1KrQg0Mm6hfNEnIg
FSDbtyqt++ILr/lZ1YuGagzT6QfEPH3Ee1y/k3BxUAXeM7mCxk3uCLAnaSqN57ERI9elWZPvbt1O
H93VFj8CtWgPg2UOD4EWTMWhJeIBPqkcpoq9iqbTLstzuZ/sqs92gTH7CDYN2XI3yXLW96U9zT89
KEmL0NEW9Su34EmA6aW23FjMpnco9W7UKdwk649et0dG5Vu/nq/Gord+TpM9eMz0LM0P5IFqNAgR
K7wzcxMBsaGaPo4adfC9JXv3x5iU+VPqwJLBSGPZ3wxuQojk0ExBGhiMz3hVAsJdYolm259Z6trP
up9zE/+2LJ+zRkHL0jdrmX7KM2nTNq3G+j+j7LslmpagQNlNs8sS5GY53GrV3HYkCIv8k7i2+L5Y
bfIw8ITfu2WqXlAb8qtwZNd+eVJ1t3MlDWL9mm8ewsGCyFxZaMSBZZluY7t2D2xBR6NtUzZMh49B
Rxoe5khxklUt6ZYm+E52b5gVWlqtnqH4vhgwGu3HfhmHMJeZ4x3oXBovriocF36SXvtkdw7X3WTs
0qNQRQ6PANzMTba92SMrBUng023SlmA3WTMjHMU8NzcrPV+0xUwS+50pFW1PZSt18HL2OgxUpdyo
GcwBUcLe45CJ0bY/CemnzyAvyqfJHKgDkfgNfWi1gUROCQYGF+E1f34sysT5b2yC8m7qsz65mVPN
sneBTxCz7+bKVyjsbR0VXRjJtSG9Uu3nOQieeNObLB6drL5FuGlU1x3KkN+b0dLu0Cxbnb3hp+nX
hIB1uPGSLnhMA7GgBdkXzBhQY3FEtKRS7nxj9ooradh1HiV2a//2pTUDAqpFeWuv3fpsT0Orog59
shrKo0WbwoUvc6hoRU77cUzXbyKZl/kD3sKp9oFZmLvK9tUUSSAThLNtQnInWDy7swTLN5Ju68kp
rORz0THoG2ZKOmaI8HIuYrNY9D9llle3jPttLpzqlbvvxqz1IqZo1L2nFjSb+IQGG7BObrQylvUJ
XjdrjtJ2detw9DVX7hLCdifSSlu/dsaJZQYMQcAFWU2eh4ijYf+iwye+6K3df7WB03+nTbDcJuWQ
z5FKy+CrP43NbyqB5X03tNXP3Fmt64ZldhFdctLfmS4RbBlg/sHBTYG4tmoEf7E7LJwoTahpJ3Rr
NEPDFpKdxWdQBzGd/rGE3INk3wQVgff05D2K7MUUQuSbG7ftojnfx6V37jw3736gC2Z/tTxaaGFv
l+rn/3F2Zs11KtkS/kUVQUExvQJ7ax4ty5JfCEm2maGYC379/XY/tXUcx9E3+rHbjTbUsFZmrsxq
xHkqMkQLOvHYdF7DsVfWdjTMY/AGw0yRPOdk2u1ub4Zo4yXeEOZBopWVmfmaSFiKFEvOxOqkft0x
1tULL9roO14F0qzXoPAUf7etGQlBuNGRBFemFdljA4GrHmOlNP970fUEYov1Jg1OwSAeVOwU9bnt
Z/GYd8F8oGra2liNe/mCTD+9t2dvXaKG/miPm+xUtfVq6c5bD0/CaCEmrYszh4H9y2DYhjd72dST
t4eKs1vs7UPXTsE3N3PkdhFWWfWkp7L7mJBY32Af0W3HwitCQwSg5bxYBiA1srmBGf4vevlYLy1X
QJpjnckR6/kPprX8b7OjaeVQEavnfFm4OtZuY+rHGypTX05W6VzVhIVxhbVONydOK8VLEXRY09Ez
pDSkgcLMaaRquW72dhojrWriY9ni3rsQa03acb9iflTSEcc12Zl3rUM/AQ4Ep3xW92l5PewYJZyl
IpQXAeGvP7NGtZfo16li6oUSQ06BeQJZ9vsEGXK6xiYQQZ4ErkZAXwOIYZfJ3PxNAdn0sdZT6B2n
qbOPrrdQ0bdTuRexPQzjq9Wv4b2HuA+tfYslCUnKTT3EIf6PV1CZnRtBvBVfsqaadKyn1q4xZV2o
vQKMo5xocrLmyxwKf42bVTt7PClprlWQbSFX4VQ8Bjjx+lGjp8I/OsEsj3xjvVO5Merc2KN4RVzE
uDtD7/aYuLU7XtdMx63nFSzRky/WIb/EOZLLMaesziPOInEe5pZZzqxM+34yuAFT6m7GIaMAyy5T
We9341T34WEnFvhqazcin+Xgbk4Uklp+V5Ciu0Stn0Fj1vPQnhc+RNFhR3n44qZ6f+tDY/UJ37C6
ns1kyyRcRxZ3XaXNt4lcu3dSlFUWe1QoH5AM203pr1Oe0DO3t5PZRH1vYcUwZY+hBgROTOdMJPOk
czG8Sod4cYyBZzXfqpRUziRog357r3ZhjQRMTuwCEUx8BYtSnc5wdCrn7CQAYMSZPK8P7xTWfeiH
cV9f13SWXwKIw/ONTE82zr7ML12zhh8Ncaf5MZBt+4x5uvo2d6Ic4tURzatVcOtGFh33112UIcZL
HgnvcvBYpaE3k7QsxpkccDOnujgfwLrHyG4JnrvO6pCaZact/uKpEXhRGhtnAAcAu04KXQUmwq60
M4cgKLsKmMNpvlQG4wTs0/eWPMkhN6+TKilDbV+2/qGp+WOSbul5tAl6f0ysfTM3FM89vexWb33c
gOgVB6bzmwZMTfdvYltIqf4g1RRIYbP6/iEoRRAcbOx6KDbWflvjvXBbkCl/nogPJ4uMYN1NDzru
4LR/2ZtvYf3Ldyjsczdc9fc+nXE6Tf25d2IwZtqazXdmkB7hdfpyVLaosel0nFMkscdxNAw6b+KW
oMv7mUTJ68USa5uYaaUVynZkezERwhjJ58Ok16NtU2OggMmQATe6GQhIZbjvsRxm2+J/vnS30imp
2zYCQZvjDuqrYq8tvIemRjUQmW3WIG5Ex95iS+f40aS9+QcD8WaOAEMsnXh8Zp00g8gBrHSY3S8b
xjgRQEllnS2odtfENTh0gkOHwcDSsdVNnabjI6RKQ2+/da08Hd/1W2HUzDGNVRP/vKCajkQqlyd7
V+GdbsxkzpDrl/djm0k7cfGIeCDIcZ3x9J5wfSci3oaukvlMJWCNthTHOQQyem7yMkPjUWaLjLuu
LfabSlW0ai7XYBMF00x0s94F5p2i3tf6qhgCeT5oTW4tOZzpU86qmlDW1EEOVqG6jMO4YEMVaGWy
yCD3ohH13OxszpxgTzAn1lCZaTllUYDxODmic2reVFtP1llOl3oBpurcdf7q/crJA5w5t7Jpi0cW
kB+5db1bx2rPqj0ZUnt5Wl3RiEjKYhvxxlC1DwlT+E2sG43ge8MbywSILpx9BeYlV6C6XfFQc2N4
2rWn2l+DG0ii4WuKRM6C8AcKwc923UH95AQRUKz9LuItHdGPSiJoo1qq+l3kxQ4oqcLqKYWh14fG
FwS/E7Ad3IempHJiumjII8sad3Dmra4uUsdmrncy0DKRizNDm/hUrkM8w/E1fMm9owEwyh1it9Tq
SzhI+mrJ0OUjlI8EwujlTCE0z+SQVwGc1OZP+n4uKHkTPLmri6bKqTGWTCx9sqz58m6nG4npqb3q
67JqanlhT6l4GnblPKD93RtyU9MQhNVqh+HQwPbd7J0LAJZn7vT1PyRDFC6h/mnPg7kTbTo9C1LC
60M49OVP16m4TvVi9vd1E8Ods7X5z77DwoPmwEnv9NYSvy7Tzn5eaoVn7wL6dO7bnf2Rzhx5/FTW
GLzoPiezaYfvfisA5vd9wXFrDvKakWSsXPBrK90D95y6g0EbH2lVdx07mbu9IJIW31uYCS6yMDdj
VM9SlDc4lsInZVO/fNFbkG/o/XeiD7TtDz8HC88WqnXvp8DI0YppRoNb2yZaG8N2M34VpqGyzqfZ
uqnL00lj8jx9aLk+ydac5HIFOcL0LUJmX0RpMUrvxri78qBmmvrByI16l0e2d7YRHtaGC/ddQGY0
ue++Zz32QVv2V2NKPDgEU7O4SebXwJTYaAf2+dwrrLJcHFbcZCK/8xdv6HRYUWpWsQZOfZZrDlha
zXRbkauAPTKsSdxzLkEJrt2kEOH23nQP1clp4Bi29nbNsee0tB+U95EXiO4XYc9Kxa3Je1rhxeke
SxOOawxfXozHULWYvtimkA8DJYgVe6h87kfK/4HjIMghnxgfmZmMN9ZAkZ0ZHODTRi9RxVnHeNJS
+NuFYiLwZ+CSxRo1clZk0Zp9e1nmUjxlshwKqOBheGurFLR2IUyuimaz6HsPe9KPgZvnDqRZ3uPZ
29n3PVr4FMiuqYjfODHEpmzl8C0F+bPOSmeb7xtLjs1V6k37HvVsL+/IMCL8XylOpscnv+FDM47U
8g5R0cT4TqMoYiS2+Xtbgc0yRDnQ0IqhqqCJdJXf20zDzodhWoZDlo5Q/AYpH+93sykqhtryHipJ
BimvOqNW6FCDvlsVxPShHTmK4600rNigs/xfk2Ntj2qbl/FKBx5XzsbMjYz9xTVv4OC+ikdEyGce
1rf5RaGQx5+uOTwxte4cyr8uA7fDhsZOY2Dd/aU0i3zdqjogCd2uxBVD791Pz18BnjF6xnC1hAL+
Ntf+4hNE38Dhu5nfXzSj4P+5GZaeklb5tRv3VeD+gvdwYTtQEZzI4oaZq1aNtFkYx1sfYCfA4i2H
2hJX0If29TY01tdaqN4+CDILi3gt6uCEI6eQ8X4O/pvgJdc9VquzvRuUXK/8IFJaaDbq9uAzHeKR
hryM09mKf/olgI9FvD1L6AvVUlsnmZMKK+6CXThnm5ycV5Kmi2dUqvn3GWz2FTtPmZ/BUzfPfVm4
P4e9y01E0WOB+cPNveuuVzcmDPp1OLhLKD8Qjus9stMSEwDSKFR1YVX1+q0lvsu9tPM2HZIJNQgL
mcHOX+xH04Me9vDExVJvlHgob/qDV4lcH8ahUFcjbhPQTaZVP1OnAQmQXZCSQ7x669EvdtSExexa
go6hE2N2k7llw2+GGRDxKWB6O3bz7NRxw7e7bGVnwSUzkPmz0uv0oNudolakY0r0N3C1c3Bb15Sx
tmrHutrTmhxnjIncV2EbGKE2C+zpWNLAPvqVkDoOXSG2i2LI7SfksDgDWDKnNvA7PFy6SYLOZKc6
IMrIT7+rW0fXHO5r+0UM0GPc0iR+RLvU/oM1ekt2XMXUfPc11VFctIDVUS0yl/vMrvXT1Bv3BzMX
4DNtNXd+NJA8rtSLwslQ3jjbZu/X1aAKETlVCtq0ZK5/h1ZXV0nAPbxDtQc9h5JwZ8brFtwhjhkB
LvVZWvd+eWVzfIA85/0kD2RVFk9llW3APe4qikOHLkkB59nAynry9tjeZtTDstqrZ+a6PGK98bPI
+OfDnnitvU8RVyQcx8xN83PERFclMD7y0lubtMLDMvQuvSoQBkB/NV9yXuWz3neGjE0ZFl0sKs4+
gs3tHMvhtuv1EUgoux/zkz9HvXok0lv5/I15D7ZfO6cIULZGmzHJVTCqOBMaKYZKA/tiLNl/b+gE
OCCVT4i6th0O24oyi81JTruOZAHEgLkJ4kh8E0ea2MLrJ7KBGumc1RO+b9wGfnpQhiYiUtUWHttl
EuW1u62pFwXGMgXh5jgTxXULoErSr+f+1G6ff2s5UnJegj9fdJKSKAnQQKnHvarn601ZXXFNdeZd
r9ry2zN3aZcidt0GUQ2VA2iNlIsckmaxBQDMnrF4ctftXpdt5of0TpE9NDRd3ww9ASM+osPgYA90
+rUKMr0xTbn7fgzwDw0A1TtcaU2ZcmzA1Ku4Jm5+ZnzWGW7lvHYfohZucWVszz1n+nr+8JbaPVh2
Pve3QPdwXhNDkRuHUu/9Cpem+LHBrf6sQV+flfaQTqQaR5/YqTKqt6mnNE+KRau7CbkHCjE4WHyU
ls1AOSyqijcbG3JMN9fhzS87DsE5By3nJpn8IS6rYuRTrD5Lfwp0q6I2H9VziPToLa+lebZ6P5ij
xm7NG6HmtKJlvogH6okdhUrPH+8HzVel5uG5Mp0VRpzVsmQGCt0JyjE1ULRsmS6wPPLand5tH6eo
wAAGqAEHeWAu7Q9BJGej3lw5qa+O5c8PStCgRmOwjB+2lbXUIzRBOkmhNS8afiAlXTo7VwUlqRfX
xTJ2aFbwrcbs08GYdtGILNj6jT7jLszffbW6E/bS2+7g89QXXqKE6xdJyguUMbJcn72asg7iwnYK
ZMt4hsGfawRb0elMZmiFD6yigVip6zYA7oSRq/QzBlP1j8osQ4cKf6/v2prK87AtmYbWgt5tkrBc
lDmaElq7N17Tx5tfKX5ZypToYU+5YODGA/NdV1b1RkPAHHfRiP3JlpvF1Iro1yeVbeWjvS0S0Eiu
sHBcH52O0WvATNfB1N0tU9rfNsp2vg4tnf4DsJOj4h7l1feNybrXrNuaL6NXUWKjAC/RhBWp85y7
W8cE/lY4twKaOz/v2qx/y5fupECkB6miFRu36WwmNlxEyxxyX4htLqGTIBOfPA9RS5ljcxmtfTv9
XBi4+O7RgmbUGw7706FIoJqA4woPnbcWU9yPe/ZVThIxkYbROaVq5NAVbrfynosG++lonm35YJzV
PDSEk2mgS1W+oaijCdmm5YdBWdxE+XhaxeOoiu5811X70kEIs6DD2hSxABiwIriDPIwAnYCidq/K
b/JJt348KHvgHl75R8c+V3NOvEcOOF5bYqvPVZMiHBozMz1kY4rEojwJ7SOl1nxDjzaLF3rz+s5x
gbp586W408OU3TNOg3luKlt1YcsJDHg4SZTYcK6LQWTVzUHiA6o9AyrqVytbbffgWzW47DIU8hbN
ZOvFzJUAXNGvebDSpfS3mHMW8QalV/uwzUTEJKJ3+OD5BJWcsAWY8shQ7L2I3NEmcfLNOl8F9Dtn
eGbeAu2mTy5VDO/JE/O7dHZYfgbiC2JmpLvRqIs1f5Zp4aaXWLKud22PY8yRrcDBhjSPu7JzyUKG
gV36jMrdGcCbGu1xVWzdcC0UZ0vkT9lUJVOt+j0S3pbeMW+xPC52ML0valLDucQz5KqtoeKp3LoU
WlK5b+B4K8efP2TnncOEPVhs0Z1Za4+yxyihr/ipI9IG387zeGPk6mfB+uEJeLgfR6vxfmmV195B
DEv7djoe6NLgPPDyppK48FPTYGsIX/raB6tk3iF3spYbSgTAM2AUt/XAcAHyGC+93f2aRL8dIA4t
Qr53SxKmXaYpiVRxubstCLZO0akDYKD+OPZiq26rsOPybPpmtVk+g3NZuXBOeN5YXU0P5VWP1mTK
j7Xb/e85enAEmbljfRv3nqbIrXHdUSZHbZPZFjOG2WyllOXe4nxjFZbXSPE/TDrWfey0mmrPL6jP
/T2wcYRsa+u8tDV6JrNDcnJgl31+KANK9mgRdKJRCV2H2Chc7QtEOXlwwOmObCavFc5bixiO08rh
Gi7bxTrPx54tAfAf3o+2du41CHSbpKuzvvY2tyaLT63vdkvcUFRWpXe1jGi/ojbsiud1gy4Dk1rd
G2awV1Y44sr8MCPsG/CG0opu3q9gMbxBWpd8uAGtRmXEUxWaDCHbSYDYuSQOnS39UnDgpu3rwBDp
y+qM3W1rFcY5L2ttHVthJnXG4dpXsT91U65QTQAJEgcEnlAvl1UL/ylPTCKauiDymShdzk3oNvAN
TeGNnEA2YC9BKQw64JUPvb04FfuJj5AO6Jgm14P4WIKbai1INBsd4PEbhspAD1pTeT7ZMgP6XGAJ
0ArujXw6LNqvnSNJQUDa5ewML11prz/XljsIRy4Y56Sctv6LH0pRXyP0La5KTosm9tdTVwXHzB+B
XKbIIp/a6wUfUnHF1CI0tr+v5ZvK1foTjo+nDtVYhQm4VR3cDaoBECbhcKcfwP8W1rUN3OEbc3Da
vcrdrviK6GCaKLgWPSOZKQSaEcMoSxUPGgXWeQakNl4zTjveLAjN5zgA7trPSUjURX4H12rsJxQW
+zuF14Ie3vgqHZ+nrGIU5DBgweVfCKj8N1y+1xeTOWY+g5MPuiSkK0ZjMQvcIemvAbczfxevIZZo
2HYFXnibz1WYowbLA4rrrvsyQuMjrLIK610gj2iTvajc9IA4JEQaRWvaJGpEIwTTfdoAat4wK7Tb
YOnjgDvFo8L2UZrB9IVPU9cHD/vsrBZk5c7PZEK5P0Npu97sy7gDv+2cDAnEyPyYIZqe4Ydk1YNp
BtVzgT2Ck8xdN+D6gwqQIrNqNrDi0eXIGWRF0x8gDJFIxqZpQpci8gqKQbBs4G+xcaz07qfnPdhy
gUkRBW7cWTaUIRRc6x2xHdN4M2GlFhxB7ivuJseGmlPIyPGMG3ba5XZYbEgrR2RfKB7X5ZDjoHqJ
mYwEYbFaIWiOR5bvaixcFfqy2dKo2jje4REBfC5wBaeZRnDio+3aS/nmVnbF/HCLjSZuq0tlksZZ
1I98bzkDRUEaTSScBow2LNEARzOH9eNQ9/VXhImOPtDVm+cly5v8QlB4w20U2nnwMxuHLSM1K3Ly
2knCGkp5s1LcvPXlEnzBLjhEfERaUXqow52Rzt2xp9shKOzveWf7blKWxrrY3azTd0PYDQ/r1roW
2o0ABXt3Ku2b1KmGWFkzqjAqcsHkdeuN39q8ps8tsQXlkEfEmSYg4+qB4wAOiRkzJLlOWwsRlaWY
7zmm9iV2ygqNoy5xNFr7/9wDagqXqLO66YajEZ4YHVH6wiRGfb7hrGoSBA/Qg8h8+teN+bgx6RG8
9Zfkpli/MtMGzpklwPhiYALJVWJ5JEhyuIjgIFeH9hPj8elHk9njSkFdZc947C4PWz4s3DDay976
adt+ZT4yu2M1hNV7yCU9HDw2FkxEXwY9FjSljy50o+SMWfGQ3SoX7BumGCj8aL2rDzD69q3TfrFG
Emv4Z1hcMJp1nLabrlvDN7xfUPPAGLs9LMBeIll2RPCjLpv9vaC34lfJGk3b3PiLisuidKcTnecu
sVX49fcCb1eCe+TOuL0CqYP1LE4zHeMSIhZtu71BfGJZfPwM2u5yXDd7iizfXl32gRI5KqMyGw6B
DpFdc7cQqRRkas9iCNn+luQxa0t8y7Ou3awlbKCQa92dUT9W3/qOU5kiDunRbGuOfgSPzQdy0/Ke
udYJnWFhN+KAIjy9nzif8pgyX9KmFd38xUYr/lXD3Ty5HjyC4na8brraeSxrR7UPfbnOWO2ExbKd
28Fivoz5OGKDug8ONkC6ntKzrXPKx1k7I8jTujG0slk7aCO1C6apux1UwYEuSXiHQnW0i2bsvSGx
J3bNIZsKw/kYrkN70Spjz4zjrioIwVZdzgfXmfivc8Z5PnSxaxHjtdbhaFDKrXwPOoQTZ1hkLOnN
Qo+DoIuk+keDbu6nojXgU8uTmUubgbWnKkdOtqGAQd4wWfX7Opj0KaXS/4Ep1Alm3cyqOAioAQ+M
4jivzIOg9GgYD3rtC8NFPkwyPOvrtYJlZUKoOTfoOx/pVTTBxqU9Ip93GQ5a5d7LeKyZRIwq265r
FCaAJEmaMiZDHen792DTVJsuUwFX5YD8LimImAwgD2auJ8Q1zrO99cW7CVD2xnXtU+Uy/Tf0cW8F
6X1bKnRGVP4UudCueXXsnMb7IhobIc+Macj9KOS0x32QzmvE+BtqJu1b3VPlF9v3YPbkFw9CyzrI
dLdEkoch5ATZUFkRV0NDaVoLp32QwRQ8kt7YvVpidBEsdV1mx5yHwIekw7XXjKSJlrnmwXnDTx7B
J3Lc5mJg8Go5SHzfp5i/x3pKmXm+3Pe1QyMCgPpjrIrs1QZNQ1Hbm6aAiWWJRbbTiA2l4HLSXSJw
QxyABP5b2m65SlAk7dDwfqDPUNjzLx20dR33HuwbxTGS/Gh28Ek7ZMPk306lKwxHdS1dsL+yfBl0
VTyFaRXeQxuCuKxpuosTwGW6KPAEoy2mUJT7GyfbG0UDrYaNyjKaOoYdIgar0ncvB6o4jmFfqmRD
CxGi85q2S7V7DV4X1umGKa2+Lg5qyYFlaxQdzkE2gX936jtdDpV5vxi7MRvidF7A9vBvsq/HZVdf
s4pTLMLgsiCBiLbkGAyacgbz5uHXysDfddE3k50sgwVfXgRMFfCmWZCxO/VZHS37Jl4YQOQbmw1L
9KDY5ZNjfKxaenSXNtAYJVq0Vp3N4E3Vhg9Tle5uRLOeUzSkUrIhLFt8XQtn/5oWyywRhJ9wZszg
5jdVjk4f7ys4TLyTQJGefAU3CDcwo/tm05lAPktbHW2OL28YFxtugzBDcOzLhso+U/5EWFSoV8NJ
Dz1vjxtU726qNT0iFFXZeS3H8EG0OS4aYQhjf+UsK2wGdPiYpBz7IyMW3PUXdqlCEY0TWcpTOwh6
0Qna/UCz2paMIZZd92BvElkAmrGRIZrUgu9iRm4+9CbfdDJYRqo42BmBjo01z2+Ls4r1sM6DLI9h
HlbsqTz0qLQQoO7I57KsTCSQYPHDZAAzh3kXcombjgF4CrOtQnIR9nZxif9Y2NysSxHcu0VV94mz
7DVjWh0auztGfiC1Z+YUeBm90/yQVSvH45bvqUk2A2R1zHIK40TyFodk5xCntihhqXixtRYSVMhO
H4vep5boib4QCD0XipCNvfqzbg2B6gVzH4/dtOHwcooBuCEQYXpBM6sgIbvRu+ldeOfY2TeNtDjQ
JV6MKpUobzm5IgGRcitTieTFgKSixFuRZSc180M/ulRvX7talncKVbp1EgyCHYPG+jSinf4VpAvN
H7guWCHoIRVX6ULYTH5tfafiW6eYFqWlBF2G4E5qp5dnqQr275lYrRtGTBfrimEy58fqSucEztTI
M8kSyi4AhvMdftRq7xgucCQafmfOodkJOIgRAbGjfFNaDzmhB1XcKYsPtliW+zSPA7RyP3vQu5U1
hhebyKb1bOV7f9m5wc25As24KEFPHiZnAUPC42y+RhDBLdmhPrmlOuC6qK2xW6J9BMQ4C4p+AMCy
mSb4AiZZU4J0i41eqq2CB6/pEMNy3WR3fY2SOFp4y99QqC93p0YPKY5VMw8mRDfeMyeZflQaBDle
HEOHoUxQIxMhUuU1zDc2c6bzzUefVQNXNCXGugfc8NRHDdiGM6yt86dctROdrxX2r/gMeTUgW1t/
ZLIfUEGkFZAS09y1RpPe6ifZoQDgkEV/oVw8j6NiJJQ8YRdv38PN2xfqeActyApU66LCoWxEJ63q
R1UwyxDDQnnvbjD4D9xBo3Ps0gyem6U7HKwpGyjxB+3o+HQ6b0e7BNw5lGYCxnaDHWFkHjR3Jw3q
luSmNzdULu3onWcw2tshVzLosZbrxc24cGueV13nXARgInYUYDBPC98ZLe9GhgF/DKm133lMi07R
irBiPp928Ld7Zs9SvE2F3/FucuV2B1K8Jv96n7xaP9MXiGcRAoxCA2kLfb5XUuVOq5avdbsrixqQ
9ugjzMpFRLRfaBRTydDUme5RjX/zSQ0NoVzC1uWQcIDG0NlmgPAIgIrtK+rShbyNkNGlo6OZ5Ym6
eSOL9t8nrk++D/9tbkB4ANaf2DVYmJyBQn4a7q7l5oY9wh8IYWV/F3OXRnPVz2d+tZp7IWrMXkWa
8emmOamrWZ79++M/D3yfHk9WK+P4ATa2sGC/z1ozwzpMyFaaiNEr2qEaKfN8bqESdJju1HdwFGG0
uyq7GkyNLPjfH/45VYyAOZ5uWxaso+Od/FN+fzo5YZ4LdddGVcqVexhkykZqiAU8VHQVBbImULSM
yWz484KOihnRQ9WiNqGIAfDuvenlL3/R59nzz3/RJ4sVBM9pPzR8jqxTnMNQmEmZhXZMqfTcUwpz
8MCFD0yjHeppdfH3CraztgUBsNcMafgG5ICeJPzLm/psAfCfP4sQw5PrrXT+4SzWG07oWdESt00G
3MrsXIawowaNrMbO65J/fwufvSFOTzs5fPgnd1M0MZ9sUvSqWmLeUYIgBw7eVeE7yOMYl6IsNK55
J+jX/ouJzp+WIZZ70nNPa1C6n6wvEEiOXTXCwzMOaN97yEwocyVa3MkyF6jnwjPdMrvdOd7/Fv9w
ijj0UBp7pxXI8+WnFRh0TCCif4HuwwiPkSvg30J/bRR3wQVIENT2v7/af/7Q35/3aX1tnmAwRWsG
D1trpaNdt5uN516hx3DQivdT0gd9/xi6dXb89yf/c2XzZMxnXEyNfd/+7L0xbm4nC8XKJiHJuszQ
tnLx6u5/9Gr5z/skJJBlw0QGIM7vO5pHF07Ys6OdVU6X7kn6FjTyElJ+/eKjt/7LuvnnvsB9m+MD
9hhCkK/5++MCFaZhI1ipw8RtNgENxyCO3xiukef//vr+uScUPhs+aeTQPfj7nl7vfzlfMso1DKbg
bkh7u7+ggmEWi/HhIkbgyVTyAJz7l9j1Pz7RwYiJCXhGEz67F0o67L6Z2fM6F+tHugF0hVN5QhKH
vLrHrTH4i8/In1YI0QkBgxAB9k+f3cVXEiEUzC2n8TDTr4S7HnWi/XFp/x9LkQgiPOGlUny1T++y
QExORcG73Hu/R+s8hWiOTP+Xp/zp/WFXLhFPkYKCJv73L7b66HSrnKdMKAQ8RgvD/bzM7eFgwFhh
8MHC/n2J/GkxhlaIeoCyjNPstPf/a4l43eBmW3BaInIJH9YWY5DYZJkvDnNNUfOXk+SzSdFpp4WO
b/EWFa4Rn2NKunCuqYGZPB5k1rwVEHroQyukK7u+Dsb2FEkspuX533/iH44vLgZMyCRnJcFv9u8/
cU+D3XERiUZ4CjDRKf30bNzAW52mPPZ1GoBCOOpMOQge//Jz//A1MYGFbcaTicNFfSpUFrvo8qBn
p4/pHLzaDF6X3MVyOSesbD5mzEcf/v2n/mE3nAoyolkcyZX0+WgZ13BCY1fDZSEPTVycLY+zcP6W
Sv6Hr+jbOLp5EpcirJ8//SzsarKyPe251K6kQfVejeWZM47SOsrWQo1clNZ2J9H/5n850P74ZC4C
RtgIC8Qv/fdPmaL7NxNpYFEZzPTRDMOkSTqyNwBJRvnO2Y7YdWWUM/3Lg/+wTXieRXWB2TX6ttMf
9l/bZGDk3WfClBdbaXM5ttZywAlWPIQgKH850f7wG7H/cwgwYauc4sJ/f1RfW/a+ug3T+cz+JWJA
WmbcgcHbAgLpQSNTfqlk+De/4j/8wPDkDU9+kAuCYn36pgxM48G8sEkKiYGONSBHYrQlPcssphT+
50UaovkISdkg9gYTzN9/YMnQOXgSPzDFECgJJ3RMa+/+ze/tn1vhlLhgEbLq4vjmfbYEtJaAFI+e
HBiBgcBdtVbo+fJy+Usp9oennLzx+A+nJxb6n47PmXmVpnVDyGgfjaiWrYtaJ/f+521NFc2Ws/FQ
tC3cz35/Y8bKF0P5jsgC0UhzN2Cu0yXdIKa/7a8//BwOZombvcUlx0r4/UEwSiprwU+jfcWZtGjs
IUaw+BfH4X+eiv+JFMUvi4h4yp9Pv8amYFlNC8jJz60uOTyL7VCM6D+0Yer/wIS13l7/1yWHGS9h
jUjU3VO0yqdzo0DWDX5Axew4mpYtD/RRb8Yk//6UP/wwP+BcVBaXm0ef9/vbW/FvzYaqpxUPeyjD
OvevCZMZj4E/57E22d/Cef78PFoAgkyp7z674i+2Nfs+uA4SBDHC/xEnCrua/h9n57VbuXZt218x
/E4fZk4eHPuB5IrKoVThhZCqVMw58+tvo7bPvSVK0LoyvGGgIGnNNckZx+ij9YBKm1iOi5turLWf
H3fxnQFCF7ExY5eB+f/m6g0fn6oVHuQU5hGVuwXZhaKdPz/eYfIQGDO0ZdW1V6BhuzGpcafowOlS
2b8WIwVPTZxMJ9wr354LCEUZbCUWeyUl8au565shuKkFn6lhbYdSGyoLVTPDHZJ9e2cPghrcJBhJ
4TVttvv4Mb7z5jhuwQs08CpUiKW8Hil9JEdVhWGJU5h68I0SIOMbpXl6s00LsB2OmSAp2n7c5Ntt
BWMKHuWSyWH3XG/a4aDm9oCLtuNr+bwzUGX9SCUykueSyvX82qeCV3GKKiSe+3HD7wwZAdZTMAEF
82/NmsX3kgMsvEGnh1Z1GRt65jRlOXz6HEv3bLiXKgVXIL9X+1dRjtTyC4RfdiryHXWNPpA3KbeY
CmmaGScG6HtDh62ZaODyRBHNvX5/nYYlFjpV7qVijHawvdDWpZEEld634gt4hNOFQdBup3G4vv/8
47R4jLiNCIaPsQytP04iVkTsOjAN1P+Ima4VmE+bAqbiiTvqewPUUrkTc4Y0uKquzswwn0oN4jzK
ZDOxnAbBwg9thOqJ/rbaUyfS7P+DXnGVBnTLtYel+nWvZnAqBSWCjE69KCOPKvfSROYFJOvEaHy3
Y9zyl8MH/y9Wd33IVMhCITRAcPGpIcAZmIRJU9hjuk8yQ25uZyp/TkXC3ml0MUnh3sPDZAtfbQyz
iky5nKmzmXBsI0dFCdeEDr6AaxNkmffxo3x7kmNwcEM1uKeyK2irtSUbEqpswepQEtVSXORG81il
36j9sqqRCvFpUE/d6l58UV7HgxfLFG5WgufK6WH19sbMDgOT1IRjM+2yTdS38sUwQhCzozbf+4LU
kRJVzS5EGYkHoER6ygkmi4RgBiPvxNB9Z72xAZ+wpGsma/v6eBkOKDNxhyrQ1tTBBiNdJHwBpPiP
n/L7ff6jmeU1/DEPY7NNe9nH/caf59F06m6Ba2EVqRtuptntlZGF0kEeyK+JFGJtmZKKBlwucOWJ
5RM+Ve+NL974X8YKrAyr2VoAk/MtnS4HaMddHbXqs1ZXCZIwOTj2DXe0jzv/3iMm+M1ews65mLq9
7rtuznhTgGV0LEOr4K5RQWRN2XCiV+8NZAsjcQU4vsa7XHr9xxNGGaynY8c9AYRe9d2PA/KIlRo8
Yrx96ijwboe4cy2EcrS98uoBQkdGIKBw4KgxEff8GkUgiZrwxIHj3VYoKmHhIfbB+v26Q9Q1+aWK
bSo2wUEktmCK9M7jpkUF9Mfv570nh30PWyuBd4IPq2N8zeFeUNRKQ1IrbyWU6Z5V9NZNScXw3X/S
FOBnezlY4wH+uk9ZMzatLfGSyrEtr4TfhmQ4BTJe1ERD/OU/aAy3K0JwHLGV9S0cnE0IHZoDb08C
Ztt1LcaXKMS9vk2z7cdNvfeuOKKxAYJjZodf9QsNk242GaEbTTOyG1AW4tIUvTixVi2fsl44gSRb
S3iIHWLNYs7T3pyimXGXN+gmnQ6t6IHFcXgIiVBty45qn4+79d7IINiHRBG1Ejms1fantRSNZyap
M3hauRvPlMfVMSZhnOvDEy/rbd+IlugMCjY+Ihnrvg26YqcNmuqlmrrehX51U4j6iFTO3Mt11J/o
2DutCbjL2Cfg+bLIzV6Pw6HTJNzGSa8bg2Qeg8yW7rF2onRH6eZrEH3+ifPm2/FBZF3BOIdzhEql
62ouR7KJYF8qKGonx/69VOaJmJs63H78ut5tBZdDpjGhDHKer3slSb05ztCZULRBYNX7oL5EwnnK
U+mdZ7echUi0cDkg6Lz8/I+FlnA91VECXX3eT/21oviLZIKq36OeDeZXtfLT35/uFkOQIJMKrZ4M
z6pbmpnWURByJYAwxmE9U39FufVJj2oCC9wHdJYlFnQ2j/WRUpWATeRzz/Wu0KDoNrBjiC7ruYsU
gwI1mXd2Yja/fVus6wb2m9wpOWKuE4JVX1KB09vo+dKqO7fm2L+Qu0EbPr26U1IhWziXW6zuqlit
7iJD74MAJIGM0RabLMme50VqVpvxKRusNx0yNYUbuCVzRVZxL19NKki/tdTJFCIq1RR9zwqp3CRt
+On4PK1wNeU4sZgl0KHXww8hKGpvC9xwTRlu5SS5AIUzTEOiXfRdiWwvbmxEdNTJM/khXVYn82Tv
9XNZNriRs4KQcXz9DVJuOkvBL+qlOkUrE9VaeK5HRvbZ/Z/tZPHYYmNmZ2ZpfN2MDB6+05cwHmVh
wrO14TlHZLz/eG4tZ+1XWwoRz8UuZMmF28t/rxupo7yp28b80VEjXBbSjRntM9naForq4HjDAYei
L/waTozJN9GFpVWKjQjr6gswaPUO0RJC6x3NH2N3tENxnvUbtfDd1Iy9ef72cQfXTRE7lsk+YJJD
xJUK6NXiEcGVmJGGUhVsjsEltBPf7YasP5PgrW9kkzo1Invh5uNG1yPkpVFy/OQ0VY4Y69BeDHXI
GIoxdOB3JDfUB6SbWUzC+7iV9e78VyuCM6+mLcZ6q/lGEjoAB0zXQsqcBkQl0hKKhaLkUld+SjDx
TmOLWQh1aGS8schYrfp1UWBTZixqxNCnraEUt2xo7Jhj639y4NOvV02tBr5h+r41VzRFbeJAEUPm
74CrfPbItrRC5AdvDOJqrCSrdbHrlBDlPXRGFhljN5A1Jtk2W9uP39HbkUB2lioI1imiTcRHXs8v
Kg7m2DApTvSjsuQW24QQFtPPrrxkfl61sprFXEhgAoxcHgGC+g7crO9yonz/uCdvBwDhCNCsmHMs
2SZr9VbGVGrVYAalhmmR+UsZ4TmkFOguXAnrlFXSy9D9c1nigEFjhAjIlpBfWjvUDTAS9Kkni0UW
HYoMZ0aJYm2rOa+lrLpEfFtsW7Pr9sBfVXeMYvUAJTc9sTa+eXfckfE8UVBviaWGc9XjrIKwnoXW
NzuiAqACs+iOZnLqNPVuIyg8eKZkbEx53QjYFzDCwfdkqjJ7o1WacczxqrN3n3p7iyJG5yJECoWG
8D9ZrRVdmo52aI6DgxleiHK5FF/gplBCqsfhiTveqkd/NcUpF6tWctjYGb4e8ppvRUnO4dYxM4q/
GzrodamkfG6ReGmF1M9LZ7DAXCsR5qIAI5WHVNqEKgQ2KqLPNXk+lbBby/f+aobswmK+x3XVWD03
uDk9+TMJGX1v1Pt4rKZzKHLdpdEFxi7kwkxl12hQiEn91pBgokKhdBccDLgtLq/01ERfTcKXr2OS
ClimIAfiN/FIkasg9EBFFNOYOo2epGcjOINtRG3bCUPuF13YH3PwpS1kcioDh+Q9Z+PX71HXM9DP
E+8xjOv7juIe0FnabvaTPcjivVHUP7po+NEp2Ofo/l1udN9GMtATp76qTQ5w6U/FKZa1cvWF2MgF
G7q9eOWu1UKUWFCVK0Dky0pta88Z/NfkmDdkOa9hZ+bJNonmTL2FCRf9nCNo1CfUSu88/MXGVkaq
hGAC+N7rB+LXs9qB/+wdpGEwfM2i8NAPl14Vxqn38XR9Zw69amr5Kn/csSplUsNpGXZha0qHhAFx
zmG0+/xMpRWbOYqSbdkLX7dSU9bq5ylzqJuDcKvao7QtVVhT/0FfuFYppABJQpircWTjspCCXmMc
FXH8g6ro5lLqJfP241beGxxIPZgSxEfI3a5WHQQXQdlnVFUnkRLvsGwNLSpClGAT6EF7LpdQHdSu
LI9aH/dfPt80exSqMrQebycKpdW5MmSUFmoE5y5GxRge8UWQDpR6G9cZVDnQaaZ5zdp/Shv4dpgg
nOe+hVyJwzRLwusXKA2kdqQ6ht8h9OoiTvJiH9rNqWzL20cryADy6mQhc8Fbx+tDuepNucwmh7K8
W9k0Hntd3PuzeewhuMBsbfeWXn9O1sLiQ0RShRZAmFVForvaFqk/Grh25xOVp8AKvtklYPB9qWiR
6YKYLUOYjU1AEgZEZ/zw8etcRsrrZUYo7FvoGUi/IKlZNY14hmKyhKaFiSBbG/14U5RhtcHriGKH
tj4VeVg+7217OqkQNMmIV1cjd1JmXw9UeDjNAO5AHbP4axoE/haddUxxo1XuYRGf8v97u5Yt6UAk
SshKGTnraHmI1yCF0fAVARpJbiIXkpfojb0t4WudWMvebYo7O0WgsAzZsV8PUkBtM36NQGYgBw4q
G4icyBvfjvJsq8SzYn7u1IbLjGCvRlDBkF1y9asdWxqpnRYGFRjGCLtDquFblQnGaZ8cJItSnSZY
PVEpcrN83SnbR3A2w6AClJeJZjMNYZx7qRkav6gNE7DQyviUz/Cb57hqcv0cUwoABY4GLqWepafo
yXNsKa2XVWl/onNvlpUXGT4SB05X5K3N1b4QzlMog0SCJTpV3QFWSeZSG5SfGBdvWyGuQRaeRCdb
Kuz2148QqmgfWxVVynbSGJsq7GeITea8+/hFrWcXZxdmFfOKUa4KSKSvW6EyS8HzCaVL5/vy7Wj3
mCYF3WHSrN7BgGi87YtT6aE3TfLEuLgssu1Ftb2+86WKpY1aQyFF1NSKN8IvN1y7aKVrBbLSlS3a
hVc3tZuPO7q8/j+XEYJiKse0RXZIo4gtX3c0HYeulxOMoNpt5HTusCl22oXqnQptrDOZLBqv21nt
OZwWO7NKaaf0fjzkHt4bzq/j9ePHnXm5j3zUG+11b0azCan8oxV1h6DAwctjo1yCefHwP3GNDak3
56x2juDznenrx22vL59vergM3D8OX1yfU71eLLWkve4OLiJ456d1YR0/u6+un+Qy4f9oZ0xzeBA5
7eg3/q6irP4BQfPRPzEu1rv3upXV9kI5fpxKS2/mLd4gLuBAN3fLE3P5zT1p3coyJ/7oixbVih4v
7+ui2jwl7v2zsXt8uDvlnPli7vvRsFgtuwiZ00mJaKbaIDt14Q84D8A2r2bX+gK/83BiJCxj+aPm
VkuujWMlywfNDe4T0FfnZ+4cf7t3Jw4cyjsLxp9Td305z5q8sUCBLr2CgOUSLHLxDHKFZ3qPu++N
9wVW0KkXdmK5WBdAtUIr7XBps/e42DHBos3X2fn55TJ0rhvvkTuBA2zzxMZy6v2txfUakA41Xd7f
5D7NW3mHI9am2YaX0cF30l3nnHh/y17/wftTV6tIolNDSXnh0snQzfif7kD8dIGznXic6715NfzX
kh1dwoooJHPpLIp2p/cphSjq7tgn1qk+nRorq0VDWHEj8mWiCeNb5+8jWMmlitlZnoAiOZVwfomz
ffQAV4tHLCTVADj21wNMr/Bp8KwtHnDul8iLvN8U3bMQy87vU718OX9+1PBqPRmCDC+Bioa1O/XY
PBSX1VF78q8JN4LdLh+n+/wYXWnXxv2JEXPq8a4WmKAdI7NYRozGmIG8wPjs95zyXN+x3HKTbwJP
uMI9Jdl+E2xZD6DVSjOpeZI2y8QgAbmN9op3n7mz8+w7JY+32KrOyX38vQWAhCAi/qVaDh336xW7
SUSWy8uQxYR4ozA/NM/m5KC79lnmYuF301xDtN7VO/3cPpx4yu+tq3+2vXrK8GSmlAQJZxVv2JgP
6TbcDtvJS7bNQd2fipm990rJJ5C0QFRHUnx1IYgBVcdTXTZODf1dVqi+BU+lT89dXnvxfPNx19YL
Acd+4p4EOzQNkT+ihddP1Wwj1Q9TfXYlrdW28JGgKit1hMfaNJ9Yc/TV4kZTKDtJ9FODJCy4WK+b
SoVqjmqPc5ZPlfpZYec5emAtPbGGrp/e0opOBovbwFItu46r6LhU4wcJ7qilKvcK6KR1rPu0ceVJ
za7iMsu+UMqkXH/6KRLB4VrFoZ0kqLmMnz9OEwWghLop8WrEcLLcwGVlTdXb7AZcfXpqLC5L2J8r
DR3kDkfgBiG+QfnVah7gxlPPtiVNrpX3ue3Cvmi+AH+DoVQbhZbcp0rfAnzNrHJwiGw3kgMbMbtO
48l/MNq8LQAI9H1/qDJTvUFNUuExVEelcEoZ36SPn8ubwzc5V3JjpkKoCV0YuavXD0bHRCNvLQsT
S6Xv8RyR0mBiNYRZG3pjg88rGGijH+MtDqf9Y03m8WfQ2IHwFLKD8zYuNfNUhfv6fLl8JY3xQXoL
1Cs+Rq+/kgSkKcIlfnSxWEgADWuqgxlF9p3APzCCoezFcSpVtt2oH08cbd9ONo2XhjyNeDARem21
O0FylYaJ6hC3bsWPCvHGlxb40BXEzVMq0XdaWippTNLwRBXQ8rzuZNAslne2OoPTi02kFNQ6ecUU
QwslT/X88Ut+O68JYRLzAhtArYa8TskHljxmBSgr1wKFs2nrEYOnKjiRPnlzyeG1UVWpIckkgcwW
sPT4jykWkJzQ4rnrXV8KfWfEUdSJs0BzGFDZMermYmOlfrpR5Vi/IJufPhvZpJxYwd5OPb4Dupul
WgmZ2TrSNs39EBQVs0vAcjY3QeFLd3oiowm0W1g4B/DFoFw+/XSXdYwCH6Q+CpH61/3OjDDTitSn
0L4pIOBMerLNMkvbf74VxM1LsgDNAZWyr1sJhp7c1BT3YF7w84SEBGUYM+1PPz9d1uiIQmSNXOXL
O/7jHSaTllgtwhA3Gsr8ItUbxYsk6DMD9FAv60Z/+9leLZoNFJVkQBg5+mrMqJPcpHjRwoefo+AY
F9J88PFkOXFJeLugCNWgZpNOkXJ7Izqk6peU3iQaF3/Y3JNl+DcpkPa9LAxpIzJjgAw7Nv3Bl5p/
S7L+6+f438Fzcf3Xst/863/4988C2NMiG1v9818X0c+ad/+7/Z/lz/7vr73+o39d9c9129XPf7t4
LJu/bbv812MbFfn6b159BC39+5t4j+3jq39s8jZqp5vuuZ5un5subV+a4zsvv/n/+8O/Pb98yv1U
Pv/z7z+LLm+XTwv4Wn//948Ov/7590Wb+l9/fvy/f3b5mPFnTgEtOyJa89dn/e8fPD827T//DhP7
H+SOQakpbD+2jLzl738bnl9+ZNr/oIaNmfVSqQRvgomVF3Ub8mf8COQFOpWXSgPK1PkKzK6Xn6nq
PwRlOCwCBNtVdhL17//75V69r//3/v6Wd9l1EeFZRmc4ZjG1/tjPdXWRdCwRMGQxKGXXU08Mfa0O
ZDE2fUdR2IaIYoFFQazWXX+RB5E63EuLf9/RSgdJczCBxoG7LhR9ejKmVn8KgtK3frQK1rkbhGS4
omimCS45pfRK69xywqQLppqU37YFTt1buSwToE5tbGPIMWIXH1IrMuUKICWBASSZ9gEMV60Z1bks
Fzo+bplmhcN9rpQG6EzQ2Xu/X04amz4x5lEHjFVVzabtqyl5SGEmJge9Kupsq9fW8HvAxOwHfEXV
2mI5RpHvZJkbSCaxR0D9cpS18b5GA+/Cq7Nw9SyuJEwQN0nWDfxq9IBkAvo81WJeszDLrWB6Qqqs
nc2jhHl04Luh1eN83WJgP+cJ4bYI9XSJYcxujqUz4urlWZIYzMwgabeKWfqAS+wzozGAYic5VmKh
hde3pt8004zLbl1WOFMPwaZP2/5yTjicIjQ2PXDdNz5iUQeXdDLpY3how6m+63DZ24g+EAdESKoL
NggXZaN9zjNlhHhtXZHtqg9VLx1LUfzGZeBGM5KZhRXQPuCKL2nXY6XNiXiLFUdxo6Tqk41DCzju
VPd0v6y+lFlUw93JcioekycpED8oLNUcxmWxM+X5p2aG0pWsdeVGjeLK0Wu8pBOB/E0tov4usbtv
E5Pgtizpav1iiJwHOACoU/IjYgTso9IsMS8zcWesBY4zQZZS0GEN3XgfKSQmfg1zlTyovRxR2T9Y
nXlX5dF0MG2wp8eGE532y+9TgZ6hKGBhNBqrnXoZR5ggb0sM0NtdLIHOLDFhERsbvlZ4DDth3cFI
zhUCzhNUdXBvehUpAwA3RUzdhWj10Ly2ptYWxUY01ByL3yVJu2k6D6yusdXrUAdlRgX30MpKdGxq
qrs9zFj6akedtRZu9GCGmyuXxXSG5wsmCYFUK3dDaaiP1mwJV2rncc+iXYFb1O0bjPnqfURZsqvg
bo//TeuHrhm15jeGrebOUgf6GVkllizU3+/DpK4uaj8uf2uB1jp5gAWFi2uneRzyYIIY+gIfLkqf
qtUHEtaA6Kw48d2kz1U3CIboUhm168AqAONi2e22Aosex85MkIsL058XgDVof5axXoijqqRTae2a
ShrnfTNZpYvLtHQ2KJC1hd2OYMINPNgwGtnYIZqO8IWY3LzQk5uyjjFIzUefcilMtO0nO6x8HGh6
aMtD6ENe1knc7TsfMO9UNV/CujB+SAOuFAJnCCqWQfVtyXuE13ph4tokScrGlhR7C09c3upVDY3A
DkpX+ALWcYb8KSyib3Np4MTU5tVBGQzJq+MFyRnilWLnUXITxfOMQ9wLGTrQtVhcNRHO1TVq5kMZ
4PScGNhkCrketnBYIVXDNj4r2kHzhqIVF2LhTQcBVSYJbN0Nt1QehhbYoNaWX5nB3ODhm+5EMogd
zIYQHBOgqjNqNsROLmqxE6rUsEGbsht3WNs2UWmfJ7MtLotc17zCjuW9rEfx2RAO0pmgxPtLZMgt
LjTww5umTjcTJ70GuNqdzDzBw3thZS30bH3yhSPbL9/KfghqVixn6G3MG3gdtBu19beXN1g0pbwv
xlnzYD3yCZI5PNcjrooUVT0mxYIeGnTpWGO6cgjCfLwXOGE5rL3+VdtqjauAqHPDuowOWI2020YH
YrnQfLYA3W1qX5MZQb2t4TwTQWcdJ/WqsvphI6AcuVFpLMXa5nfMRuLHl/YL8ItfB8tMd0nDb8hV
YF++PMMiKMZ7DvftQZBjHi+C1Ai/4twX/OJ+IS5yLdR+Yawm3+AeED82Vpp7TT3Hj8lCGM9zf34a
M7DYmRV08OWwT3QN7nzfE0UaD20AB9tqxv4Oqqn0EJGwxi3SBmqPvA4cYS7OB4UsaKaK4TdoyOAi
aQTu7sqMSXGd26X4qhkGHpqH0ofRnCzPGHkeU/0Fsq6NZglyPaHAATdt4gVqSAlr2bVH8toN1mOW
kRwwj0num8jQjqM1jbt2MK+wubhrq+R2MvP9mGuzV4hhExrDTk2bQ24Byu2mfadpT6UQhSvHge6J
oMmPlEm8+EhfIfFmoAvlGkeCr5hQFrieVEiVTc7tc6Y0u1lqJU/vOwbTBMAvqluwPkGTbPXOKDd+
ITQEvrPASiNCCxLZIMJFiM+RVjQ7Ocw71+wjDbtDC0ZlYAT7GkgqmXgzA9fYtI9WpSAw7Gpsq4bp
AS1zxPMHQqv6P7ra/2lUduEpuXSn1EN1yV5ioy6e8j3ahmwTL1aW1C0OXjeH9qafRbq328T8MhZY
qKrh3HybsKXYWL0lnVHjIu2aIgw3ea2MO/JfB8WuJhZuXfwe5WY7T9ZeBm2YTSkgZi2abxs8r8+k
etw1vub1g6l55aQkV1gvWRelMYaeGFrcbq1InE1pTqg9QYmCIbJDORRmgEHMRd2fkFg2x6qNv1bt
vCtNLApM6ox2JAgwG1OSn5EeTY5lKrjEUif6u0UX5eCxgat1gxQKBwuMuJRpP3dStekMK9vI9ohk
07Rx4hjEFt7SASmnClzYTDHwLA3uJ9noFfmAOUEasgwalnTsZZD4ct0dmK/xThonc9Mp5aG1l7W6
CIk+TfljPEUjm2Kr3Qy6qe24ZfmUUGNfkEGRvVUac3A1qJ1Q8VNxV9SWugvAEFOp64OPkNJo9AIs
zr1GVqzZSy093/emYt/4AaYR6SBiL1p8E8j+LRYKZRhdzk2WXtmkgLas1Ti/KpMk39TCr7/Wk25W
RBSj7iBwgfQ4kIoYoh7biDmp7dGy/V9RL6ZLH8+WCxlfDrjiOmDbssxuIrkq3LmqcMpmk974GTpk
tjxw2L7eabvaShivMHgvfTmvtrWM/i4r8V9jaUNzRvp1/pHbubSzOqP2oL007jwHw6HvM/M4ASXY
YgclnUWZSA5G3ihnmhlb+4H16tfYFSVDEueSuKh7hmmQnCt2PYNvzZVDb+qoyVGJji5ALjvzCG7M
+DHZ2gTpelJxH4mQPTjEPSYviCQu56oZ2ucUCweeVZLrKIlcXBRRQWQ1SdJtQWQKEwW5vsuHCCMi
jROjKabALRNr+gHbkqBDqkYBTiZWcMvtYPAso583+TiEz7FRGJsh72Jyo7h9UL9iMCgmBduLrDTQ
HaGC8Odhui4H1b4p/WY5Qo9bfG6kS0DN/k8+OLm2sWLbtBXrfy+385d+nHamr7eOCTbzMA/2URsm
3TOTaXoO1Mz8JYBM7yRMCStqqLCN1fR9FPuY1GBwvBuVGODBYGIdFBY+F/uIPUnE/m87y6KNmVoA
NaLkW5sMzQVR3+JGB1XsDnnxgAVfsinxDD7mdRLe2xwZPaK70cEEz+zCsS527dSZmxhT2A3lLb/Z
0W9nFXQGrgusaLK47O3u1pfxv8TkFEbngF/7vq7ZTXw7zG50sFwOpxpWtWq0vqZ2ex9ztD8GRvPL
wmNKxo0b9rGkefki5UwHnD5xIJnNluUyr7e9Gj+ZQ2x7XRA/WthCbAd8Fh2lq65q5hhVmrruUFvA
Tov5CrphNs4AqQD0CRw4ZeCmm761LqAtqefcRbJdDnvexXs3fCCAp0C7AbVwFhDFc4sSyVhUqi4U
zMWMqhi2mJQVXs3dDof1vNxGsvoo4pT+xXL+2C4jgkM8ccQwdKSwsPe+HpXYZOP43OHieUaRGx7K
MXinOrX7YweFyI3k6W7KhbnXK6zsIwqXnL4ZUs9P9cvcMB8Fcd4419WtbCXzZsID1oUUK22byjcD
R04TJv1c3koWZ0oRiOWlPmuRABBZmd11UMCCbpPqeWgkDroANamVyeF948B8p4ZWd9NjxgO0JjLV
44xJgGtUImawdf5DU5VS6XHAMrcDpyUM0OfqkES1voN9X7tjav/sO4y8EhNPUV3nPTW16h96trp9
qmGhAmQWpH919PVB3rdo4q56rA4kHJJ3UpgFR8XWF9BKjmsoWjYMjbApKaVaddOumXcL0ddh29by
DZf04BAYOsOZE7hH0E2+9UNN+jq0AI97f7yZ8u5Rmcv0Sz7Ujt7q5W0jafF9QL3ertdr7Tv3qmY7
CvlXRUXikWAUa6FVXcmjdEXZ92WG19ogOGnl+MS5ZRnnqFmz6aAUWu0wcJ+SMTqXea5ffSS/2MxU
vEeKWTBHsY+JiTtU7WOQ0ULGwJkblHCvpskOeZcqw+4o9fNBb/PbQRct3jwx9lo+hYmYX8jb3p7b
PZxjvOTywD7r/YDjmYQHa9hdWHaPZVIm9c84J9YPWqRkMBwje6tLg7Fn/QrYLEv/gahbfplG8Pdn
3H8uhsXOJfCF7A0wjz3g4wfJ52GaiBWvB0vDxGRqjCswbknpIg9uMBZshwujTTDOUzTjAlPczAX8
3F7GLM5uKOHoDOu6uozUKdvV5SgDw+cW74by/CvHiMWLx7C/IQ4s7cblHsphxXQmvTW4eFfdE0Yx
I8c3dfJSxZyQyWRh7iJKfwp7jP2AV1LdhOpwh2C7Oy+Y2EMCONiYh8w1RKwcI6PSGf8TZ51W/zbh
Cu/iJkxFImv2V8zZ6t1Q+dY9RvPyTdC3+nlsQ9/2x0HiYG4DgA6m4CzKk5seB2FwAqa2xZz9K+Q8
cy/00vCI/ltu2lb9YegFOeuwwrU9MKNqa06jf03vok2F4Y8+Q0pzcHAx7uZY/16DSEFgnYRYAZS6
fZ3n+bwh/t48FWaGtWuMDzMnND9xYHDIXtflaCYGE6LCgCjUAKl+llPf6IluKSHJRvtG19L+rhFq
AAA4jlUP99HpNiwCZcNdOMH6DPs7K4i7c66o7aawAgs2qtJ4XT0k94WdFbc4GrAN6KyzF5WWzvss
beszDTfhy84X/a9pTFjHs0rdW7jv3mUk7pwUk8XNCGX3W6uZIzY7HfH1Oi+v4HlW3+VKL4m0Y73p
BEk8bhXKGp1WN8KHJoxvQrm40Ln8B6H8IzXK5osgnOUm+MpsSzKnu9z2q908Gl+iCvPAxJiyb5Wa
VucJtbmOpgzR1wqTovMu5hCAed0jtNcSuI0/7bramM91I3+W7V45C4ZwPvcHZP6K3o17LRlbThOd
RVEZU86Og2av58iojQXvUvrBzwJtG94V/lNfNd0urbOLmutXA5LlqrbG/MZafOF8U6SLHLo7bznx
3Ui1H+0ssgp4dmKO9yPPjfScRxd5Vir0HVUGNoHesLmxOIxfd1y29qLw5bOSoINLnBO+uFF1JqYv
TJblGZGNhxCu8IXmHJ03dl6eHJqGN4eUnsL0reLbIYSTDoHT2g1E81wMoYadnVNHhLezhKDY1ymT
mxESV352h+n36AboKnkwYXUsOQ5tSUByVsbYqeXeY6gMQo1KD3yD+nCDU26/wzAEx6sW770k7vzL
ER0jtmNT5uXYp/4oJr5U0wcxWW4g0Hu1rLLbmWP1Jg8V6YvZcj0J67H1OtVKdvkSJZDxAttKMbvt
lMgHu5LbPd8rPNgIZ11iDemF3qf1LtDb6Hc6R+ljbpXKlrKTdI8JarPrq2z63pQsPnJg16nDwqf/
NFUYnWUxi0dhFMkG0nq3n41W7E0ImtuJsM23VO5wwYx0WFJR1yq/7E7OH1pRNikgls6+VUohX1Vz
LP/M7dbHeVZgKNta+nNHOMkjlRR4RSxGBzf1fGt3RGhUXKQJoIzlAyEo/6nL4+ISO/QWEqpVnAdl
W0GWzYef4Ny/aoGOY3kQVfuubTjYGJgs/qAoU79VRxln0TEev4uobFlCdPHURxjKlZLc7xM27swd
8Wq5bQwpvusbn0UY/1J3wLXgXs4n6ViMyuw1VRi5eskmVITcmp0A4QOufoWC5ReWM2fYQkVPWjKk
9bLtBKbTq1l83dazhTHOYidpNpHg8FBbl5opJdPZMNtRuQtNDd+2DBs6FQ88vbQaDXvFiE0nxka7
k+zqgCuqwl0tqOwrEofWLdG25AL/pOAxVSs8MRHmYRmF+wj2q6L/mimB7PkT+39NzA3jR9M/s81O
8tJJUqnPCIZjEUUl/F/8eypJkp67kmp/VY6umyror9XMGo+Fj8skQJto5ysVa2MyX9iKHex64o3n
sZX4NxKvjUPpZF8jNlcIcJrCnbq0vCh92T+ytmaXYaJom8yoxiumR+tYU9D+sjkIlUXwhPnXk2TI
dzrB1XMpz7+2in+H7QbnoV7uPdmAlGcxTESo/soyUrHIwn+YXbxJU3wXamynzggupvetoqucglRP
Tqwv5gDBX0D/Q1gQbBXMkZ2BVBTWFX610SbVMzjIOhJIEjckG+QE5LjzOJj+D3nntSQ3kqXpJ0Ib
tAOXGxFAiBRMRXkDI5ksAA4tHOrp54va7loSXZy0wu2atc1F17QX0sOP+xG/ODrNwBVfjySYc33B
vLJ/bjWPY9MhaIOvNNcdXgeDLMd9Amr30lg4bOf9/CEu1aeq8TFJQvG/K4ewohrdIc8+3OEgkOJD
UJwIcAyPDS26q3vcSxaa3DdCL8VpMnKcesyRdM3y4kPsJ2Jvyl6e4dv0p3nq5uPczvlB97NL1Ub9
HWUSnjCwJr8NAhtplFUmYs18tKpmPDW+FtoDDl5masXHul3sHxAu2mcXtEGwZDatWeS1yBRyubda
EPNjMnk7rZcYdSaOGVBb+bTuVXY3lj6916KHB9M4JVUkxjFKxx9WJLb+IGWv3aWNhq4so1874Enx
30FNhJOaDi8FXjMHoxMRLp9jcbWHNfaNY+Vh40bJ49DTPdBHoR06q7tb8BAgWGjfKtXGZyT4qruS
XlIo2pE6yqLIbiv2HmLJvnUN7WL9+ZdxHF6mcn4Cq3KV8c0wom8jsr6maXHMwu3ST4agQc1gnzrT
JVLmdOig+t+PsjqblfxYYzk91NoryHHtoKUmDO5ZpPd63D3qMwZcg+hnbCUicVqAuB/02CP7Q9/d
c7uWaqX8RIun2Q8gqCmivAQUeOzh73jN2wszrJhl7hZVBBr8u8ehtjgAIwqx0O73HeUEAihag0zc
oO0y38LqaBq9dwnBvbfNOg0G/GPPXiFu8V8PO7P6NM46Emg5bPq58fYYSn7sZFoFlA/RDgi1F+Jj
24VO5jZMNxb9wHDizpbVy+RI3jeo+fyb3dsSWe4diBKwwUkyBo0lpmApphTbxzp0c5vuXgK4qYom
c2e2mfUitO6z8mnTmcyOsWcWEy+mfhNhNLWXszcesIXsbmxvfN/Nfkpzq9LDotY/Sc+KuVqy4eQq
/6XCrRcinzXdmUmKhzG16NG3autSO+pJuDXTkSkf7nM64xZdAFh/fjWloVPOoW8OX4bEf3YQ4N3J
Sh656dUh682Iu7f2zmrK9BfSR3lM/e8L5Ev6d6hDZbr/Qh75MU6ndxQayFPhkvWcMnqdmefcZ/AI
QgXZ8c7WjFcRCRpN9UHHow/38froN0t5GvFXuVjedOTFxDZGcSSEkY7H+VoG+DkAKbt+HfrijBvd
+6iJ7EOV6U/wb6qLjAt52xZUtr4hD6ZffnW9hP5WQd1jpAOjrcjuzpnlkF5EPB9a6ZW3i5QXqqT4
Mgq9Ppqa8T036pc4S79iKWNc4CQbp2yU+anAmvaA/252E/cQRy1StVvdzfBoybzxhKDcEOBk4r+b
LfPVKob8OdPN6VxpzYx3aF0/Wl4z7LwygXGYwN+leG8f48W8+jKoz+nEM3I7xuMhTV640sdzDj//
yvSdj6g1EhZuFX+pcSLB5rDkiOud3JN3nTHrBT4fafLQOcPRKotzPi6fC2XcdrEKFxjPuwaJBjw5
3lWKA4hXbBYaufw8473Hfp8ny8bD/Xo8M565udEDuq5HzLGepy46TJLRHyTq6CFN+H8aVHHTNh2W
eV39xKTtyZraUJnJuXa8Q2GaWNc0UWDgUY9oet3f2FF/KFXyoHwcyGNCvZ7OWWYl/FP1muUTylua
8a0r9LNDNAwcjeOo5B2wqzNI2GfAGfl+sIvL1MUXx8oCYVu7xc/Mh0lWxo75mtr5dCgPSLReANT6
1JON+yFpy08OmI0Erd7PzaQ9OBkaaUb3bDcJhlGLcR6ZROIKg1H7MtefkLC/T6JppxX9gSfqgIfI
e/wIoWDUWJe71r1l1F1g4Bh/Vn4038dRdar6NNrjimgHaQFfP52ZdZlaehjj6RsG0uICaym7DBrO
sX0ffYL3bu0cjQzKzdXBVZiQ1SrugnyePhcQ5YJpie5MyhZn0PWgbSLuBuIo9wUT3Mp/h9EnZqWN
uMRe4t80nZFS4Vml+EhDzNlRFqbIwPbjO+T6bpqFPA7pKhkUYBnxCLLqT3Y79w+TsOVFk2l6B5Cs
ppMgJN1U0GS55R7ps6TnpNPcsDevkigMFusPNo5o3+yGhL2b6LtwyMv8a+o6VOvk1VgDMjawZi3Q
u7YOJlI5rc5eXRdTwgLcBgMZXR0mf4kH8i9muoXeMc+j9ZQMtghwHnpA8EMGpW/xepOaYAZ1EB30
BkUnOaabkQ7iOfX07DSIaQjsTn23s4zOA0MqehY7PJzP/IJ7ssGKproqD+jTtlwajnMxx+LJKNyB
kYYWJmr+YEflpRFZv1O6/uCqJQtMXAP3RdR8yBP1ANznPaPQbOfWzP8115aHxojbc7m0KAc43vc2
xk1v0nR1HKRbvahqEBfPlk/IW529yLdC1VjR3poMSJb28ohhbR0U7VCBtVwObj7nzOONz0MPKmZs
aomRHpM2W88eHX5RITJ3V6QOiWssjjOD0Z1HgxZPsW5f5IiCTV50nxXxkyhpWnQQn5I+webFXk5D
gnNwBNmwUs6XzjO+qGHK9y0zxWCoYT+2sv8QV+q7r+PaEfmMUlwnGOw45RxbD4ka67DKO0ZBuf7d
zdLipLkeDieC+ZzIEkHqYAaDtzQoAOQ3mLoeYjW650rIz1rFMCLLTVLF/h4vautoJ40RLl3z5EUG
Jbfz1LuifRdPYjq00eTethX6d1FPe3soeJW5Pq2Lh4GxAER2YAadXPohtcPFaKqTn5G2Mz6nmQ7b
61aA6d63sffB8GV3X9aZgx94egPvQgWijE9GNL2TNsdQvz40EQVGK7MAGHjA5BK79Mxq6QAxwc1M
+W7UMaioOh2zPDGX+zFNs1AxsMcOikQh88yEqJvTc+7RtNZd1Ak0ygLky4dbJ7efh2Vwg8kZH5F6
oM8o9A9dJ3V8q2qb/1Ml53Qwv1oIjDpVcYfkcBEADs/v9NjOSUB9vL6QpiYjt6huCk2UdHEp7FLa
wpK+p/VhsOopB0ATw5b9sZh11OAixPR+hwluNZytSonsZpoWFxx90+XWHTNZo90bzpC1587TDOO2
qdsE51WMzJhEtbGmydDpcLc80Edvv8o6yenT993yMaFVNz12tJLwcqcZOR75h1hC99SfVZB77pw8
8L5H7btWq+Y/FvwZ24BRe02/vkA8/1QUTpuFsNCH2NxNjEqqfRE3lX6QTqsZt6A/SAjdWSSfm3qM
rfseLmb9ZDIUI5vm3Gfp7eTg//k0tJFP4hqbiGcqMErlpYwTX4U+426a946v3H1tNYOOlAwelM96
tlSZdgN6dpnvxwmPKKwtK1pa4JG7/oBdM9UC7oqDkU44r4yT/alsxkW/+PB1r36Nk230AXmP671L
AU9wjsdCc3cGJuOH0ZAp7MLC8x9AU3j3iBN+mxrnwWsxu7SHwUXqqEyPfdaNT/DZwYLIujl1URRJ
jpOKvxRyrB+0TBuyXVv2i4k5I2/pXi8N7wzQA9VZ4bwUcfYpbkXoyoQGuBHtzUINYZxZD95YvFqR
OmggcLDhm1v7kcF5dcGArfb23IZq+WCnyvP+GNrWvP77B/fGL7v3Y927XDBJqMXR98TGiqvIxdGX
LRK05MBtfjs7qXHAubTH2a1KGYUkC0OYlK6jMEOGF/m5G/iHpeyXM8yp/NA2PrAf0U8fmsU51e1U
3US9SfFG2nszFjMeCf5k3oDLTA7iukklpuu0vtsjVgbVuZv8+Tha9bdS8+5xrMSnMm0uqA8xIs1Q
k9wXSzMRlk4SaDH3KHqP7V5PiJCxF8b7qBPcx5Ppgo7UcQ+oyxkog4zO2tDaH2eUNZmBLh/rPnut
SDoO/dQer8Tok6gbuY97H5PgxZEfy9p/BZMoz6pS95Vos2M1jC8YPk83A52vx6bx8sAZRRvKVP9S
9mWyT5OOV8bS6Ee3Sx2HkgKt3CWDrL4Kj4LWR0XcnpiTT0kH0jWZghLsGkUVbFEE1C4M7awTtgjq
4M9mHdjGOB/zOHfJEsQnVGGplBHAeIyNyAXzjeO9a/pIhBsRhj340tx5on2yS69+EVfxN6kW9xFM
n38am1gcGK4036MRC5Mx9ePAb5yJ2UxnnLoBjBfCENQSkklt0poxXq4MKXhnMZhrm/JMtNN39byb
FDDNa8PggOb+gv/yOC7vPECi+zLznV3kaMC/o+wz5Ovi0KU8bZUpnzM5TPvCm7yAMezzgq3fHaaV
jHX9hmxQqN4/OIWcPlS2VZDMgJG6MPBWM0gL9h7kdTVjm+j5y1fgYea33M+d6rH3KQ4RKxyMEMLe
BFpgrmQXYgytXxxZ1N8W3IvBmwz8obc22rrVXsvtj0hFpEwYq/o9yDbnBtCjgrfBgFMt7WW5Xlm7
vouyO9urS8Zh5W0OXBD7Wnou2Bt3+FCQ3BidtpzIOeQHmdUJmKdkvJhdNF24wEisvSi/uq9zDoIy
asdk3yqDrKsrx1q/ID1E9Fm9mrxXir6y2w/K8QMPp65bDKIPld2MlwmftifcxruLpwrzMCWa++AX
0xwyk5D3PdL6T0ldfjfb2LwjiMt9VuTaY5UVj4g51ee21exnxiJHWsc/kBTwMAmRt+7gcBUutv1Y
K0MN+DBH2mFxYxmBAUqW/sZz4y9WXr1n8qgOqI4GqtG1s4wokc00fZoyBnn2TG+Kd/jkYe/3o2zA
GFS+2HdzdZRmWe2nZhnP3BCh4wDqwfTLCwq4OCho55l9MJzI4GV2szsg78+Dz2xPz40jk696Z9rj
TW335tlEqHMfIQizH9IxXLyMvR/HLn2Ae421pV8yj+yR+mjmIj44AATemzXuubELaYXCsOv3lWz1
PWJ0/dlIMkQWErN9v8jsg+WZPN6qeaUA6p+A4IFyqMbnhGt3AXc1TT+Adb/QIEpDxbyFSf1TXOjJ
Pmp9Qf49vpCCSpRQuScalY1hpuqPi1/4tGfz8RJ1Oj+N0TMTH104vv5ubEcUknfzhMPVbew4zo4B
unhvIe5yl49OHgJkSI+TbwYIjr/OfrEE11Y+/276W55c6IMrFwFH1Hr6W5E0pR2ahvZN6Z4b0Cfy
zuaU6veemm2ijhMWGeBUxtYDmoYiMkbEjnuyQAegy4TJ6t5YMuN+qfovmdOMdwovvGMuuznIVWzf
MIzs7q2psXeDXr6WnMdDrdLspmmBre6KMv7hJilIoSYY+ymko387m0Sa3zyPQwWcjaHFqWiGW6GJ
g+EPyamwAHRY/WKQjJcpJnd6ylE3UQ8RPtAMtwobBg0dyB9G7xdfGSfFSM6c+/xQdGo/tCAiOmk8
+3F/L4r6tkCdkc5YNYR1EQOwtVsnO+S2UEG8+PWtlK0GfEcm2FObyaEtG6ap8Wgc3CSq8P71olPX
2ldhDS3k7wX4lfrzh8Loq30uEtr57FLWpTGwXlns1CSftA4fTlzHmW/59c53pmjXj1C6RsN5qIoh
u8lLh5kWE/M0KrobLRvLEDAoRq1AfRKDlLyqaFRamT4AfvA+54mOo+ykfbeM+Rl7J3Pf034Psna4
HUephdrgXL2cF8pDx7N/XJvP53ERPwzZ297ecIc+yEgVdvh0L+eSzbqLSoW10v9lS/wbhv4LwPov
pPv/b4D4K8nq94D4/9PGVyh8+Qsk/vo/+Q8k3rri3pHiQiDOhq1zFdD/NyReWP/CPwZAM/8lTJ4/
aWz/gcSbxr94pGxdN1BLhZl4tQJi2v4nJN5x/vUnJRMKEMYbVAjOP4HEX6km/w8Pr5noRSMRhNnQ
rxQUu8FntYKLGMS54mKav0Xqw08b8e+z8TPY/jcrrwWdcifWe1uxMnSAnSQ/XlrvH7F0/vrotQ1T
ujCHbiaaNbMvHnRLe8gN0o5tn70m+ilhllEWZXSxreWucsxpz6zFfYOT87tNgeLwM58KB3JQpKmH
8OwQ6pWzj0Gab/vuFeumkrqcZs/IgmUqh8tSkhHmgI+ft61+/Xt+4hCZqJqNpajyoB5b2u62pN+g
2R+3Lb7i34s5ETR7pixQRYZpctl/HfXM27gvEE5+/vLF61K7QZwmsDqm//Fym7ZvqeP+7se8ckx+
2hQHrX2v1wGO5Vj7dF/zdGPkrGKSn62uUWdE8yDuzPvOKdV3i4LhLQbVbz57rbQEDEF4MlU5KDnr
DDnoJWOetumXXCv2imZsRheWHlMHNd1UUhl3kae9IbD3u+9eRabDKFm1M9uSmN+B3e3d2NkW8846
Kl03moQ0+SEpjdwaUAL2sG9RpH/32avATIcu6+xKZEFaN+8iqNgnBwRPuGnD7dVRcQWdDIbJMuhg
8OwcZVPRDxt35foH/XS84SxWdWfUedDOc/59aYv43EnzLZb/77ZlFfR2bmcT6mzUw1AX9tZbKpC/
W3YV7hFSlXMqWXbsICW16Hrv7cXYdpc4q4Av0alqRMkJZK5Mx2s0d4whtn756qccMqOvwX+CXRNx
t8OBItqPnmreILL/Zl/WMp0o1ESAf3l4PD/nsvLSPXXLWyTv3y1+5Wr+dFKWogBR1SFfLeK0YFjv
YkpEw3bjp6/i3jWVohRn9Vreduqlqt8gOf/uq1dRjyZ3yagW8jQT4rsiylG7B3S1LS5XQe9amPb4
qOcFtE3PFNnF16RyrC/bFr/+QT9td+N6HbMSSwZXS6IvLSZJ2c7v2n9mTvxXdmWvIhP7jrS5yg0H
UZeGy1jZpxnuyHHbt6/iM69mBXyFjTHzvDpECNKAru83vj/2KkAlFi9AUgsAvi2KKDYIo+F103ev
ne5or0otTzxQ1zUj+Kn+kgDy3nbRrs21DFQCm8VqZHDVDcUooDsVVK+HbR++ip7+CnZomSJSCMaX
wnLgqMrscdvaqwgavKQsTIcPlyyrW+X7rigeti29CqASoybfK1m6Fb0490w79Xb6Z7Lrf53wKz/5
5wDKUMO3247Fi0TS9QdSvvGrV6EzdXbXFrw5Ac3IfWJywbpCGhuPySp0OrgYs+4mHJMGU8AOV7DA
9ef32/Z7FTl5pIFLV4UMXJlD5IsMf3Y+0+mq6m3Zm7V63oSo+jrpc6wAln7vaR+T1tqWA60Vbmah
oWFgsXKlzZeegdau6JaXTduythGBtifVIJYkkMX4DSzAbeTUzbZkeS0cX+lCwQMHVjXAm3uS+vTe
dmLzDb+z61H+m7p+bTUVlU2aWr5Kg9hI7vA/p+7Rx27by0nn4Zf48U2g0xAOEqrBH+C6vPK0bbdX
cdlZSY4PJetGo77Xfe0wqWzb8TNXkQk4mJLSyBIa+QFQG8iCG5OftVidGdsGRJs8CeDIQxcoy88U
tMm2mF/r70V1xmf3jK3SHq9pT6NDXBXttiTFXIVkqdGnSg0Wr9PPfgLOONG3pWxrfStNr6WMLTvh
9AFBbGvDp11gVNvO9lo5VZe6U+PEwTGhpUwAPZp9ZW7b8D9FGH/Krfp2jDXc7ZNgir/yKGe7SEHL
2HS812rKuQffXhXXk5KbkOzj/gOcG29b7PwpHffTh48DxtpmzOKiByrpHM1qYx24tqlRjkl+P3NM
RtnvEe9A9NHN3tJ8/M099acU5E+fbdCYZHjPfhce/CtZVLD1fW3ceA5XT6aUV1E3zUwCc0YTEP6N
hIWdDtty2Wu79+c0whkGcDAAOYJKH+9ziF/QW97yOPndvqxiU0ZthFckVyEwZRsEmh1kS/eW5t1v
Fl9LtdsxI+QmcZPAbUx5QNGdQU/RJNvCc21fz4RRxfrMp3twuZb6wa0/bYqftQlKW3hLH8ciCSxY
mSCB/QEVCc/buPoqmUXvpJZZUnGrAP5P8gjAzLY0WV89l5AA0V6BngzeTh7m9pQvy7YbRV89mO0c
+SPccqJHgxiSWN8mfPc2rr16McHdwCe7vmvZiD51MjvlXk3FG/YhvzuBq8BEmYGpcdUROsqfdoCd
DgPyPxu/fBWXSZe7+OQ2LN7fpvOxGLalPfoqJoXJZGZYVBLgrXJb5/ndMgRbTjaWdb/eJHrrLRO6
InwxXBqEBTY98Ago/bpsaY+qw/Se7MGbzq7R31hRctj2xauy0sd1wUsSOE4WDg/FeGfN6RveDn9/
NJCT/PWj89nSwVHx3GCYIp8Sq3vPyDLbdDdhh/br4lPRIhQz8RNWYOxa765uok3XB0O71coAcvvW
5iGz55dYwd7adOjQx/p1XSO3NYA2hCEqod9Ble2WxdqWunr+Kgp73437vuDYTXWkjhFif3uYufGm
MPT8VRgWcZ51+nQ91JXWBgvefTAttU3FE7azv26LVQhrrpqSxeOyBipVG7eJswDi23S8vVVA5r7b
DtJneQXUGTM7dEpizdr27WvLZnjtOqLF5K8OokYfl6hSbmgJBbhq28evYjPW9UyTcU3ukMvHDKNu
6c2nbUuvghNAcpIPHfFTFMYpyQG2pldK7rbFV8FZNe4g2vEanMVR2PO7eao3PTc4f/x6WmYJIQO2
DrdV6Z2ycmmOaKDJTf0HhDJ/XTwrMtm5Frfs3Jv1HIoYevdOSDVtPYyrMG11NDWdhH8BGK3lJsvV
q2xM+2nbpq+iVIEhx4VN594yXqAQQD7bNuv21hYrKsrN0b7eiGYC78yKEIT0C33bWRGrABVNlWrT
xOL5iJtRerdo6aas/r8s4xBM7mllcm1lXveQg3QO3WQW257NtT2imBfDBIIjgsHvh1toAuVtw7xn
WxqxVmGGDRhnBWSBMJVtfGgHuzzPY+NsXH0VnllpSJ6i3g2x6iqOfgt2N0JwZ+O2r0JUiLqfjD7l
JozGAVGCeA4SV76lBXxd5b/bYZ5Yx6jmLfPot26Y+R16IfFihBNl/rYLXawCVMcF2gc95oaeqot7
JB7RDUL2d+O+ryK0xD9ojqLYDZMM2UUHzxj0O4y3jvv15v67nVk9pCUPXQkv2g1BasvvYpmWB9nB
G0FTUoZGnbrbruA1HAiVhqmvdeGEImqNG15vGCVpHG2LqzUiqJoTcxrnir/Cd8vHxm4sBJowzd50
R7qrBxXpB9FMSw1vSU3q0dGa6ZQnYnrYtvrqTU3J+fCqK5F5UR4SpNB3PhW2Uhv3fRW1bbEkU6Zy
Nyxn1HG1LLEeBki7j9u+fR21ReH3Zs/pqTKz2pVwiO/QDdW2JTLuKmqhVVkNVM7r2VQewohus9zp
vaNt/Ph12HaRrc0ay2PbB7RU84xDgYbPxkOzClthzB7WcBwamBKPSC4Vt/Xgjdsqu7WJem7ROZTA
/DGzLNKL1TnTKdLdjQnHGiHk6OjAlzH3mWNPzYtTleYfSEyKbRuzBgmlAyIOU8zGTL0qDpEuqpMi
69t2ZtZC/b7eWaK63paFN/fhNFburnUXd9srtUYKAVDOimSMnDBWKjlCH7YhrunZpnal56xi1Qav
J1ubFxbOvhl2A2TNq2bnxn1fxWo60pBXica3o9hw6PWxuFGusw20Bl3r1yzYzdAjlqLgzDiDeSId
8yCDz9m2HNtZheq0NG7nKf0qhdWpd4kTx7DcjGrbC7vG9RS25QFGQmirHcunRnPsiyrtf+Y4+J9h
s+esHliVZWVtjoMb6n31mnW1f7Z6WW2rx9awHvxvgIhDjg9VjpJBbGXqmKD4se3E2Kv+kaWadMnc
yQ3nUk++NHZuHaWo000jObDPv56YzJatlReWGxqI8R6LyIbRPFuoZG96muzVs1oiTYi7YsfT1MAL
ijxr3uViKraF6lrkPoIdkRul74SmLPR9Uc7u3ltktO2aWXsYDxESaGh5OKGdFdpzBND0gLqOX2zc
mlWsekLZ02BxJFtG2zeyRC9TL6Z/5g/514G3V7FqIipYTBnR1KQm1NYiS0MNMdU3Tvz1LvybfHUN
8fGkmVaFY7qhSrpuN3VNh3bxNKAI2njbksk1qHISSbFENVeZbZjzp9rQ20cYOyhG/e8H8zd/wRpK
lNq2YDLPX9D6VXmPqGe5p4nF4W9EPb3x77je6X+zS2tIUVK7HofGdUJovu7ZT7T4E8/4+P1//wt+
t/oqckv0sgz+A5XFU+mpNlLkV3tjY2t57ddSCJma2mA74bJ48ji1dhH6g/vPXCr+Op3W6o01EbE2
ePYcdK5TQREYiSO4gHxbf3mNLMqdTFFgcnQSW3NREzDTADC3ud+276u4dRJda3p7ccLZReOlLJHQ
QufY37j6Km4d3UvcbqEC17q4QN4Q7fDFqd+yvvrdmVmlw8jDYhuVInMzO9yVIAq9k/C8bYMwzN9/
fUuMPhrTWJL16ai+vk51596MqPq+bNr3NcKod7JoMGqyvt4yzcDURv/U9qnYlrGuMUaD3hDSGtm2
7AfEoDQp2h91XJnbEIDeGmc0CbcdnZn1O+RF7J23CHGMBlvbeNesoUYTghxl6RGvwDH6j57epbdX
DYE37vvrnfI3N9kaawTSFTHL66ns0ByKUYkclr3vo1dSIBZ1iLIOHi6jynhbEKwtGgcmFBKlPRFa
jIMPHWoP9xVE/W2l/hqFRNGG1iOe6GGc4+RqSnRKoBPb29LYNRIJRWZ30muS5BlAwnte9RYTu8V+
3hYEqwB2ODCzPZFPdfo43DBV7MMFSaVtyeAai8T0qM2m2HFDF4SMsS8x32n23EFWtG2OtoYkGQzd
85irJ2wKc/mgvMj+o/W9jT2cNSQpK61xGBxBfTJM0/NQ2sY7++o8v2nr16CkwqzMTGgeW28a/cOg
ocQqirzaVlutYUmIr2mJhrds6PdjFZ0RI6yeew6qtu1YrpFJGuyuWjcLP3Ra5e8iCHChNpPvbNub
63vzE4BINrZCQxY6Mfoo1n2RF/qt32Xi07bVVy+unTnIaSWeH3odhDpNCf993Nbjtt7c1Qzp52/v
dCiRhrLQw0MF6VzPWJrF9TRsu2zW8KQyqhblaa4fRlebQiwUi+8IClY/tu3M6sWd4QX4cLPZd1eb
PwAI69EQAbz5tGn5NUTJFQm2FGL2Qy0zm/7gLDm2FH7kz9saaGuQknNVxUhQjw1nRjJ3Vdb7O11v
rW1Hfo1Uciw19iZeHGHuoI3T6CM+gMiFHbbtzaqyrVLHr2x4w6GV9ahtFLp2qvvc37jzzq+HMsWR
MYetHF3b0fnN2CfWBXBKvy1c14ilIodWFmdtFCY1uTFum6j1lArtym1bs4rXNIl8jDuGKEQdSA80
S5Nfi7Lov21b3fx1a1qrmzFVQewrHYETuoM0Q2dg/rht9dUDKya/imhYICXmF8Z7F//BQ40cyeu2
1VfxutSZpZMca2FUzFOgPCNC8VgzNv2sqCr/ujNFiVpI5+dRGHd5vtfaOXsQVmZ93/LtED9+XX2e
qmy6DtnC3MrNO3SRmxdK9Hy/bfVVNbvgJNm7atbCoRmmT+YUZ5dI6MumRpFYw5lsIWsT0Y8oLJfF
DMda3iP9UG3qE4k1nAl3NANd9DEKhYO0poFYOuZymMNs25jV0xoNbllr2XBVnUWFGsw/Gp0mJrvb
Vl+FqhlZKnYWRwtxqIuXc4NG6LMVufW2O1iswU1x0TMpjS0tNERmAfgYx9rYmyrVNwWUWMObpLA8
o7H5/kLv3QMt5OijZafpxoBahWvmqHLqEq4aNbfNTTLP8owF2VtF1fUX/O+iiqfi14DinUYczXO4
hVF0PpuQhz9kLgr4b/y014fo75ZfxSteh0j+V6MWeolyYpynJ/0Iy02FWZNkeA9Xrvi3Jyfemn9v
6fi7v2QVvEDYvLxAISWcOzGiUmmZEIywVNh0Rr3VS5uiAofU98KVbE3WRbdjGzOfOd+U/iE39+uv
kIKl8jWUV4/d6Iz2Rbcc931FY6TdlNiLNeop8au5x3OjOfbKiELHcsaTrLuNt8Ma9tRrpl1hctUd
qyzOD2oesnK3VOnyx7atX721tnKS1ICAfhT+hKRggmgq/i1y29Xmrd5amcyam5qFdrQV2WVS5eOx
Qcls47FZBW+U+FqkWU50dOYSPygTO8Yf9tDGmxpGYo190iEdJF3Wx6fM1PTyUJeMxVEJRuZu09aL
VfgOWGlVkYdMhqhtHZn7AX8G1Oi3nco1BApxSpHautmeOtXb2qHO4xoxkaTYRl8WaxBUppB5zZTX
nEY8Dfe1x69aoley7eCIVcyi0urqURajUShR/QA/UD9mVj9uah+LtSst2tsj53LSTmlTf5xH3Ddy
MXaft/2sqwe3Ra53LNKiPg+WnX9xDFm/1n35FnjT/XNu9ze3/hoFlSndnG1T1edk7q34xqFbhJ6c
6C3LKVH+SvA6gOCDiukNxqzCvsvGUfOOeLbP0Y/RxCObAV0pWzRK9a6qldwlGl5GGBaJcij3OCpY
IhSulshvTTnOxU6Y+jQjsT0XmCcllcrqYm8tka+jrjhYGLdOVg0vbLHd0fgsrv+TiQQybZYnd5rb
/FJeDajuRCJkeXFir44/o53WoMlcV93UPutNg9vBPpv7/qq+RzjH3zRzNOIIDXJk5l+1UevHZT/5
aorfR3MyIr5t2xpi/wi7tthIGLacboseEdV23xl4p+O5WmTRUz0gJHFXMbddtIMEMyqfBOJwuPaN
U6xP4jDXs9N+yNs2T45wDsr67HvKw/WqH4qhOgx6nhf8/YnCEWppbR/SgK7h0GHWuVXee5WBHN1+
bG23v0Uz3GyK/ThOnvda2LXR3IvEafRPqP8Ppn4YjAJHjx1CdihB7ksziTH8s3ovm9V5YM2mwRjD
s41vS67jeYLGXCPxlpitKdLRPHMmU/wPe+exXDe2pelXuVFzKGA2XERVD2COo6dIykwQMhS8BzbM
G/Vz9Iv1B0lZKZ1Uip131hE1uHkzRR3iANhm7bX+9X+15+qEioCa7Ah6TBxNUX2dLdVg3nV4XfMb
HFNRgHYVQKPNJcSI1jBvsr7Ks2tXXyW4Q84mWJDaOKwvu6HXOHeujpMWd9lcgm0L2ODrdZ+Yi9lf
9aNRQH1MFXQGr/Hv12Hmwf+zYpAg8xo3h0TVTOVdaQxLX3kAQSjneXIuN4gY0AkTaB/MkqkfA/SM
Rjdh7lcuhnGxZIUkraZqy4DzM9AwM9vjKlXEvd+uvQJLZq2cCFSSZrii+SCNfpoexxQ+wGMbgZfo
cAbA7waECHBEDA0UOLXJERtu03qf9nqRwUS0lTXbISRf9Qq3dYWPQWaQ2XzIZu5K2y9l1BeKh5tc
pKmeVtlcF+tqZHLMiakenS8qQFR8ZcEOR/Qmts5YKW+VdRjNzO+S1Vg/wXFalM9CtYsyoIsCgkqS
NW4ZGs3UztVFteTbBLPbIWlD+slrF9+5qpbufCHSGoffXaba1lCFipsM+BSbo5FEcBqdtJyedfIN
471TxkvaB0M9RJafj/E7a+7ASGf94LSwGVWGedfa6fBJAwExfW6zXm9iHl6pLadKrSAf0MTe6/cY
Pdr0anNuLO5Ky0pPk5art64OhvlzjUFg7mPxtX7S1z4LDLHY2P5oG+4k1zYUqmUZYh/bEDWgBRgz
hN2ruaiH/HLCfk9giT6LyM1jLFAZVHhzgtbU0xOOM3Na+FPudsmbntVB1GGXzXaaBHpkTfWpABYi
2wApZJy1gSgWa3pjKWq/Ps9KJ5tHC9i3nXlDQhJZhUQlhvUOU1224wAfY3XDX052nq0eq4cyt16t
UmZsdpI6fgfzSZU4XO1pdbT6yCtxHWq/0BzWLJMX45oC5HMZME9xIDEsji49e8yy9h10MNQLu5lg
rnB9HIRyvNP7yh3h766KaFUe+4LF1VuTpdS97/Rqst5hmT5gluzKshN8t0lO4gsoKqO+w3HWad/O
dVlreHDPohkBSGb6/GGKZVZg1baoTbovIhM7xRAIHU5RnjomZQpDKLawBWZJ7Ixcv8ylpkrNK0TV
GhLQdWSgIyjg/GpvZ/CmKlb6uFZ+GRUOYRj+1pg9Fzs7J9G/01S9765bmY24qufpLDH/pBBiv05w
ZlA/8lrHKfKc2THB2rE1TO4tfCco7qGs0aTwGRv448fMqDtoRDYoWniPSlzN+rjPoQIA4BDoNeMb
C0xdC5XSXNWjmoqB/cK2pIOfbztFn5e8kMldDtUTdEHUgkDj2QBDgnpQbvQTx3TiRzb6McO73MEb
HU/0vqymo4MrejujZ3cm4BHUh6iBY80oKx3s9Ig55iOsqXo4qJ3eT2/7YhKVAiUlTfIpLIa5HSa/
mWZV3o0t68wVFpTFZp6jphqmvOjJgriAjQzRr661O6Asw+hVxZLqmdeIaS7eKNEIsP6O2D4rlqAz
XStrLha7We1w0vpmvqDSB3zH03W8y/fItQHXg6pxy8LBi7Reyo9mMYvUxK83mUhOJi0+lxmQRVx7
ctwZ4uQmsyGAeUUUzeID5mNFBedTZgPQPXpvusbyKp3f8QY8sNvflHme1dUet8okd/aVJjtHDbVY
A6qs15XaLzeTI3OcVN1+0eP1ylhX3hXg2KHoEBAMC2TIoNaVMgOLZfFyK79ttsO1N6yG0tw1WNoz
7ejMBC8arhNJvsobOjOunJuineJ3kQIgs/TmbtDnZ417X2GjGHomP0NpdRGlzTCoJkhKczUcBHRj
A+SJGk0tuJxhcu7VUUO6Grt9Kl3PLBaO9F/SaJVLu2uoHLmPrICqjse7SDEDBTw/jta+sxqZA1yp
En35uLRr011Eer6op6y11+mhKtZeXgl1qQfVB28M8pjYYmURyL2G+bgmj/PUM0B8vceFGkaQaQwA
+ZZZL+cnVvVMeT/ai423cqaX6BTizDUAnkIo6R5wbDXqeC9qI3EA8BRW616aauvElj+OdS6BCmpN
nR5g9KWqG+B5XDXSa/GSze8nxZYsyUK0oro1rMkagYPOg3W3qhiPxniWpCZUTn3AV773O54JGCEt
NlB5EJKOk58ncU1bka3pRvHaxbcWNE5tJubwXpknGT83GRSUBjlwiSWzJ6nGZ+/cHKbvxhIuMuON
Jt0MREfb1RxgvMgZV6X25gSfJy3sV5z3mW8LAaHpyUIs2YVpyc66pzhruK9x2m6B2Evw0i1JWKtN
K9JfjsXvs9Y4byAmRGb2VKyjWX2y9bTRF08AZdNAXbtgkT6l+OdDD4G5WaRvQBNGXUyvr0Ls480N
ENNjCVkPBpUwUJU/4bSdqhuGSE0UHqA1DAytaEnteG+mxLE6CFEVs2uvkCbuzdLFA2Ykguo4FsP9
KmDZJsnY8wTzZdYuiTmE82SAFc53zaptVl/VikXc26U28nw3t/rU5WCpSiN6V65u3d/xVUwWuWgs
cIyFNd7rt9ANHcVzUeaBoy6rEZ9qNx+0ws/w3ovu60jM3VGbi0LfrYL3Q8CN4e7jYCdzR8tjHy/v
ohV78tFbgEtCSdAwzBZXysqcAJGUIT7D9d/FOdcDdGYWKUtsMbjc/gIHxGTXkFVZEZKIVOSh4fax
/dznOJg1XqOaLn+/zCiwQlZnl3qzLpFtn+bMqc23+JDP4tNa88Du8m4w5U1Sl4a8nhG2JCekUDbt
dhyfJ+c0VH03fNGatQLqgnOpOXpy1JL6EEFbG9+CqMyW1waixOReToox1l5No/LylMMhakEyyWTS
PEe17PqpU6mZfl5LR6u00OjkbE2eTpFwesjdViegl/HUAMsERZLahzLOChpP00QZS4zSm9F81sY8
M9lf87h8mlhEeD5k5FJ8+iGYRrwF5nPbXsxrWawfVMR7d7CxUvPSHgFve3IY1du5Hmk6MaDDu49p
mmYSuOYiOvNKyd08f6fjLpXd5CQh9B0421z9EPctcxKoYOTCE5w1CCYrbgnPMqoV927BIWDm8DQp
qnmoVIx6jhShneGhLvQh+bi4ncPts9Tny409VUXJbCuWobqKlSUbPT1Opuot3s0Rb7qxbPWYNXHT
XnZqMht7iYtz/mCaTVLmYC0WvTwAUa1bVoHeeBpRYzU3YyRlvu9hhSnt5v/sKA8JlCf9OS+Gadyz
8+G4XyGg0zy2RZtRqWV6H6iDzNTLToyR+1Q1VSFYsx2zCSAIOs0jRETykTzllUnQr/ZAU8FoEZLd
Kf00kHoe86jKQmm2Sh5IRw72vRL3s37qZCzsQwagEZx0PrvFNfDNfI29cmX1eQAPMJt+XXVjzW4T
Q+hcrawfL1R1Sqx7vPbwZvajyi6GOHQ0eKD3pOHMfpfNMmclnARuazux2rihN33pAJVqYDb2AS3K
YgI2myTVJcGnLU+2E2tWiBt1jJc/OE+ao9fKgoYo1ozDrp1q7WUkc3UzIx1rzLLTUkwFWhANQONR
BTDsBDrn3eJaIr7qj2OyUmO1kqIuYw/r5sI6gCJJresZb33jslQpiQSmpWQNX5b2LxuOoLPC8eqA
+33C4Nzp34621mo3WkEUzQGOFiXrJm76vAsxPsdJ2pp0qwFCCN3d13F5V4+p6LQZ/mKCA4Vn4SXt
vocU2Mw7J11l9ZAzi7F1yFat3XcGh5obS/aiIbRyMhsaltQhMFwVeaWv19LiQVeFPyqzqmdHc4mF
sgbI+VIMviNlsV1cN3VLMV5IPf9NPtg+S+yZZaspdSbi48yOiHtLWQMQKqkbv//3kihnqb1Wj5hX
skuOxay2F5TX1eu8qv+9BgD7vElKL4fRJk5aj2YNh2DqtfZhcZro7t/67udNUra5AmYw6unYWmDH
9KSAWEHE/EKh66si6xf5n/MuKYzTu3hZoB0XdZE0WShAyWSeJrroaKJFonUNw8U4GCxdYdgvJTpG
iPfpcwqGZztyxeZ1ykAaSJgSeq0zME63WzwFsJTBRuTQfhiIsXT4C0BX42ivtzUu6/AUdBu0EBrX
K8W1q/4Uy1RLGNY9NTF1XYqXnFy3rP+vbnD78x+kJoillyHO5uno2hwfdrJzhxkeizZ9qdVByyG3
le1LteC/GcfWWZ5xbnNDkf3SHyW+d8qpSGtXMWFJa2oduPVKGgbW/CrMgGyCgnt/IlzyZ0jkNMUk
Jbaqi8eOMcEUMwel281F1HcHtzR0E6hDpOR+U9ExN4ZiyBV3JCHQFVUPYLqwCMiGoRmdAbfkvm+6
GwSD03iNRUDC4aFPnPa06ctqJbCjnFN1mGbKmJthMdeZHehdskysmKw7+j63Yn3ey7jTpgcwSdQ2
vMKSZTKDOYow5OI0y/l92cM40kjEtGvcJ0Dil7YO9AnXobCMQdXLk3BmV16XwCbwA8unfqrS4OuU
+B8H+39ttvTDcvz8X/+hby0Qf29h/9iN8fhhwbL+50/86WBPdyYSNiAYuv7Npv67g73pvGJ02a5t
fHe3ZxD/4WBvqK9U8nmuC8HKoqNpyxb/4WBviFd8hsbwP36p9U8c7LcZ8eestIRpuzjsUyPTNqN8
/Xx1q61BCjEpOtjLSn3XF2zf4xq3D4M6k5L94cncfvutP3rabxWQv1xLQ5zCHbNKn9fdF1VNSSTn
Blgwe+PNWemtBKOCIEeM+xEHMQA29eib5OT+0b72/S65pqbjjOI454Zwzmy0pQQAG+YAsDh0Edc1
5Uub5y8fpcH9OcD8bN06W+joPh0MNnwjTE3ndQ/qr4rkVb5+m3N/W7L9KkD7y1P84TJndSZN1v3S
uFxm6mR6PVa0Xk5tpzw0QqFK3ESkLmqAggtuTET3ZpG/wfn/LgHH9III7KvE+q/fRAgwDIJE23np
Yiq0KXEm3ufkq74R9H59pfjpXvrmXuOfnM2nHeIBr/NJNgfO3eQ7fvkx8/sTQc/ReWF0/bzmf3/H
xp/fZvv5D/tMVampJZTCCOXGrGtN8xKrA/HCQDp/x7bKesCpyeUFu65wzgrnQiwkfqiVhbCwzJ2C
He91g/YLE6n5nwmaKBBZhqa5miVU0zE19VzmKGhWLWkSXnFINDWvzTmQJ4DBXxhOxtd6+Y9vkevY
tmFDeLVJdTItf35u6ghyUsm4DrVQ2LgU55L1gGkTdhwiIY29F3JMkn2TGgI89eSuEGkjo3kPaxXi
tgeAY5BHV1XhdFImUEkHOEnU7FEezfldLtuW8r+uquLGLJQ89lNjy/p1blJJvIZ7zfQXXbf7i65I
5z4jd1dYIDMbq74bjWwwfbEsauHVmcwL31YK3bkqF57MkQDG9PO0Xq6dxL4rXfMy01eqMEWrpilp
gxZWkhvPpF8rW4oAU/Dl0Z6G2vI72QqHNL8yFId0++e+4fTrHpJubrLXhl41CKknWkY2qlLtBni8
uk9RO0bRzYj6xt0DTTV1D28vYMWgRZXsU1mt1HwhNmrv1nKIFOZeo2J4Hpnw2pSyUZ44H1l1ADUS
4CL5oWw/CJFSOqJ1uqdlx0x0msk6se8Vu668OSMu8xqt5Ow79w6n0CQy3s6JNqWB4aTDcUayOx7Q
WChXxWqT9c/rwfksaji0N24Rj63vDvEA9o9zb8G34aAIvFOFUC00p91PTi+XEOiA89mFgGFAlITq
e8Epl/t17aWPdgpYXDXM56H4YGAEM4ZdKVcQPemsU94r+nb1GgLjsJx6srRNFGu3ekcISm5pcW5b
WFm3w2TYd52WWx9N5gj4n2Io7iEWbSW7xMVwMc0NyOQRdF4ZGMrSf+EY3Y2BaYKu9zrwZbDAREK+
wRTm7FFVAL1UJjTAeInWdhyRG734xP5pQXHSJDl/UQ0lHr96AsBPIdnJLio+KVDbrmNRKjAM9YKK
V9JgTRI2dhwXBG1x8Y5sT6FRl5iV2Ke62nwBkbdcwXqNPsWc+W6Rza2cAdM57nzdHuXNtDTVm6VQ
WWDjJo5vUsNQyKhXuXPXuxZ2U0bVy8a3U0W+nuXQfp76Jm2OSzRRT+tbpROEdEryhnQ4MNWSyi0E
4nQCWSy0rrgeGoxLvbl1hsvRkJRepNXLO51qV+fVxjJdUyWbqZnJdHzd6fmQBrGu9o9OkbvHbrQ6
sv8FtT1vUlWTfUEFusXJQeS+QkLuDsH0aHpr1jWRn0JqB/q7Kobm5wz0G13poD63ha0cVAVIpSfG
1AAqBrP+s60JqV7U2NFQXnbW9zrQR23PMHNuqOJWFHiGYRr80S7U95a7AZPUMbUbr64ace9GYJuB
w4r6Sz0r1oeBBFfquR0IFrL0Gpy7qFkeGVLF5yROtAIU3zLNzLKsab2MhfI6izUeUwaL9r5nDdE8
ASOYlLeLg4WPesm6isxSFL5hGcPbRTrlFSnywQTcbDv3VDIb6a95Vz5XJH8bKmhGzrhdHDHycLbi
jaxa3TqgKS8vTE2snQ9EtjCRizC5PbNu2jzQdGQSocjtVYRLN/WlP+ojlZ50KNok0NYFDLieNPV7
YzJtVgHAn7ezloiZOpfTPquqMo6eZehp7C0KyQL0aoV5mebtALsgmVJ8kFJ7zXd9G7sinEw3VUGa
R6bwKmmS1VEaJsJdk+E6DeG+XvpDUmLGFuh1bzpw0RqSPSR6O+lFNLWIPfWWbr3UOsV+ctcSENYa
p/J1At022Ve9sRHXKPq3fqsZZhEm4NzWqybO5O2qJLruaQvpD49qyI0Zj1kTmhDs50MZRR3xYtNT
iNWjsc0O6rK0NNV1xWwcgHZsLwxH+TGILdH0/srax2h2oZbLNgM9lqfU33yqmqq1p8sqYxnsLNqv
61Kb5V5349X2xICjjY8ejlLWFOvJEM4OWgWvbFd2oN5uVNVbOqtSvYHUTLNzctuewjxVx/aQD85E
xdO0vaUHp3pvdU2q+klk6sbFqvOcN+ovup8OQq9zIHlGkGass3k7k0Zu/MaeDTNMcOWY/LVKqcRr
NV9+V5rUWi60UTfJjWQ18GDKh8pVpnWk4Ay2uRANtbyGSkUTY5xnhUMGlicQ1A4kKipY6jh4uZa6
cNCHQaOKrWaWfmnmNeBWzvFbR6uaGBAb6kwfHqxcU6eAjdN4Y87tbB/EPM3uvWJFPDClqtp5l+gc
c32ZNNHkMb/M2mfmjKvfsG/L44iXtRKOtWKQRBi1Cpcq8HhXLKuZ6zkUo45i0esD9kfra40G9YS6
Z2S+xuheDF4X6RVB49J2gQlt2/KGOTFNfoVeQDh0HDl9IRlmwyAts7bxS/Zz8sZr1Q97O+1Efyo0
NxHBtuzAFODeWo/uFf1Nwn3eLLluvR1QaCyXNNH0NSuZQlEbHbdx2Ro9PtAitYd810W5+JaB+p8j
6w8HUEN1tzTS3x9aX1P8/tfVhw/d8Fz9eHL9/sHvZ1fLeIXogxOiZhqGrhpbBPr97MqPNGM7wmm6
rbnfzjrfz66a80q1iDJV1GjO14/999F1+xGFDLibhLMQ2/4Reu1rA9SfcSvwN4uzKzE4aHkicsKn
n+PWoa6TbImEEUx4JsKssSTowPbJpARVN0/oRchj1tXDSL9v0GSxIGhhJ23GEg6plb0ZUkpyApOy
lwLq7Qhw9r0c4GyOARhO59/Ovhdp6VmtTGkEDVItGKeyOpidejEWy8ekbUCyF9F7hflPVLbeNk13
m1f26ImiftryT0e72NuFqQRd4zxqGvm/qZlgesZXLIvFpR3DFDfGiBp06dyua9QH9mSDAyLQ9ruO
fHsQ5+yBrrM2np2L2qdhZ6/3i2dRiWf/WJdQCLRka1J8u/H/mVk/zCzOYb+dVx+2ieUxr5L/87+L
5/KntNDXz/4xtfRXtB2oDlOHobKlJP6cWvorjNY0qIY6xzL8TzmC/jG17FeuTrHKtUzn63zkR9+z
QprNp2j33DYUZsOWfPhf//lTTuEbefLXsvCvDfc/j2FUN5pu4h6MnBKpyM9zq++I25QRDdmisojL
bBm8eVBS/u3RaKu9Guv7drCf3Sx6sKjWeuWQKmHXzaeNMewPevoQXTodvVZicd9OtAYHII6P1ULB
NxuHp4E9B5JufQVg2LOVfPbTQal8KeFqZyu7f6cpcm/Pdgvseu5CdHPlhbrmpzxSPn99Qf9o1N40
z9XroXt+Hq4+NP+5ffS/eZ1fH+Kf/3Ujn7th7J5ZPJv+X7ux+vwBbUF1/pmffgUP/vu3CT4MH376
j/BrzvBufO6W++d+LIY/3tn2N/9ff/h9eD4szfN//ceneqyAz90/x3ytH5d2fcvO/P2OQAz+Ie2e
//KJP8ar80pzTQf3anIErvnTVkAaU1ddU4PJpFsa28Gf41V/xd8kscBOYLFcb43bf4xX/RWZFETY
BtsHiQ5U9n/c+/dE4m/H68+ZRdNEt8Ym4Li6IJLiYmf1qxqTNnVxSi1oykF7k1gFfOSBtuvtlEMl
Mp+dNnRNWuC7on1ydZDInRDRsU8t5wKybuMJdX0bTSCquzanLqBqffSpBqKdoO5ZpzIk10UcahoJ
/lLKBC95HUNokcMnoefW4zjGDUfQbnbf5UXlXMWlsJ4VrBUKL2qd9jjPeoZSI0e/Oi0WneaOXLxl
LJMdD0bnZEkz0ju719bXP7zDFxOu3x4Lp1+XNhvHIkl3ltrp6BACBK1rQS/bKExtow6KCrGp2Rtt
MMcVCPg16rBBN8v9P59WV+kn+s3rL8P59Phpgv1/PKXM306px9f/eoKKmVb/OvbFh+pz/9Pk2j77
x+QSr0zSl8QLwjEMl1zqn5sBtFqH7D8Jf06FDivyn5OLeYdoVgNi4IDno1jw5+SyX4Gh2yYl0dG3
osM/mFxc/ed4ZhPnuwZFCAuHEOfcGk6hsIEpiB4Fbi53Os7wixOFvx+n3MVvL3GW0iZS3KpuXGJO
xJXezPuUOMmS7gvTYYu8ftrVvt4JUatKIWbbSX/e1QZF5phIq1EQFdOuFuVlXS9BbrpPSv1SOfdr
+//5tTTL1QSFFVu451PPNeuupYqKebeUFwkm8jXpKE50QRtRuaty8qDyol7QoiX5KS0XgOYQ42Lj
sD1dd1r2HCJfuP3zRRLdJeszGzveBCbfzfj59rVMaEW9ghuvE+W+MYpDMsVhro0X8fZiO+cxLuYX
fCleuuQ2tn7IyQs9XizUIhEprvhNtXDZIfXnavSrMfNx20Z87v6jJhCOBWd3uY21Hy6JBt8yO9Jq
tMhkfqYmp0Tkh98P17MSzLdrsN2w0ajE+db5QMrsRdaAaHi5UX27qtV7jFwOCtdiC7xCZnYlrfGi
RxjiDvWtKl4y8fqa+j8fXLZqaiZgbIvi3VkVohPmqOe0gweWfN+I7mYdymDpCzy63UsnSk9LnJ4y
072f3OLQls5j0g8v1X62wfKXryA46HH00lX7vPbjRosTGxJm4FLGO2vN3ukdVp12TE+F81jRm1ST
41LHKSRVecIRrPcclOQOpw666sKqHf0Y9T3lPgDr2WXhjhe5i7xfBWzIeccc69vfv7Ntq/vr9+Wd
meSDmZZnc7/tmsoSyWamv1hXQ5/5hRKH9N1s1v2vlb6/AB18heb24+8v+6uVzVEpq9CkYQjr3HEU
/SkTbqoYjdX00e3K26aWYWcl97+/zF8Ddka9ozq6YetCY1s4GxGol7SoG7IoyNWHOm9uK+H0qLiM
sBnqnZqZp0yKU4u6CpP7y22JycCfuItyqS/uJUK3u6Za95QhPCVdg9mO7yw01yUp+kEhP2wsrEfL
vHeyeKfUdJ407Q1Zo8Bal2Bi7Klbm6cmQy4O8ehbKPHT4eTHqrH+1Wb6/N1RUlUxO6T+pp5PtzVx
nFwZbJfeE/chsctbfZYXVJ+u6AcIisgKbNXKEbzL3bqVRixUukP+Yezj0C2zE9JRT6nTd/OMkllE
YWMO/jTftAy/GSJgs8gd0lcfrSNy0WwK7a48UDLaFZ3BCmkd1jW7XzrGZVd7a66ENjneXltQpRWH
WZch7RZB3Mf7qjQ905Hh9iTVNKPlgJW1Z0L000e7n8K5NfG/oh2JP0/c6dpsARuX71t7vgbXcaRp
h3YvOpfn5H6ZNiyxuwZRXY5eLolg4/LStSVwUdN32+zd7MThdkFR1rfM8ssRKye7F9fxXCAVKt61
y3BR2s7niU5uzKD2bYp7WJKdVlR/SoR4eF0D1dAP1TLuTLX7oIv0lGbVrUzj0qcZ68bU9CsHm3Jp
JXsTz9Ma/2w7jugdaj8ojWH4TTdf6xPTFmFuqaX3dj7cpG1hBs2aP8ilqeHCFreZKw6uiEO08eEY
DzeOoxzHPP3sVIXHZrSv4zQsGklsqr9JM96o5TwBQQMvCb5pcUNagqwxC829aVzlHUwJFo9tIamt
LwnPdlt3t2fdLM3OqELRvncsq/HTij8yzM9zLA5VG5Ue297Btpp7LSsvsQ4MytV+rUzTRZEqu65S
LrffRUJ3H6/9jZsnJzuJwn4oLmcJ/ZOioWeby35UxEPKfcg4OfXt5OVR6pfK+hgZ5pVlMvCU9Wik
8mqIyTCJ4rJx532lu5dZZR1axKfbqqOk6j7WjCsMSPe6FYcoVw8xkmcxJvdTRYeK0biV303zxwXj
hsyR2/+8RkH2N/fjke7J14T9jxvZZB42kazKAJm08jJrEVlS1inJgpdaf+xbC02Q8IssOdFwt6Nt
7GSZcTjZ8sKoKc73S9BEwxH9tddNa9APPFjbOqbxeB+JzHdaJEy8uFosgYG/WtzSYzDxmZhBSB3V
58zxqa9QuqJq8lK9O469OG2vmoy7l1oEVo7ypMjhiAw01Nr8oMbSL1ratmusEeJ5JynLeJRow0qO
x2GK7wmOT/myBu4afR0DA91Ni4i/LPm6R0EYFskaIOt/bWHVIAp2FzZWS3/AC8hHJXtCDBVCctt3
26uJc+QH6bverpgik1cyTmRZHkwteiwRV/1+9f3VIo9Sh5MWmU/yOmeLL/pACqmD7lKa7W5sZ/Bp
qdkDgHsh7Pjq5nW+DrqOIThjqxaZxbPQhvYA3B7AIAWTm3+hMu911Pjior4tzCXoNXEi234YK+rn
Sz2GrVKRWozfbnuqakZvEpS/Xj+X95YzvLHn4jJSTT+bX8p/fmXP/fVbWigkqK5apI7PAjAjg28b
OdTNNToRGo3q/eKunyZTHDLdOM38v+JqJ80aP66GfkVBa08vae7F9Ut0vF/GSe6WY9sCJZQUnLl+
jAVptZkQ+lpusEzJfTo4D6JaP475sh/KMrDsIdSN4aKa2g9UG/zWZrEQL9l3/XJs/PAVzp7GLEul
7MmkB6YxX9stAoWkbj5kvf3w+zH4q8FBmyX5D4Q4GmPkbBBKGi4UfTDcADX3u0YVV5athBzrDsPq
fp0jlYxC216CkWWoNZK3S3cj6MoxWIXcqDsqqtx1rntZd+mpHJm2yfhC4/2vwmb2b3DMCLFI03wd
OT+E5ijSu8LuoFqONa1kiwyTjoVHUcIsnzyrkDuti0L6nR/pfUsw4TO93z+jX5z/bMoYJoI8RDXG
uSEcFpFGQnLeDUrtPTYhoRPpn1LioKJ66fj3i3MPuhf0OxSKCcuMs5dBmRZNRtG6AeLtckQtlOlB
FjkBXTV7oxGsyC8Iq/XtuH8e4HJJ1yVQYgUyz1kdhYVeYki5ZCMIxNg4RtP0sSPYbYFup9GmY7dK
uP1wO3Wma7wbDcrg0ZQfthGxcCgTrXlajClchNyVq34wl+JgWcUl/cKnfu2O/RC/XdN519Tqfixl
2E4SmDods3wGI+TQJgrq4vjKscrLMlWeGlyYZ+CxWdvfaEvmS8el1s3ml5gnJPSID8xT3qenvlRC
0WV3JWxwW5qH1sreL5yqltl+UgvaK/jS2+eHWe6WDJBcYxwGdhtaYzzDGcNJsMfNydstGoM7GtK9
d2ECsmuK4Sir+GrOMl8bhxuxRKEkClxWcdLUde9wzN5myejy8767UVkx6aM9bMHSRDPsSCcswvtA
qTmxDNkpTvIv0skPBmdlMc739PrQYDmrXp7JndUQIqb9USMO3iItm812kJLdrThEiUI9Wbl3ctqf
tHjPbncSy0zycLhY4/l6W7+XTpwi/X3aRvdrU4REvBe9m7NH4268hSKRdC6NLEZBf2Ul1XttjPeR
kvptHT2pPSG45VyShvAXafpbNBrBi+4bRoGb3sVEny1Rr13HRDXu5WIjP+mS02TAlOYZIlC5Ucv4
nnYPX9Pd/fY5Epw0l/5f6s5rSW4kS9NPhDZocQsgRCoSzCSZRd7AWBTQWuPp5/Nk7XYGMjpi2WZr
tmszdcUmPQC4Hz/iF9NOno3jOGtgxPlvkp6mJvk18/6qdLgr7I/oulDpGZ7uDPteTryECx8yn7+G
YL+Q4nJM53G1nF3bkz/lgDrk5SASGT11PkMXVV2gZA+dNPtOZKEGIN2HTv/eKpd3YzLe6czlrZRv
yl6L4FExkb83zPmdUbxfrfQRtx5ADF9NIGTNVASiZ2SHpFXGdFBq7XYqRiEOeCv4cMj/+nGSfViX
xMNY8q6kOK2M7ENJwZpC+vGlltfGX4ZXTpJcx0+iFyL2CKIHh4gwNU6EJ/aguGILp7tZrOx+6daD
Lhfs12nn6P2NSXTtQ/Yn3qNqux7a2PDEt2mlYWcWpmfF0hOG3jeqRNmZ5Edjzo4KBlXz9JEj/ely
sHt7+ZmyQVsciDF9cQbCmxkOs6J04NnBc0XSk6gHVH24W8kqxTYoU/2YZNGTZa2HRF8OXUgaqDlX
ytI3AZefQNPSFFhmlUC4af9UcgOzXZsdn/nlbix7eM66Gxr5cSl67/LjUuluA6BoxpjQU2UcQgQE
9/SyR1YeUIQU2b5upLfS6gCXXPrWTbr4EV0yAB6k8Z2efZCESSJxOG2Uz008f22a+LFemhdczm1Y
S/dQ4PYUMi6szL9NPfHsGXqoXlFyEhtgIsbuMpKpS6Z0n2bJ7bjmA+IIIs0RL5cira6jw5AYR2Wh
KEgqOh/TAbqoJ5pdq0kWNq/zwayXwzTpIaiX7BiGw51D+ltZGqqK2q2h0T+ykkfqj8eOo1O00zvH
ZEctELzjfnJXG57YuOgPVR6VIJxMtytQhxri6Dm1Vzid5vquVJZ3Uy8qUFg3rqb2swuP972+Fvd6
yySij/8qteSDlFVB30JMtOdw1xoUFdhQe0NhEWPZqyWFoxo+tkr4JGfwlydpRxx+efoeBn5eSk+Q
6TRPLeLHQYU8D1zzqOv931Ib/1xmU3MzWzuiiRbYMGZHji8q5bddJD1maWb60hg+VaaBPgRfIGqk
+yKLnnuNipDKEUZXvQubEcTVehslxWFK0tvQBlloUNQZXFcxxZpaUgNX4z5CiM7rouix6REzGYGV
c9f19r2kOk8Za9Iy+6CE/V5mjt7I2q3qyA829XQuOaDfqZNBy2ilfpyVxWeb3S4U+5rJEaXOGIxx
39fxbZ1O+6yNHkWYtWrrkzKVrtUP3tiCvNJryX/5x530mMw5bNwh8ayearbJj73Kpbi2R7PjD4YO
nQa7fwJELK7g1KO9/wMFichHsORGiTso3HEDmEo1bBeilBfZv4YcKF3H4N7Vw/gWLO0x6+Z3mr34
BjDZTi6/ZZn9lLQDJL78g0lssfrqXhTeKUF5pZCq5f7vuIXMLhVS62bSutzWS/4BUPFnQ40fO9V+
bAjOOweMxM60iyDqwk+ixI7TPPPQe0CicNgrRDTk/gBRZDtgnzsz56asDG+YJsQ8qK0raVfW1g2c
aBBFw1czoYwn3wYQhIgZMdOV1/CuUrRbWv634BQ/dh3ZSbPO7zAZNdzKskovbbScux0CNFJQew2C
+8CI5E7c9G0ZXcmdz0QO2BTkzEwjyZ62vfqe9haYYtnybWciO+JlcvGa4gjq5X1Gd+JyqHq7HBhy
GvEcaBqf9pauBkwdmGtfUiDlw53IT2KqZrssv4mdXs/TleXOXAQ63UfbVhyGgPy3aX0uONyapj5Z
Pgy/Y06B3SbW6GarfKBnA+E9+yov8dNkZ/dJXBxxikGcJ/3w8sx/NGb/P5sHfqwK/v/iyPA//kP/
L87dhXPNhbl7m/TcQBcnhfwD/54UMpvWZWj5Moh9tuq/J4X6v5hHkP0zcP+NDnk9KWQCRQms0UGR
uSTZAP9rDG//S5OB7bI7KB4Alih/MoZ/c93ThDZ1XeQdDjOmrXTysrZtjdQ51z0C8B6SG51XdiY+
1aR+y69Xryn43U943RU+V1fblm4rzDihLWy1guUuX7FUpeHdl1DcV/SXsGWX650Td58vr6SKLsG2
oWEzYwUNo8v08DddhHktHSdMeKx1ir1Sc+5G+3NZzJOvLMgRFG2bALMfb0zAKX441X8t1kz+Kwdx
ElVfC+0Xd7iEqNXOkArZDxe3CxcHZaxM9UYdNHGc+pd/8Jv4wmdwTJ3aU2XoDznnNBFK7bYwpkmU
2QvSGWvXQM6ZKuBgE8iaWgkXn5nuVfX8N2/JFGJjDK9lA/U4Zdv2yfPEyIeloP5EAIb2YfWB+/hX
jjARd1H7MIVx6RbSVD3EWJB6s6Zg+Ww6D6MuDPBgZDYYBySJ/QHZFrRUZM3TOpKsqHmox8+zlE37
RFEWj8GuQf1mJS4qCY1nR87XxTDdPKurp6k1P8xjN+8QyENpIF51bzBt/IKt5JAZcuyHhRW6OFIs
IOUchBGjeodkWv7ctZKnYZhwZRJ5JvCqYKf4EC9jeBNM1kn7iS5uNCVZ7/ixPUD7sArDwwntB7IC
iZug20MrJvqr6JErAG5yL4fObQ6yDGWB6Jrx2tumnMlP4ZxQDvCTuHtOf8pSZZZejLXjyw4J6TgV
HXJp84KynF14a5P2bp7Lzi5R/SxWdGYWfe+hs+BNRvM8jWZ7pRX0JlKc/pxtru7oQ2Whx0Rtgg0G
SlRN5I9a63ja8Jlm9LU+oCgzTg4wq7EvudzpOjmoY58+PLQNvMpGx/abJsxdZ+opJ2vz2rX+co9u
lzFkh8isMfIjCp4uA9AZcyuUcLjXw9Qd5/6rNs+QlpLhoZBImaN09ZfZ1m5r5JXcUKHZYtWUyijH
xMaxM3Mw6pXVUXIWjOeR/Unz8ViW1g+tHDp3dB6GXAkfVrSTkEkb9mFJuwOxmoOEaQ61DjkjdF9t
TUaviZ1PraGgNtHpd7WZN/7agZ1vojh1naSudvWUQqcp+nekujbcoJsmIkML46r1C8k6YFIPy2Hu
Ws/Kw28oGP/IyulLFMnNPbqxrgQU1bdnuRUzKgslqk9jUq2ubTYKKrXdCgqdLk1W2p3njOU1u7mz
e9mARMrkWeHa2jbX4hntIhOfUt/K82VHzwLZMcG4Mapjb6CnMcbVnSLHmGKg0+JakW/aKgQMw4ZG
k11jtb/p9LG3CHiWGCsD0dE2yZXl1ENvh7T2rBaaFtJtppCKkl35uzO5dTd1bh0jZHQ5wp9d1IYd
CMJaBvqzWVQGkUaQYNEyCsa+d/aROfau3jYPa9Jarp2hVRKlXy4vejacAcUB9KBD54Pwebq/ywmg
CwQOrndjuOnIpXf2MmcHiHnMziTHk7rhq1WtkjtWFv27LLkraObZnRRfefwz0G8yaF0jE9IMtAq3
Uq4hwmRIXUaOH7UTLa9CHr1Qpi7HM6Pw5CauvZW2iNdEc3sbolTnN11v71RLeieEwG5tys4K6tY8
t+nx8kt6mfVsgwD70iJZ0Ag1L4P6Vz3uLMmjSGTjvlN80awmf58v75asdw2c3WjfKhweuT5UunbD
DHU1w+UB+gnRwoCglxZG72cI6yiKPLqLSklZ1c4XVI0oUru48FLtkUlb58Vd6hxmZ+Vfo/ni4fXq
0Qd1wzF9aOzJ3tF4/TInix85be2a2TdTRp9LWtgdjH2yKT06Uxi6GtJvVG4JvC0JCORkxt+ADclu
DM0P1YEVsPn7xipnTypo1JVRdyfJzQDcXgI9wYuOojn1TTT0fLrJzNua/EOS6VeAJuduCks1DBFV
SfO2nHHEM+sStzHbn1IHkuAgUQozt+mTT4mqtr9Lpf8LVcr/v6hFgeX+z/XIU4UkTnUWsij+4u86
hCIZOLDKHQeY7IXH8Q8vRDGMf5F1QsLWBCyJP/vfRYgkkIwU17KglIBQEfOpf4oQSQEnzOSUPyKC
MjjUtT+pQjb3gxBGgJcNHhkoDDFS3UrMAzuYw8UqkqAYdPW2q+VibyJx5aepGflGF463pFsAzfuO
mbK1GjsIlPMe6QHNLVCoO1im6VzJd15GS/8OC79/EzQ3DjidXFG+ncZOq4jAIztjGmR9bf2FuCZJ
VmHM+Uf8KtDxXfJuAlxfPBiIssegHwQCR0NfzEV6dR3dsle0Qx1pysd0QcfOrfWkgUI4p3HllflV
h8IXR63tz4VaQwFBVi90KE5/rpY1gwnhPAlyuXfQGBynmlZ/1aCPBzM0sJe4tpE1w5W1RATqcV6M
KvK0yPwbHor6Tp4V9dNY2/NHA3AMM+Aqb3/mgK8O0myGHxaV8bUKHfS7ocfrp4XU5ClT50c5HqXP
rzbvmSrxNPP7/doZAIs9CoT2jdODEvetrMdtEpjqlN7YEcAGhoPK/vIqp7XoyypsWpX6RzWIVVv9
aRnUbNL0MxuuFQJbOqos9YywWZvCqbu81Gk4/GcpIAAMUIHbA50//TBjlji1bfJAUjL8AruRuH2o
MkBRYOw5xqfLi517LoWID+aXrgF6B6eLTY0BQC7WkyCuLe1ezvse98TUflCKbr5SK535UA5MAW51
cLnUKJvzoeqISq9rmwZpGSf7SWeiuMIp9S8/0NlViAxkD1So8su2f3U5L4UhJzOsyyCPinTP/6KF
VfqHIlriG0GZEwEIABVyI1vnQIAIUzivShrAAIrcBnHsfWgzAL78LIJ59KqqeVmGpRQmaIYsa2/U
N3qUSJMSY4hAWk3ZL+m/HyVimpvQ7LeighfYqKprLfa8W+cKlaO8mq9YMJzmob9/AvN8in7ISgJy
frpBUqNM0YXN0mCK1V9DnbYHTR37QxxHk6+vCW3xsU3QPLaunbi3H9Kwgb1y3/CKQT2KP3/1Ie08
D0ekINKgLQd65iiduDjZXhVlP/OG6WLBgBJzfNhYm1V6oemjJmkgN47mGaPxTV3KZykvfTLLP0JK
/36VXJgqzEiR0G+tZ8fUpoLT65RRTK7s2rE3BL9EQqy6jn1GaM39quujmxeoSFzZSKf9opelGQYS
USzCJG0C8eevXuYYD3Y5IaEd2PPXTGivLii6MCC1U/lmKKSPyGN6yD2C24YDYMm7YkVwOP3WwoiZ
lxpxQcvPhh+Xf9TbDwyKhbYkyYTFHt+eVHNsYtWo1ph5vJR8dqTUeUyNsD1cXmWDSBGPbsJBon6D
5ipEVjb7KNTQLqiGOBU3WuYnmpMx+Df74+SgUQIP2Tpas5R+MVFARJhNdY5pG3Z7NAzmKyXN25Mk
GKNiS5Ncsa+3oRa9N5v0PQ3iWMmOdY2HfdbL8w5jPjj6cqnvjWRNHlWrvVZMvb1RWNkQvC4Z7glV
y+nXLzQFfRKET4I5dhamHwmkbROQsoOkyvsySeUr71w8yWlqARWM3AJINK8dtcXT9VSlmwoj4kmB
CiQfV22iR9nhhtq7xaQhXUz7CvRmtjTFjZQn+7gMo2uuN+c+O7moSobIZa9zG5z+hnpJtEXvizRA
St250/rO2ZnkLG49dDRlsWS5GUBTP6WMvNwqNjEpH5OFGV1cX8kLXyr107dhy6DRaRwA2xIdutNf
MtTMiEem4UGS9FwWYMOsHrEb5Hd2w6hQ4KRSwXxtcqroTpLanYmuReM2Lf1cDwbLgsx+IY2BjgZs
uKvCIkMYd0hlHU8fFIoovmdo0QvmdI6boYd+3/al+qXCnNFHwtdBmY6J8F/o48yPRTpAfOvUdvkp
z2vyC6Bh9nEausV07ahuf9XDMph/nM2QE4szyP9x2OXNd0jQqNGxp+mCShpVr8tJNTslDL3YWB13
aRLt6fJ5f5vQcPX/Zt0yCntDANKs0TZTRpyB1jb10Yg1gyTWyt20ko395aXeBjCWEg0a5B6YK24D
mDLUQC6gEQYAqqdbKdNCoCyYzP4Xq9BpJGo49MO292CzDIk9o6AQ0Jpnr8z1s6RD5vkvFqGnjxYV
NQe59OkejZsxNket6oMBuYh9vooZv7P+oyX4H2H+Z16YxibQYJly3SKvdbrKQgtCxeyxD/RIzXfK
GP6dxdq1G/3cIqi/AQGkf6gR808XsZc+7lHiGYJcHTqBY/g5LsM1a7a396kNLYbjzMxINAY3uWzP
7e701jIAfm/zm8hYWgCvcn5D+Rnt1lWj4T6Z1y6Qc08mimvGPXwj50Ve9NUlbloNBMNFY1G5r5A/
HoddYSMkenkrnDlA5PwCXsiUUXmzq4tSaQ2MpdAsSMZFEBEAx/ECqFKN0r+81JkynpGbrGPAJaZJ
b0YWWtHZI6osbZBWC7Jycm7thhQ9r3qwwodQBcem6jHNqRQZmipB4H6KGu0pbyomgaM1f1KnXvsj
WzmRLtD8NCEPkZUITt9m+5jGmM1FXPYBroQOdAjrZyjZ15z3Nt3Nl1WoH2zuYy4oOsqbqNij0prL
rdEHGY3tzxLck9btIr1EQb6dDnFFRy6U13La6aOMPDuzvqXwQhTGVTdC+46eHHKw3X6xy+dkEA4y
jVMV5e7y5zmzE7i9NYNWCx+I8ejpSUqKhp5AWQ9Bj6C6j7QqojaqI3nwjv4QUf77hbxea5McWVat
FrQPhgCwnL03Fi16r8fIs1ZxrN3Isx7vq1Ex7mvDkd5bcoh8Ne0JL8/C9Jgq0exZa2xdefzNUPjl
N8G8Jb5zGsS+2ISrsl/icFGMKagrqb7HoKlxtba2aI+G4/TdVBIDnTHkcKB8NMKD2tHLNqADVMte
R8u+dxcjEkM4O0YKIbZiU/Vi8NGqOzkDpBc4PJWD9NPQ7WMD/yTXQCMr8+iQICFdyTBPLn/Ol/Hs
JhGhTwJGHsUHSoEXrcdX8cMu1zmKKmcIEgR4dlncpvtxQRQMVxQbtXyjojeW/kwtYVjUIS4b9rdT
dujRiHBTsMe7BTvK/Tqg64lwSQ9jDJekCil9sB7q+GNCrcRvq9Kgdc2TJobxK+4HPbD1MdrTgVbv
S8yDbqZ0cg52YtPtjbvuBuCWvJutdPFHp52u3GpvNzDhEioFPGk4gb9JZ68euJatgfJZngJZ6iQv
7p322TSheGWy9g/45Q+uNgc1DUCYFqKOtE03F0IzDyOqztYU4PCqYZaS/2xQHD5e/oJvLwAWAcQB
jZz/4F6cHkhJa/qW0DQH9Ngmv8I/3KO3p165AETsOd0mdLpogBKaDEjnWxrl0mfVSp4wB2Pa/YRR
cZta017uGwzv+ka7sinPfSId7gTFGdAL+sOnj4Qeg4FISDgHKsQBAGLjsi8ypo611ORXzvOGry3O
syNz29DxFKuhInG6lpNgDbAY2RJgvlV7TmQnN02SqXu1yVV/LKXm1lmy7puSmCpUkWw07xi0zKVr
dFXnULoUDlCqFAgtjQ90Ow+9lU2/UgbF10R0z3xnBYgFkhlkMEBqN7fD1MECQWRpDtABrD15QE3M
bCHtXd5NZ0okegJCn0MHqca+FT/j1fFoClWyCoX3Af0RjUajy1JUyTO9LRkUtX3itpbcHlM8QdAu
6jrlGyLT0Etn1K+fwiFalCvpwJmNRz/OBmsp8AtM809/jxFFWqsl9RpMa6J8WzHdYHtbaVBabefn
M/JiV16A+Ac3O/1kwU1llsip1BQNC+J7Fr5fVic/tLqaIGJpRrdLQpceT4Dwr1Je5Kc+z7X9yLD/
ykOfOQAkWQI7rRI9aESdPnQcWWaXFvMaNJbaHNYcrx7wt71fatGfCdu+7H+yLJG3UiEhb7t5v8Ma
JhluZWsQmitNEKexAWOM016fuu7aqxV345tXyxGDw0b9Tx/g9LHyBN0wczJWGk42thkMuX08YqM7
KO32UYpHneZDCXw7WRBZgZsksCGJl2LW/DFslWvokLcNCYd2GxkXfWEgkrJ2+mukurXxdxvWYCE6
uDgOGp9g3YL0txHFB1LbuWrYLzve3ve2HaUrKeW5T6yjEoHZFFpqb5I9LFKMPo3lNVDX/K8+Mi1/
LqrPnZa2V/bSmZmOoL3/e6XNW1/SqsFoS1KCwsSLF/MyR9kragfsylH6/v2KFhrquWE+oEejdUqA
AL1KF6IuzMPaIyXv4uXYfox6bO7BeBsYrTlj2/s07p1qjw9Q+91GXXQ4WnmjyPecUNUUYgDpfdlU
muM1dRw1V57pbdQG8M+LpxiRqUs0gbV8HaUMrHlKxZC0oLWzZh9CATkAACwCELWK5NtTvQAxkhcQ
etqsVh8choHPS1YxXYdIGWZ7fTBW9Aod61eYtZLMTQbFJZNG5fPlaKJvdjwoX8izUBOQ7uJ22UKD
wLWZy5pWXRAqEqRLRVsPE65ZVw7W21WEKAQcMJX1DDb06duYzAJT1b4dAt3sk2OrLeXetJfxy+Vn
2UZi2mZUmDhzYxXF9bAdr5ZOjUJD107BPPXLfUQ969ZzBmkvKa2bJZPTp8vrvUwRXocLcFskTQxO
SbUZdGxdh+tc6TWSJjkIG8363mck9m6DB5TkQgwaIyjOFq3/ijQb5XE63D2cWM0Qdo9K9KPTMln3
2i5q8Ssa4+QZz9BO8fW0BJ9TKZ2SI5g6JEiYkTwVoPVj8z3mngjt1vh9fO342wAUNalPXRMY1t9t
q0S4adbWXTxJUkp70JChjqwjqCyzDGmsJQreX5iZtobupl0C4x8re1DvWosYbDHAm/fjSV9sFxSt
g/8dDmAIQxta/ZBgYp3hYznX3y+/whdn8tNXaOvIzRk2M12G4tsYNwyKnJXQ4gIHjw96mom6ggGx
5Xd6810CjfbJyNbly6qn5o2N4qkrm0Ne+Ywr0sor4GrdytVa/ygVhnMAxwep8Is0AaHfZpX0vIyW
0rnLZMm3cbt09b1iaetNEorx9drDBInR220OltU7Rz4vX6aYnDiQW7P9iAAr04UIF0hvwL1IFvJw
tfYwoDiN3UVf9IKLqpWuZi4yjcglS1q3d6So2SGMrH9GeKtq3ahLpUOR4Ubr1ti8NYJuOT3Ea4Pm
dIxI7ud6TZXVq1qaJB7tdyvzunIYgLzYg/GBAWDt7DBIiG8Xo9cxFQrDFbe8vkQ12Vng0em91a53
0pTm6q066v0nFV41osxDN9he1DZpfAflMXyQonX8UFU4f7h5JH9lh2GFJceD0qJwHMqyt1hNjBq3
FU+2l+EVMBwMdaJexQGqugHOV33EQaqB6o/vbIamap3NmHmUhuLOen0oymKJjyjzIRPdlmH7GUJX
UrpDhRK50Pr4C0uteRWxubUPlzfQNrIIgTYTsSl0qlQZNShxi73KBrulSLAoVodAHsx+p5Q0GxHg
1fZ/vAoNM+aylC8mIxnxK16tUucFGsdlSQ6uIxgMQlra5ZlxrfB7MzjlYVjG5IEQQ0ILRqQnr5YJ
q74YQmlYgrzr6qNs9kjf030EXbVOB8Db3wxh09ctmryrBipt2CDdlWJNFGOb8wgxTui10EQSwnqn
PyFWASFLGAkwOFUUvwTA0Y5d7NIgxgo1MqAUprg2O8vPyy/4DQxFPDqRgNqBJJrMcrNu1Y+WJtkN
AwOstnovnqXuueA19O4kOc6vsq/HXw5JSOal1mq+q02l2Gf0ugJTQiplKvLP+EGWujuQG+4WZWl7
156QlEb5W82vzEbEb3nzjhhI/ZbJBF9x+o66cpTXdNAR0B5HJtqlituamuY7vZ/l41w7YOqQgb5S
95zZ6ARJhsrc14wDhZjh670hGyUy07jtBMOEMeAkp1R1NG+vrLJNOfkMdBEx0YMnYakkwqerlJic
Wo0sTcFkS8lRHlc99oRJGJgg0qkvfVlgGlQuTfwLldqk8UJEw651fM68Xs4YA0fASDoxTzv9Dek4
5G2+SFTyk70eldlJDtGiJh+MEjeHvA0/Fr2lfryy/8Q/uvmmUBOAZunMKhDM2L5eMzfDMVKWAHfN
o44fJfnbOwrHjyoT/AWiAnffN8wrEQ/pg5qoniuql2vXGBLKmc/M72DOLtMtEd3c04fvm7Yn5kZU
O3M/39ixqt85sG1uCwQKhMK+5s1qHLpqrWAurGNkUhqLxaxIQjoIUPWuKFXFA6ZztfcrUrTNC6LG
ZeOJ2ES9u3lBeWskChaYlEbjgFVoFf/CLG0OcA+vjvDzMK82+m63jFH2LU9Ne79WSBf1Janr5S91
ZndwCiASiQ9FJN+8IAdf30oS5XY0DSp2jeXwfh5j2ZeRIvcirZr9Wlrqm8uLvoAcNk8vMkpSZTr/
4oicfhY8M9NaqxeKIdBAhxDLLUGr7w7TKoU3wMNKfNGip0bJceCSMNxo05yXwZzA1+Pe/kB9ZR2G
slQY3WfNvZ4a+KAlERz7NkXnZ1itmzEz+++Lk0w3OHQLeww799UR6ZRR1tFf1uIdAZmagS/vch9L
d2qPDP24wm1MyrKgzdlqLseJ4Uqf7Rgl5r5SLtqDnozlFUjUNs8mSDANE2Mk3gje7pvaptOtMB1z
ZQ26pe129og/qFO3hR8XzuylKnKBl9/+thIV6+koiCgQ5m1GcJug1PSM5bMhZOupwxRkptX6eYbu
fhq31eHyUmeOH4moABPDDBZkodPvLEU69++ayUEG/Ow4rbF+GB0cp/98FUGAkmkEAfjSN0kLUs1K
WhmjHHQGyaxajtZxlDlHl1fZwOJpYPDeUMZ8AcMyZn3ppL1KJ8pVI2PvYiUIcVIfhboh+Z5GPv1h
NMvsSzTP47PhxHF/G/KkjxWeNAXWw4bV7KVMlxsvr1rouJd/1bk3/NIGZhwINQF53ZN7rA4xu1Ji
B2d4xwZAkrWLlxBrr6xyJp8QM0dSGPpygviyCROVYadawtUcZFgf76rRiQCdy3i4YhqcZ5+1Ko2f
ad4ugx9GUROkozZQnWUJTOZp7ZKvDA/15GgMRfk3TK3unTbnVudaJuw1T9ch818Ja29fC7/XYWgl
iliEUze/N8VAuQCsSnMD73cvDA0bEt94TYvg7cmlFQ8iT9Ep9nXyu9OXT4lvr+ZQqYFlEjwGLY6p
s7T+fkW265hOsDeufIezC9ITFjc5GJLteeKqi1aI1Wpghnbs20nYuQCYlB2CxbU3J1BlLu+ulzTo
NFDzhK8W3GwvugMKEo6aGpTYJ0ZWkvq2tt4munVPszjZK1NlH0cJSbEUpsG+6BL9QKsm8zHZbh7p
hJR+hJjYbdU131BFTtFj0NSb0lylPYazl3/r27DGT7Xp8AH3gPSxzfZL1CBAtvBTO2lIfK7X3sXE
sfCSEJ7h5aXOfoZXS23CmkPGs84MCAJHL3q8eRFssHIdTtS0xHtc2q+lked2M6fbVDjgzC62GXKE
xzd1WaEGWoJ1a5TIPNVSTVeeSpyJ7bfmZPMFLNAs5lZ1DFeeap4ylc1loClXh40VYDafejo5yX6m
+N+BIHOeL7/KtwUS4xhOj4yuN2iDF9Oy10EVNUnc6jMt6FcNMZ4+/yXXhv2RGbd538k1Nbkzrt/C
RLKuRIhz31A8rLCUEBO7za2rmerCCUu1YDbq5EjUXnxGz+s7vchDFAnV4b9YzyYgcXZFG3rbGRxq
Ay3XaNYCfMhovBpS8mDB2vGKWEdZh17wlarqzHFgu1BzYKwIslvd9AjpdifLjGN8QJFDEpcu6gF/
+J/4WGdXVjqzO5lHgk6GEM562z4hxkLzlBjtGqQa2oRlbD2Afb0GoDvzOACAXwRueKI3IjcY1OPp
bpMk4cLUHMnJYn9Vmc2EVRtdeZ4zO4MpDDhrygamktqmHnWcAh+lWlr5Urb6vp8rFCkzs9jDelYO
dAHzK+fu7HpAQhmAksBY251YxmG10M2VA7z59D06SMNzkw9fJc3K3q3ZHF8ZRJxpi0DZY7ALFBRf
+Dc9nqXqlNpITDkwa3SPuslpP2hxIXtNGMp7Tmu8j+wGz/YcbTGjb8vbbsqkKxXAmc/Jb4C4o4m8
BSrR6c1ZKr2gkMtygIpxvU/GCnFLM9UOGg3WK6/3zPYkc5MpNoRAErYZp0slddSbKEmSCiRqeLfM
UUorr5WvxLE3Ewr8DcT4jloQQUSm2CLQvQpkVVPZxSgyjsWy6++aNHAha9itGmUIN0nO4zu5j6Zb
FUcxT9NRxzanHlG+2lQPlVkVN7mW/ERvVTkKyzlUPKfYvxxpz93l9DsE/0pgE96kyXab2oifFHKw
OEN6jKwpvjemdEQIBM1cKFwHgGDJbZ4Xz2pUlvfWUhuHeqYFXNap8SwtoMX71gZCMYINbyYj20ll
26LLAOtxupLonNsffDVdRdiKGL3tH9hlky20+OXA6u32IGHm8zha0NRLI7xGHTpzA0ExFvpVgvry
hgKlrnpo5kakBNBemH8zdniYcXt+1+PMLuR6FMHXkrkh1P7H5S9y7iG5EUwxGRU46U0aMSVqF6fj
qkDs6FF7StavnTEZxzxFWe7ySm+m/GJ3cs2K0QBGToq8OW922K8ZX18NVrt+hyDaelCiov+bq6F8
EsqZyMTlKBEzgvmqzJX6yejy5ahZyZXYcybFIM5R6sqIQhJcN088xwn88XZUg0htJ5dw966cIOkO
dEr8FT0LPLWVp8uP/hI+N2kNU3WuDKRPBKdZ/KZXB7O2RnxnQkMLsBJsBc8izu/1GWqVy+ASiSai
222RmPDc7CobVewZW8PaV1Neoj1hLllQNsYvJottjPteoiKmLTvPpiOZf0skmtI+tqIq42/VAKEG
Kyt/pek0Tx4O33XmhWOHci62fFqK6q5kQ55vHPUvZcAIYDHm6YBnumSijdqhRdzQpHDZ5o2X2UVx
F2aTyTB2TZue+YRRd35ShTqmb9I03kFJGplUrd0CB02Oc3ThlWitXUORmsXDQNR8r4VMzR4Ua8Hc
ZKJQqoA/SzbTK2PoZi9fwlk69myVg2GZ5R2aiOV3hbEyCmOkW+871QSkJjd1dVjpGVZe09vVsyZN
suqX4WoLDbJ6fK5XfPtQQEp/hEZb1Tf9EBmi29diPY/uBtOY3qnSgxWG0TVQ+blNDVhI4UcJRRtH
3oTclRmUo6adFoDMeW+ttXLfYar4aS3n4Ze+yNNtD3HRtxj3fSnlUJoBwdfdO2VF2PzyHjtzxVAI
gTDj+kaWZ3u6Jj2TJDWcNFqsZXTDCBH2oWVHhz9eRRxhZAgEg1ZVNxcZVtpqmEqhFqAAa+9DFVku
uPvf/nARVQimAgaS8SQ36d2enpbZVKtZRqkkSPqp2TV4UPlrgtLE5VXeRD5WsTTUUqDPqbBRNsnp
IJwy5VCxgjnF0tVKIxXf1iU9NggPXAl9b8I7c6wX0SPgUpipbxut05TpWp9kUlBZqeYOef2Yybhc
5Vkp3fa52iOUEs++rVfXkFVnFhZgMwoMQi+01E2BYeBvpVTIsgcm0+gPVltPqGKjt5asxQ9bjg03
zdbeT6bh2m783QY4CXkg3ymCqRVlVUARNiGvAXiK0SsymHZnUaTS1cHOqFrzh6ETsv/MvyRmw0o7
PjAGTI9GZ9S7OlnBHReQTPVIpnFhFpLzXu8d53tRpdZnZEKb9yhMZ7rnhF1VfaSxgn9snS1luFei
6X+oO5PluJElXb+KrPaoxjyY9ekFgMzkTCapidrAKInCEJhn4On7A6vqHiaSl9nqu7qbU0dGiQEE
IsI93P/BbLakP8Wmyucs4PIYVc2m1lThWajSFxeVqWJ/ZJUAbnyOV+tWKKjpoRpnFpUnpY2VebWI
+rN6LsMS5fx5vMP0JsSIDDO/vSk5/T7N2IDeVPT5nVJlzg3uyulTUijI3NmNg/ohajvdnUCt7ksS
TVgPw8cYns167hBeaRv1WbEW5+ppqDK3HZzLqND15ppTNFF2jVJNX1pjCDXPAecQIqVvGKFLBjD+
HDtD+5nVofyrgPbLrTRpVJwuAZMidydiuM4Rps7nkxELw4dl2jyLLD2XOJk4/tHuAC/cshjOJCGG
qwmd/AdULSReMk6Rix9mE/U8c7Jm1GlFuLEy8AluExlT5Net1v3so9GovXjow03YL9YHMv4ZzYaa
eXymYJMd+nPRUUyxK1r2FtrP26BQ860cSt+wERZfMl3NMr5NgQT08lbJBTUA/Y5CYfJFt6sm8qQg
wiKh66Pma6s3FQZa5Ft3djcnW90pw/PKEeIxrTsN7GfZaTeRAeMFccq0CrC6ypvwxOFwlCQsq5cq
BF0jvjF1gcMjaGgomZIaxHu5iUJ3dGRpo8RN4Xd62W6acsJ5wLTHEwnncXWXDogF/5ATVufsW5Mj
ZanSc7OzkQ1NaMQZQ1V+hjE4eZUklWfqNCQ7u8rTnUA20I0SRJM1mrnzLJRLqzHj372CwoPmykIh
hg4uDPDl/HyVsyQmn9cRQbbnOaKNqgean4yD7jY9LNhwCpwToeX4TkgubdCnpAnBmHAfDgdEsdfR
E9EUeyURnatZ0rxLBDxzUWTN7dzb0yWaoDKznyk7fACnewVr18f3g8JRFFWpV+hc7fkOhHRnFXpk
W4psO0/UPfYTxaU9pf2lqWbTiQ+9NNYOz0YcoShlkwkvt8I1sFnt7Do220i/mzWBohI23UGEcVpa
QATFT/zGxqob01yn3wwTvu3vv+Jx3GNwwh0lVTgv6pr8y4GmWmDV9DtDr8NrC4drdFVD1OTQFHh/
pOPoY1KGJFkARvXyUQ8/qBGN/SzXgtds4IlEdEMmXBl3KLDB+UW3h0psh7dHYDq/SRVfhD1IO6gI
0VSEt70Ke/kUgS6NG/2uVp3aMyWreQrHSt86gzNdCHMY/HwKio2FFfmpRbwskPWnXXQsKEJxgKiL
oebrXdOok2FnVWbcBdn0GS0e86PVmQmgUiO6UES0a4tqOufMiXxTL5ybUUnOHTPdtVL0/fcnn+IG
FzuOL+uoo2eWiKk7nWHcoUHS3Roz92m37Gv1TE6lRyYfAiqkkowMQMyf3h/6reVNWXOhI1LeAWJz
OAfEzKTMYs0AGjjPnt3F2VVsjeF5NqXDbVHbl0mZwjZOOFlDbinvD/7GMUI5FaYMvTi67oAHD0fX
otxykpHsEZ0w5EHyuDzrw6m5zQfLRjJK6G6kN3ri8ljVHsBOuhkLo/4tJSH6dKzA1w+xWgZOYHX9
nEcmTZJe9kasSrbhwAXbaBGbgGYfb95/65fQcLju8CxCpmrRHSEZW2NJRpgEQ4coyl0tZxKQM0R0
v2pmkj0ZBIp7owSy6rWynYZeW7baV/IJpfHpStRgTtQparHxDobQCy0pT7fd0CDRbIJX/UpCAVwu
TiezdSsQrKWbxA0eH3jdA6LgRgRXAj/Wr01SqxLMMdGdpYoyNJ4A3fpjrMl53n/TN4IkWTRdY9iO
DA1Q8/D7VsVIKlbb5t000h4vsHQ4d5rauUmyoNuCF4bVNI3AmwD/IeJuXsJE6tyyjeptg7nYqa7k
UeEUjVTOGXrm1AcWddPDp2nUYuiHojLvAMrV+zx3ntngw5kVZfbloI6nmm/H8YnhWNmLtiq8yzWQ
JgYjWMXGaN4pSqxdGQV2M1HcRycqo8rxyQ1jHVg1chsw7iCtH76VseCzObysO72SjO+A4bnZT9Fe
iVXnVkUF3A2lVvqqTVLzscfd/lobk8s2caSf0MVIqdUsNDahGtjCl9UsuHMCJ/TlVBOxlyv9dAK7
sOyl9dJHh33pvhscOuusyUrluOxwWrsbrHAGDBmqmwawoguSTt2+v/jemJdFk44r6QuoaL3LhFkO
Zlxq1p0Y8JMKsSzfDdbkXIZjoLlKIODtF4Pj170tn9jgxwmpZZCOLjkZ3Oijgnmeau2cWFG4Vybs
paZeCs+7NGwwQooGL5STbEPjOz9xlh4f5NSQSf9oLXOWH4k5h3MumUhZRHtEIVIE9qrqghtf6ceV
qqMrP8xuXzvgTdXBOQfhP/vvz/bx3lqGN7AiXfJh6vSHq7DQW0OVC4bHUNY8o5mE6lxhdn4ngXkG
KXWKZvrmeCTfQFM4W+iGHI4n5MwKp9SO9klXNTtrSOsz5KIUvNyl6NOAF/KJ6T3ezAvaBiKMSXhe
rI5X42FHoYDSiPc9bRZKHKAa8kAK3Pdn8Rg3wS2GWifkngWcAgPxcJgONDPtaCXeq8E4PkwG1AC3
irJUvw4nKeq8IE/Lj3AmgfMKtbUIAn2Rqm4EDhAKEGLHtqurPfbymh6P+3Y2tecMN0/ZR189u000
NNBOPPIb0YxHJnkBMMhBRNPk8JFtZaL/pZXJPposyc/jiPApMvXrnEbSTsZ4wS9bWzkrlZqntYPy
XGiVBfBekx64RtubQCTYANjCPouVztpMHTonSlB2e6vJ44tFg30Da/tODhvhAN3XmgursZszUwnL
CzWzFD/JjQghNGTZ3/8YbywxGk3ggensAeJZH6ymExhxgWTmPqM40NYUnvo41rl268jVl+q390c7
Phm5YIA7JB1ZVA1fVsarK1xtRLPR2mGyN1IcKoBaJb5qNLKHrdN0IvF9Yy0zFGhfROeW+/JqkWGv
V2fKbMf7UC3El0JGQDIUOF2+/0JvjsLELa66HPbramsvKimsxybZazPmbhA4JL/V9d/VPVuu/Qtg
7J9RlmPx1bRJSlbPRsIokVZbXienwAMd596WK2ULk+Z/ccxxDQQdvqDH6A6upk4eh96yeznZW5Oh
P1RdOXv9NFmLg4tz0Q3RqdrccSgBkm5iXoJyBGXcdcsnqhFnT3uIxypgvy080tYvSpwXB5U00Bix
EZ7iyvz9s5ySGnryS+sPKt7qLLdwbu3gOiT7hShzllbotKKbYW6iKP5RaMmpW8AbkYurH/jzxX5V
YyEcfsIoNKRIbwexTxQJ0wwtv2xH6SGr9F9qr+2dMbnSM+NmrPLfFf1g7dDe4UqvQvgGjLC6ekZU
Rwwl5UwPOuDscWjhippN/YnZfCNBIxovwpZcrMkK1NUSbfOgCSKZ+hQyJnA4IFG1X3K4M7I7CI4t
d04l4xxp4Nan80zVs4PJGaLZiqhQrGoaenSDLj93I+y1eR4KzwrmxtjYQzJv296ZEbnPB3GqvvXG
4Qevg10LBX7R7Fyd6qMIjBkbKbFHOXfp7bfVLjYFeulzgu8LJM0TYeSN44+kcCHd09nUQIIfLgIY
ginuswnltLp/jKmDnydN/wwV5pTG0xvHEihzqOgLfoghlxd/dWBgAO1kZW9l+zCMoUljfeG1KsL8
7x9+b+xbfDVoIcKIo2xjrNIFM5sUvej0bI/KD+01WTL9AbqaV5iO2OSINvk1IqWb9wc9xhQskBdw
EtxzFlW69SRmY02y2YX5flBq2wNMmW2dzKgubUAFuzoqhn026uDrEX33cQw1nkp1zn1u/gYMKmq6
fSwN264K8pu6s6sbfT5ZOHzjM2PCRKWJaguxZw0/HTo7C0NzyvdJ2olLW56pq8sDzkKj3Z74BG98
aL4yhUEaVBQo1ziOtkXAyYKJv1eTavQwcxWunDbZ9v05P2LPcohAqwR1QEB4SRcO15NsDQpKS6LY
w1/SAYlrBsrSRvZ1rvqXDU37hD7r1ZyE/Y7Mp9iWQq2uUR+l1GEY1bacWxg9UvlcI9m+BTCVbzCi
xQV1FvG52aePaoL4c66W848QVh2mRFDO3n+Ht2YKXAIdUaTmyEFW3TVpWBQge7sgl5YVDuDGRPYi
OsUreUGQHd79SNYx2oZaRWYLAuxwpkIYfwD7nHKft7pgOSZ9vCuzEmk3qcs0/L+1Mv4eCZjBfqW2
2ud5CkvLHXQ9eKIdoez7UR0/BWpYPuSzaX4P8qlpto6FP2BhqMEPGHRI45tkzzX4/1Yp8ZcKshNb
7K2pWirfS8n5RRbx8B0wOdaqGB/tvaYXqacgnRZhpJE5j+9/kSONo2VV0Q1c9JIhRXL1OBwndMxy
HFss+rQgQExh+FwMtFBww3RQ/G/6ZqN3yiap0PaejcbrxuG8GeTrYrbO3n+QN2Iz5WcEmumsUCOV
l/l4dVpqKAvwQfNkbxYlPK+iHM8TQ+s9LXGanTMPv6bc2nZBW3/Sxjw9gf54YxZIT7nELwbmJpLD
q8xAEZWcwMDL97XWW1BGlfGzFs3ITUAU2SWaogq31GRMsuQiuh5QHd2UZm/v4KgmnhnVxibXteKE
Hucb4Zzja6EJwpECBrR2VIceFyIvRD3S0sbwqW5wJoaSKKmPk9lLeCBUamG78oQDiTvp8WVSYReO
Oytwhi5U5GAT87e+p5bCvWjE2dp32mr8hSMIfNUkD2Sae7Isn+pivORsh5sPwDmVEJradBRQajn8
kEmQ4Y4QFtwJG72+16rI/ERJgsohBvGLVhTCkoXPrcMJPAva9DlfpNyhPh1L3hCX9uBVRtCJbZV3
+vcikJXrlpfbqvlYs89GqQeUgx833L9AKiSv4SxcynqdClx/UsVdj+91s7FKqXlU4oyfQQu0sWMu
8J4V+pjc2lM8YYOqVUO5UaBBC791kunawLjO8CnOjvB5Qhu6QOPkuddjx2dutQpI7mawmzj0ulpL
S3+WK4sqGwilcynsIhm7v6jZichSM5f8It+bSq2DEa7n+qcNRRgzogmpMu5+XptYN4gYzXflADBj
NmbzR4EoTOUGulR/7Fq1E54qR8OTXFu68EB8agk+DiL/EQR98dimM2aPJNP5GZZ/neMJnBNVCLuh
lno6ZnbAh8ZRki/iQZgdxdeirD2F8x1x3sACa1JlubFvhVGpFHbD6aeAc1R5k9PQNU1QTTJdkaI4
6XZNY/+a9JJG7ImtfnS2LVttwbRRqDUpW61SPk3SjRhezLw3KwFsiPMAcciqKDEwVGI7hXA8W+R+
3ezkO8lJB/lTArh126s5mn+gQxRxSR9wxIuuqLVndRyDj0bfIqjO/SX06rkw2R1oH3aYgabqt7Kf
A7xk8CC/hGYvw2/lE9zHHfc5HOF19TG22yjD06eGGK5rteknkzJeqmM7Q8KN6oqhUxU/H8B6T3Gu
zp8LOWXjVH1Van6QyumdgqAWnaR2EukGwm4aeEUR4xwoxjL7rqOrqvqFikG3P7DjDVd3pgFaRmpz
q7P6UnuUWzGd69UYNq7oKrvfOUqhDW6t6xQqxrRVa6xrkbeymgnsVoGVjLG1u7LHfgGWRAtPfYJa
Y0W5vMmLKfOhqTqpp1VKjuWKEf0MyrCIAUmGUeplqWJGF/D5JHL/RIt+yXMbfkHJM3lQom60L6va
RC8Qa3bh6Zo0yS5NGWczZDOYtCEVE5Q2LZsvBRzpfEOA1B/Rr8VvBkPYEAe5EM79oEKYrQcrggwu
ASn3JKkKriORieImbIU6XCSBIfc7ewJrtp3ronh4f40d1WTptSwgE06PBdEjrzKNKA6SNO7aZj8k
duoZZWld6Gq9b+SwxukCRVKMub83o+acKDsvp9vB6QdHAUIZvWq6LYsw9OHpNyXkYMk81ftSpJpX
dEgnF6GK6GKgV7u2P8kwe+M9F6Y6hSOCOJeZ1Xs2Sa6Mth4wXhpcdin1qS7QbAC+2WVX5zvWVrFp
VO23L7SkDbwjmSa1OOBYq2FVM1TsWe2bfbSwoBdB+E1qIsD//kc8yuFpaFgL/BSMEhWQdR7XzBnb
U876vVJZ+7GLnlJ8Ya4GvVZPrJY3BiL1WdRRgEmzbpafv0o+ghYRnFDtun2BALbPpQVeJs2Mrajq
U2n8G0MBbkdmmQMQh7R1X2JQQCqQP477HIFhjzNh3kCntC/hrYkTb3Xc9KRa/Xqs1VU30XAAj7tx
3A8CHaO2ogUYzoiHYfyGzAWBcId3Bc6bBhG5jJLapeZ/yivp+KzHhQMdSRYpFRAEjg6n1hIZmBHb
Gvcq+nq+2ZjORT7Np7S5jhGXvCr32CVVZqlQUDgcxqwTURm1NO5HVSl2Umb2l7U00f/Qh+lysabE
imdI7u0U2FC6iA+DQ+t8qcLc9LfX7EJpRw13oWgAITx8kHFK0MGt2oH7uF6741AZG0AdhS+c6ORL
v7WWUJEma4ZCwOuv5hbBF4A6aT3uG0PbiTT8Nth2/FhVlYsf1E7rIl9o4W4aq3OQDZdgqD+2rD63
tDTp2qonGeKweSKNf+OR+ADgGul8UvZYXyfiTovtuXPGPZqc6Q6ZyOE2GQA01iqlpN8/HhbFKq7D
DrgsKr+HU+1UKfbDVD32tdECRBOJ/ZAMFjKRGipR73/V494DpSKTpie+F3DQwK4cjoWzYiZFoa7s
BwC7XPtkK5e3OilXji2aA60vHpJS8pwxI9PNFv3CT7KkSFdxMyKGmzBlqjtbRnFXES/xf+8C/TIk
jU4W2VSYDG2QaRsAf+b3GU7obRoTc716HHA6L8QPgk03XWaDNJ9D9SUiWxigx9dzMOS/XR7jRXm6
5VL4Ii66OgqBHfVaOJnT3tAKDWZIObsRhax7OgnViVvXW2uFRvJfqCrqlqutIvVdL01CmvbOhId7
LvrUi7IMcv8UnRRwXSqsh3GZ14I7tXRKqZZZq++H4FuhziZjGW1seUVblfD3McQeclTLNSm6hgwj
+QIS/Rnf42pQneLEwbCMsHoC/IE5oVhC6L6sY0zqSMZIzj3tmxSEPwJfMqlZiKqpNPN/EYR/TOUi
p206Z6fi6HFSAgAEpyQDBb9Fo3uVb9Osm42oS+e9wXXG1bMMOSpzqLgU6Qw8Kr+/L+kPQ26Giw7M
96V4+CqaVmZa95Y1yXsHIo8Vq9UnLdPwIR9gnb+/Ld849mFpLbQmki5undoqD+myppnLNDX2M9iP
T4EDCCFxbLZOVcHicnvkes8LCeCEm5speqTO7IyqH5YCBFLVWJ/ff5zjWLcA4Cn68n0pB66ZjTmS
tXWhLIjg0XkEPqejnGtXJ07Y448JIQgcGRWupWCzXsm56sRVpVbGvtYjsR36mldW9eRcae1qI/pW
OVGGeOOlbEoiWAvCJKfwuNqlFOAR2whrfS+j3OMOOaWvunDa7ftT98ZbES0BpjlE8aXXfni+dmVT
UyFvzH1eG/mFgPZy1oVatOP2MAJskOXfhWJxHCyFa+Dvy4da62gHTZXOE/ave1opipeRzW46GRf0
Pkyds7aaThGzj3c/NB+wWHRnULjkv4fvl+Uh6g9KZO0VBxhSAP8c5ksrnYcVZTZlxlFvzm1rN0vR
z/cn9uX7HJ47ROMX7CG6shiMr6KkGbUIhtTMLD5Ywy9dJ5UOpbTeGJ30iSlu7kv6/X7c2ODr5RT6
TZmYPi1dfYMcwnSjREbqOYn2vSE5dNGczvc2osXboLV0N7aM/MTyfsFGrZ8XlDOKFpxYNMVXAagR
GHmNnWbtq1TKNybEIM/qmuQxKNBmk4fFPzQYYp9L1nRVNHnJnTiMN0pbSn5jmaUbwbf3xACq6P2J
PN4HwD+AYyz1Clo6axxI0DMdRjiG94EK7H0KW9VLEKU8FSWOAxVkcw4k5FYYA0eXw4UCnmwwErrX
9xL1yL1TVRL377FzEJ4p2+GpGAN9b1UUDbBunA17m4QICHkx1sQF+n71IFyuL8VtSrSDcxXF9ncM
pzr1wsYS6SxPQmcXJQnYNzuAhu2OZRwO1LuaCmNYw2n3U2XgHWbmXK9d2UhqHSc4I/uMlvh8aZp5
nSG+FznwHoCcg0+W9XljRYk4Sxynzx5BPc2IWnRVJdzUMtMNpZrii9PB2u/rSNwTnbOfVhjr7Rna
U/mnqtYd4C1lrN4Hs2VtucxkT3JVRDXiHMGY+SYv8wy2QJ6x6C3mR1UTmHM17YSqhDbU9cVYdnWw
GZRKOQe8kvyMSyWRCWypCD070+sKnTqzvGy6OvlVkZIiY66G85eqUM3bpOoygXC80G4yFXXBnWXh
cIPw99iHboe2Hs2coIzSXTrkvZdGqcm6qiivgvMacYBMS+NKCgFpgz7XB5xLElMoJ9bDcroe7oZF
hn8R3wHkRdlMO1wO7YQYqpW28X3SojnvmIPqa5nVfm10CfEWrW8vakvSNkVFk2tGNO5EinZ8bDH8
S7WOvhadzFXmEM/4z+gBtj+50L5mYwRNJRKmZw2xSenV6u5ol8zu0KNh+v5uW37xwXsjpkqOBFCc
Kwxqy6v3NmMcaTpQA/c0c+rrsbB6v45M5SKhGLY1giS8JueXTmzx43TCIDMnerP1wCRwWz2cbSll
X7Kf1Pu2y4qrwKCWitfo6Gf03M8r8rZLoxDBtsRwjCbBnG9sIfIr6LnVifD0kris3h9cBMKy4DoR
SViXPtpaVQaeRb+fIxNE3djZhrRJVGO4He1JuVGSiGpvUMil5pp62AFa6o1HrcH7ALJo1aOaXxfN
Zc/taNj2ea7f1M6AfFOezfLglyRKKEuW2Gh4vRPk2yEJG4DA6PO4qOt14QYwqZ74eqE754KbDWnp
jMS+ryh5iSYZNXGsoWsQ9eClK/QJQ6slgr2/Ao4yAj4CRyH/gycYQjnrvKNN6qEmz7l3qNOCPnMy
D5LkvC3rId/g+xH77493tNSXCtpLHY32KniN5XleZa0hWts4QuJv25i1uMbMSIN2HNjpp0ouPopa
Vh+rYjAecT1sThATjiLLMrJNCkufmgi9bj7VmtQ0qjRp90M96m6qSakH6OZU/HpjcdPdokSypKZL
5X01oZmTjYNaVhj4TmFxETsp5phGlpxlIrUIZXOI3p+a3Ch83G/GJL7arR6fo0x9Stjt6NrH64JT
gM8BBkejQXs40Wmpd0kcdto9fInpozzkxZlT0uSLWin8/P43fWtmXw+1yrrI7TJd5+S8z2yKk2Mp
ZR4Z0rB5f5SjMxpQEZAbqKnYOFCpXJ7i1cqJLUVGYakz76NJU7ZCjrNzEO8aXpxTftaVpXIRqhqe
WnI3X09CUU4clcdlPgBN1LrBH4D1Zz5XKUOsD4R9M9DvS320N4md7eIoSV29rS5B4z72uXzTzP15
ode3vRWfGn2Zw8OTCuQOqTuXasOkrb6a436wJLnNI+N+nsf5uhOKtkdFN7ruRTv7dQxOFJpt/Sw0
OftWp+mnvIgX4dqTvtfKEhJWD0Keu5DE+AwU/Vcho3E6a7bqTLqXay4SrmINdLIRZWlva352Z2bY
wbpVPpaaZyNt92sIu7OWQxYa6dBM3tyWseJXs5N8f395HG08falMwuwirKjgztbfpxEh4HGgYXu1
m8LdKBtXdjhpZ5ZeaAV+Odl0gXRvc2cIsDNVkknUI0T+1IRafGo7rLce9Ce4dBQBqM6RZa4BYopV
x5FJtXmfl2oV+c0klWKjRiTxjqhE7kGSoVdhoH8yXzmlBIi8zCqE20Ldab/a/NvAH5Fjn0CvdYrm
z5qdLg2wQY839YwikyvrjcmxCboZOdF8zq8CKx0sty6EdFanuvGjgkRwRWdhqCGCxs2jTSztXPgv
5eCiUd5/17tZ/+LIZXxVFTK9BY2Lk+MVOXQ/L6uX2lkSivGzrU0tGOUku8Qp0EBUK8lVl+ytVP2a
q4yEdEk5j147p3lCnYV2r6uMGUbjJ77tOkotFypSBiiaoFuP1X/ksM2VoazEQ6iLWj0fZzA3bhuF
KDvGvd2oLue9eO6Fmn4MJLWhcjeL9kFtO+2M/Dv9HiuJDsKaYjFlw8QJIw8BXqoYCm47v04863IO
vN4gPCvGIiAJILiDV1pfLdLZKJos4Vlh5SJkKey09fq+UnaZJnc7XY2K80gpsp2a1OJhWgQrAV/0
vjII4VH/PKWkcrRh8W6h6wL0ZGGUEP9W2RbKuvFUV5L6IGEegkj6GcXpjWJ+i2xKGo25XTRcCvMp
U5IbY2bmiv5MH8WJL7g+vHkIKBR4q6KOA1fkRaTj1eGNvIrRGYEqP6RFZ3omjpuePE/mrifzvsga
uXLLMhq+DWhCo9x5Iuc4QiqR4FL/dBZeHFGZE/QwdLRdawSWmVkPs3oXp9eNclvQlbW1zkef0l98
1HQkeZPk3mwdjNu+ThDVNL30QuM6IyOt7Y2eK66jfknyZCdnf7vR/19tg45Cy8vzAZb8+/nMVc4w
2sMoCSW1HoDG7rKNfd5vbHfcRO7+/bV5/BWwKly6tWDowLqs50EfyhG/IOZBuKqHFIrXu4PPFjox
30dH8fI+r8dZtvOrrx1rQdkPJu8je4rbeJGPCqS/SVywIX+tq/84mLvmv/6TP/8oSlRWQnz7Dv/4
X9fxD7Ls4lf7n8s/+z9/bfW3bsvn/KGtn5/b66dy/TcP/iG//+/x/af26eAPm7yN22nfPdfT/XND
UHsZJHwulr/5P/3hh+eX3/JxKp//9cePAu7K8tvCuMj/+PtH5z//9QfB7NXHXX7/3z+8ecr4dw9A
INoPn+P8B7/tw1P+80MbPX/Y1c/50884f26OftXzU9P+6w/JVP6EwEdUAglOqZHc/48Pw/M/P1oU
3NSliI0iMSW7Pz7kRd1G//pD0f7UgHQvKiuwa9G4+uMDglAvP1H/xLENCChJNSgAZFH/+GdO7v46
Ff/6XMzR33/+kHfZHbCMtlle8uDwJK+hvbYwT15sJxA6WS6sr1ZO4EgoTM2N8JU+J8QNWW5CznD6
pvBIXiscPBuhftKFpn1OJiePXHVo7Lu+TZtPmFNRuIL+5uqFGmx1A73+nRoYydcks2Q3H8fiqowx
hvQUSQ0/IuRv+jjRdg9TWxBrOxpSZ0g7nEAqvOTZ/w4HL2/EzR7kNTkb2nhrxF3sSJDuk1z4kKIb
uPt2dqeXA1o8YEI8A8jjYrNmfWycVvflqUivqSLq+84uBT5AJYaA2qI1myh3SaoPF2lSqAjvKJ+E
Cc0P4Ph0RuHxlGr9YVng5ZnBz9NcpbfI9WENpLdrjKfoGQl/0tCOaId53IRD9nmYKdDA3C3wom9O
sQZWh+Bfg6JgC1x10cKCoHP46flIjlbYKi41faJ+Esn0uRzaDLgLmLPC0m9Vsza3CQwHj+ZhvC27
3DmBm13hrf96BDDeBAkWIcjWZXW+Wn1WVQ6T1fMIZV5bG1NDUWOhun0dFa3zQH1Y13Jj1340Ivip
SIm0EZM6eg4SThvTnKLLKFY0VyvFj5ImIigv6ZQQ6Is732o1mcu9jtYhHRmK64dPOFu5lHW5xSRp
n+P+uusLj3a8Sz/C7fPOrWoAxcmtCUdvlkfoVOZVqv2kSO/S/SS7MHxkIMkDdil/nDvb16zc15zH
yU5cSf9SjmifN9I2dh7q7pTx1GEO9zK5ix4l2AQQLZScV49eRQm62ip8/EYqFMBzKFwXuRV5jpgH
t5fmUyLjqxL3MiAlJvpVxHuECCh1H86VbfS60zkKBRau/dvBTi/lqUx2RT9k2G2L4BoFhO8dIDVw
5AVYP4F8ljVg9dIonYSmjGnuWtznz18d028cccfTwFMBv6XKTcTnv4dP1XFLS+WOp3LqsfcwBFC9
omzrM87Ywp+krvFfxvutCPlu7DuImbf9c9129fMHgmTzYdvlP59aAtP/B/FSZ6L/45/QcxQuvShO
n1/HxOWv/xMSzT/1RRIdGrn672jIYf0nrfkFjABdBk4a/+DvaCgp1p/8ZMGfQUXgtimztP6OhwhZ
/wl9DSiVAnf3JSL+TkA8XC3mC98c0jNoBa49NF5Xm0az8ESQMHu5pEHUYMlpF2a6R4UxDT6peVYo
n6IwKb6/mpk3VugqfSMFwJaAGIwqIfVwh0rt4RKNRxxLA6x6Liz3NnTvv1zdPOx/70JwPMbqxcAi
6KVpCPtCuF+/fQzdq8A9UVRfXXyOh1hdfCaTW/XsMESz2X+9/niX+Hez90jb4sTdZhW5jgdaHTSV
jr8GpTz74tJxFf9j5PMyqGaeqNSugOpHw6yVVQI1UuSk4LOIgOJysbOyjoJxtDWRo7KArgZa5jv2
mWM94CzhAehzJXShgib1WgGkXaff67hd2f11wBxk4K9ztuXt/h2Sjh9rVZnSp3+med7e3jre7qZ2
nf/HIdTDBVlNMpCKlDfP3G+R97F1b1T31PQu5+6r12DFA0okKpH+on/krMuLZRjMY+ZY7Y5cY9hI
IkAlJgbRUIWSdff+BlvW9nqopc0Dcg0yprVWdyqlQB1Tp2p3khEUH0PDvsCUNzkbpFBcDA7ltBai
xIlFujpIIGhhcgkdCPnPJXtYd3rEpCezMBfDoUZptrQnTNegPOhnqppfZOrJguVLo/b1Sy4DKipl
OABOSAgsJ+vrXCqQkkqtVZUBs440vYZvijOy6SE+avldOVQ+DljBDk9EZxO1lXVpGHV51iiLY5YT
VnDO6cOWpYxEdqsoMOXL3PbTOB5juiHj7EtjkNxLZma7DZW0a2vRl+wydI5CfIl35di3m7jprXPw
HdmlBG4RsURH8zW6pltDbWw8uuRoYwqsjycrSzdlnxnb97/zki4eTIFu0mhARQGCEXSyNQAf+ynU
3Don3GolrXwnTdNtgWTJ745C94ZS4wIdkQE9rTWlJsnQAiHP1XYyM9UbjKDf1lJXnxhlvT1I3BYO
4uIaijwagenwc861JFRjyvRti4Hy59IGbJhWxvDQcZs7e3/a3hiKJBEmJ1GZMGusQoNKEcyKRKBv
p5DsFLtG8WlpU27sWe/uf38ooGogAEjEoHauitnc++wipkm5nRWuUxZqfKj5x8oWITDnxPF9tBic
hYpHV2jxQSEdXU1gAquiDKjtwnAzjQ0yvIPfom1xYpuvjxaUjJHSZ++xFBb83XrXNV3ctDiLn1mB
ov7K0V8F35jq8a80cDjW5sYqH5ymd04Z2C6x9PVSh+e72AdRWFgKfBS+D5eHrEZy1ep9sAsxF9dd
eDD119QAH7LN5ThGWtGq4X8Ai3FTpVFPxYf14cbpRipG8cLWKTLS5jscPctUpGj1Jj1ThFyF3hwW
inGGpLU1eBZdknsVv5JTkIH1TOscpcuWIwMEZ36kI2dDzs3wY6KEWRXxGadu+LU0h8xraku7RB63
2FDxaU9sjfUi0qmjEjQWyVuKhY6y+rxGFsyZZtj/zdl57ciNpG36hpYAvTllOmZVqWRatk8ItaSm
9yZIXv0+of8HVsXkJlENzJxMDRQZwTCfeU0VYJsb+bFqVW+AcSQ7ndL1Afw9ChAckPo2HsHrTilF
bbChWVgFTd8Vj1oRVj4K2eD0u2kPC7AxIcj6bB4OBC+wtdo3tNO1eXKZkN16y1E4mkLpftnTgN2Y
EDm9FAVDqkgagb3cHxjiTs4Sl3UArq4iSOqWPDlHHrnXsWm4h3ZgBbfD8abTTJeiHOQNa1L04GJl
jprLFAjVzP3KMrCNNAr0lwaRvwo2yPMihRos0hCOHrIS61sFh84eY1J7DtQwbJ+tMG8vau3t4VNu
vxLHGvA7CQ3uolR2X66fAtQucgpqTVoxK9SDEohLTfnP/bt4YxB4uDwXSObSrtHlIf+j+NL1bDZP
SUVQA3Y5paKaS/TO4uHf+8Pc3BWsFqIsVOMIT2Sh6eUwlTuhRqjlIlDYk28d2PFPuto2b+oZSetu
nuYf98dbhcfyC1FtpXOMYpjEe6+eGM2CCzHgrBLYpRm9tzNqRZqRwQ0Fg31sPAExsu71k5uG9rU3
kmonC9rYizTGAQDwLpA/rvHQGfelE6MgFHRWopzCOkH5V8Tq5OeNPX66P9WNL4hJMw+3w5VIp3yd
B81qkQO/FEFUJlnuz7mnH7xITYydR25rThS/EMGWmib0lV5+wrDGNTs1vDmYZrP8zoo6XYCHd6LB
hEiM6np/Vut0mEooLT0+nCdfVTxVVjumg+CWOEauIGUoDPcMQK1x36lKVH1GulN5Xpay6L6l9Hs/
itB1PwAJMtxTE6si8qsh99Kd23lVpeTMA5xBKQuiFvhNvqn8DH8clGiyUzMVqhpErMPo68k0ehfF
KZ38rOOw1h6bfra6U4IAcYOPH7HcOYttoIxmqtfOJQPJWJ7R2JWC6MqS5sc47ZXPWpTM7/Sp3PVg
vDkA/FwaW2QdUtHuZvkm20mRA1jmIAXd8RORLVUgtDpgStrq1qPQoxRRC7d7MzjCOenqLHZu45uH
Wo6PeAc7hq+HVsXL5XL6obbMopmD2YB6S5vbPGgCqQJK2+3XcDSTp5K572yamy3KoDTZYCcCGZFC
OC8HRXO6n/RSmYMkSce/M2/MB6nJVOFNrZXdngbK5mig1THLgJaLgunL0WrkYtrRtuagHJPxCt8b
x3HApg4AJ13d2X5bywl7j6sTtDovwmpmHPtQDD2HL++VCuBHgTNxOidD4FWJOKFtOp0mx4n2qse/
Q5sXEaZc0f8VJUPbb90ZQogjXpxumoOl6lu/WeJ8uOi9EeKJ5QoT7k8Z5PN4hoKafVEjUb/F4+EU
lUZ2MGK0KvNpTN7A5gb1peRRr+8EZjevCr+OMBAUIcgPulerVVESR4FAnarBjCjGIS67+WM+RIrw
lb5vHw0138tctj6D1C2QLr98inU1PXTSxEWmXQ2s3M7RbS+9N43RVZ9qs4lOQ2uYl0rYyk6DZHNQ
LkKKm6ZK5VP+/Y+bBxXJUUHrfAmaXOAZUqYmAPdRb/7Sccf4EBtqjEhAXRnOay98dhpvGH00YnyK
tCss29ToJFV9ogaJ8JCtyGKvwzEarPhPejTtl/v3/cYkYagS6MBiIl40Vg+2MnlhnkGsCZAuUdhF
fZ772CUNzyLuyhO/AyXEeuheG8jJd4yIkcY58HfaqS+X1h6NKocTvwQIyQApbzWzaQ5QJZzodH96
N4/074G4jeVCSpXglwMBUDeMnIpygE3dgO+BkQX5hLP960exdW4imYsSAa+CObUJnUnrKy3oYZ2P
RwsKHTxIxyr2RFnXVV75GoJupJwGrgSC4vrkQTjylDBTtKBpVXU6LUhxNsca0d/lYERy+TTqwB+7
PjLdo1hodvh1q6NZr8Qtzade5Cr9n9rKkiBxE+t19py/32oKfPTppI8RVpGrdQiB/dZJUWtBigqB
d6zSzOrOthkve+WFjSfgxUCrz0qumoezwUAYW5cREmKS0VBPTf5Baxtj2fm8N+n+b5KLJhmMpG2U
t15uoqbphwqxM24fRXEOUWwoX+y016/dNBV/FVbnvE1avT16hWEkO0NvhBMg/WzHhPSLld76HZhD
WNa5w10A86z8iAFnrx7axps+8C6YmED0nvoUKeH8YGCZc5hHiDY7v2DjBJHeMXf8c8lT1omKo1dD
49mdGthFmld+qXadeACvXO+pHGwMxM4m/yQXh661rhOXc75kmGs5gRpZ5jHP6wksYV+8/ukiQyFC
ouWDzsANE8gYRO9NoROElmJTuy/E5B1HkRQ/uIhi5KwRVfh6/3bY2KzAjwAWcDKgaa5rw3pWxTXy
Tk5QKcI5tpHTnZAFVR9IAcOd/GfjYQY6yPYnUiYnX7+TREaulveaSRm67/8usqh8Z3ihMh69pqhL
IJNOO+zEfut+kLyS4PCxQQERUJZd132tqq1nTYvMoNCXxjl386LPSLoW2btWiyVauKw/RE2ESRGI
TJxWlkR7X40oOxzvLzOebpzDVdBENk25kTgBpvg62aUIbxUqCn/B2A9eesgmopFzr/XNe0WNTPtZ
U1ujvLhW3aeXZPDaFu0f3frRR7BBz3qGBRonqBwh1ydu9jmN4qY6gt0jx0pS7H79Pm9j9wScv/9c
lkmLEkyCIfExGs00P6jlEv5V6Vr+RVOS4lmNp675aiwZ+klepk1vC9sRNSBhAL3HkcKWfYmjOqzP
Sp4axmHWFVM8Yu/du3TJW1McvHGGyI3Ev/azbcf+XwLQpnqKdUvpDrnQs88IWxYKG7h3nFOSd9UH
axhNoA+dArGpBmUzniq9N3+MniuwSVZD4CUNVoTtWcyK93XwCmc6WIAf22NmjYp7njgZ4qCM6dQe
iswI39IfGqsPKQKB4dExEGtEGMaqLBCcTQcUnCRQ84vG1cPTUprT31ofK/3bFA2cN6OwjMy3Y6v9
O60J0A8oRinfO7gl7nUuEjEfW8+aP/djPXys+xI4rdEt2kcjSZVfM9qCP9yuR9ukGw3xHuH3Wudj
4qHuL6HuzccwI7MjDJ8s4z26M210HGc9fN8mqjKjuNN775Ak0DRoJ1H4Iy57cB5jGtbPvRpils2c
xk/VAEDzrY3aYITtWao2J+yqi+eh1GogwdSzoGkZQmnxGi6Lv4Uk1VyMDuLGJCwtO4WNGH6a6jhH
wcC/kfmFhlX2wQpV64cbaYL5NHVZPsZFjzSQs0xN7OObRkvENgc98cOBH3TuCqwnz0lJVvpeRRtz
8Iuy0XTqyVM3HIBBq+EVf915ROMRrJcfG2PWHaIi1oMMvT31MsEoRxVILzrjGDVCzfxpzIwflRVZ
ng8pQDiHzGnH4sFV6vz7VAzTD0LI5To7uBP7paa3FdS1pjXOrTuF/0SuWv2Df1Shnat2yFW0OvFJ
O1Wzq3xVItXujhk88/c1YQRRxKDyM9hn0clVe6H6lmKIjh0y0WcT+VSYp4hH8t//M2aTQEi3MXg+
O/lPz1Q//WhO6j1r0Y13GkdDoCZwcCVsT/79j4A9NWqvUcLODExhtLHfqnmToZY0xV9b3B8GP7La
MmgVIyKmRdop3bmAtq4fZOFR5QRAAeZlFUoXhhKWQq31oOeafG7pWByLPN8zttwI2Ml65fxID2nj
rCY5zUOPiEKhB3qnjNXsEx/w8rsq5re+yguaHzBCcv6JnRkQ6f0bdut14XmmL4agr3xFX66vOVSR
DBX0YM5TbKXKxJovaKX9Nn1wLlNnf7s/3u1UpVQx7gMAqShPrl+WsA5LBTU1K1jCos/8eFTU5OCh
sTY8Ktli2b7SWct0jheF8Pf+0LdbCYo2NTB4ktAkb/q5NJ20pFGm9FrPUeqdqt4x/omSDLW+RhWY
XBWVUw4nwHrIwOlx7O3lnhtlOAq3tOpk0kJutk5c4ETbMMnT4monNiTbER/55lAmZYXBVkScfeql
LY3fKklnBPQBauU8mq2By0qn9p9MtSz32Oa3YQytPGpaoAUIgdkGL79+piQNPvZJBkK8ow8tnTAe
506zHsY2cb/fX/7bncZY0p2UNhsEgzWYrY6spkQPLbuWwNZPMeZuiNPpw5vYFN7Zcsc99bjbnUbO
AmSAJadyDe/i5dzGMTHdJF/cwE3S7AIiyPVtayneGIi2XXAh0fxZNf4Xq/b/hZJsLKgsEELJZI7A
MVaDGuoENgPLVWzR1PyZh7zzIQksp2hQ95CUt1eTFCYg/KRtgu/VunGCRJvt9FbnBZVV62fFHLKH
PkWS+9VfDasUTg3lWjrZ6/hLCxeShXoAlKPC86jaEI38WIynRKiCU6rFO1UEXeezvAz4iOTpp9Eb
lDDD39nynxf+tBhiImujNoxXCKUvl+uPeobRPCKSZLyvmlLYV9FnXXEQWoh+URpr8dtOtM67RIEq
5cNFoLWYhq3yMZwh/R+1zijyN4hfIIITGskyXLra6t+naj+GKCzO5rc+nL1PS0QotLN8G/sBIADZ
Hq07adcl//7HbJJZJ7S0+jCYVB39lF4LcUODdeM4/hxZU7bzXG0OJyEOGNtINYfVcErnevUC8ieo
GzxNfBe8qnKiatx+NPOiUl6dRgLHkQ1JrBrxG1+3FZpZwxY21sKgLzrCy2i0vw120e5gjTb2OaOY
PBXI3EOhWtWVvJYRcrxeg8pWYoKRzEiHT+qExt3OQBvvAzwAkL0Is0ipgNXiZY45NrZZh8HiYMJ6
JFzWif7c7tB2Q2H5bYicJtTA+CmZl2KvKLD15WQ5gPSVbY89z8uNklMvVkbsUdE76JOPRES9/hUb
ivKTrrRm/fH+od4ajNIgSR45LICxVfEj6txIeNOoBErbK/7YpF7qV02jXkfNS3ZOwMa1L20kyGAx
vSFnXtWV4XqWmanNSoBgSnHMxx6/0kgXZygl/8wcj51HfuPWp1nxm7lGPHVzK1pq309eoSkBrfH4
ra427dFe7Pypy1DgKutRubZaYe/sHPlxVncWg3JqpYoe+2f18fox7ifebiXQ68JWse1U4/CQNRqi
+IPdTeDwit9GyEkpvmOz6170rpvNV5e2pVAg6D+ptyjpSy93UFZOdmHZgxJQuCy0IK7wh0GmxhLi
bCCAhj21F8Hed8O5/ev+dto6odIw/n+qSWBnXo7MUYzHoSsUjBkW+7FIF+UQkc7uzG9rFIgDdGZl
uHpDrOmUerFat+LLZnOMCjd9OONYDl7n7Ay0tWMxDSJAo/VNg2I1HXwrzcwKY6bjUE1Kvb4+eMn4
04youbZRsQe+3TqMHAtLRkX0ntfDIamd5jVaQCBiOvOIPHRH+6m3/Tkd/8PhoIcue6/A0tgqqy3i
WuBQ9SEPgyHrgYcNbjq8x2vFBMlYDAWIVLNmemnjea+/BLhPkRIg9pVKbquBl8qATbUwR4S5+4Au
au4v2oLg80h9hmLrnhfTxpqylry3SGPoCKKs4lorp6guk0nc5KwJHQrICnPsGhQfu+71jyBNFq5R
PJhkkXN19mnll4aWN15Qp1byjOB7/DDYY3q5f8S2JkQIRmEO6CJ7fzWhCGiAQPyZqCjLp0e3S/tT
1GjRLy+yyuP9oVYWebLiT+gqRU08rjSXnfLyOCNX02oiTz20errqalJfOU8IPsjk244Oamjmx7wP
UUeOBlB63Tj6te25X1pjiS5hrrg79c+NZxl9cCIAYHG8zOtSa05ho2jxlQkq7OhpFLpVfamGdnyI
qKMdECfOT0lrE/HxoDU7a7G17IbU2gDpTG6/vlMT4GMORvdhQK+lTZ+EPQGHcksTVK6tTNO4s5c2
hyNH5drhAr9JxhMDK7rSsIgWFa++IjFuuEc+l3gn8AyOdgbbuOY8BCFkiwu1D7bvy88swsUT7shn
Xhyg1BpS4D4Rj+GHgC/8Lle9nfE2ispEpnQGASmj2EGF8eWAtjKKvLR6L+hyNHH8oteN4jDoMdJQ
c6i2ytmu0Lh8pMzfZZci6sbqFJdG0lAPneZ850D9TrZXbzY/hVoERFESxfUVkQoTG08UkYMuFegc
ehRhmoe2Kqr4bVu1lFvjPHVDCIrKOB2VPMsexyKdftmzPXyNa7fC0HLIbTjYSOZrvAtaUVzUfnAe
ZsrqAnVl0YSn+ydz64vJ6OJ3aV52Jl8uYBkm0aQucRh4adv+qj0j+YadefUNvFyOLmY6WvrO/r89
e6RidMqJij1S2vVVgKBUaMVa4QIKWERzMbtR+4baUaMeQVfk0ss6aTNExGvzr6XrPH1ny9w++b+9
KuXTgb7zTfI5WBisLSE+bHpttN5hiuzUOWcTAL+d92l7IIRmuO9IZdbg3xjk79BHrhOgtOlih56X
16E39zTbbo830+GVALBGsYU99/L7dXnU2lnVMUoW52dtGc1j0ZbxGVzitLO9NydECgT5CTgiwMeX
Q8VzNcTglJ0gDwHRePADglofh8P9Dbk5IcIICodUdYjKXo4CyFaFv2s7Qey05bHztObQjqpxdZT2
9VESa0cqTTFSk4CkVQShG5GVTLWg1M9VgWSIiraIF0+HZa5eJ0sq3z85FEgYqbQAonv1mfAydKQ4
gBMs8fRFAywEEFt0Fzerxc7TdnugJcLK+R/nXSgtq0klFijDxZ4cgF1Vf0200j2rRSYOk1fqcJ0M
69UXyG/CJkEREwQ9utoVYWzoJegiNygrW31AdDnzkbfsTqXRjVg/iL0rf2N+7HYpTQb13gU++nJ/
lFkZEzj0XB9Oqr4baHW/p/bRdE9hMVo/1LBK9Z1MbGNHwoGQHH/5jQCYvxwxEn2bDUrtBrEyzD6u
XVLl2XCOcz3XO3fj1lCwkAgOCDWlm9rLoZy+6sGPGW6wlIv7EFs9jsgDb0VplnuGbRunmaohB1mG
QDIEfDlU5jUG2uDMyhip0iKhlh2nVtnjr299rT9G+f1+/1GrMrQUHO/cuQFHA/Clp8/0/Obx4+wm
fTAVtv0fdiObnoo4glAy6Hk5K0H4NtPN5VtVS+mbZeW9n+1pxtW7Ks/Icamvr7G4lFcAgqMgy3/X
219xR4caX+UGzhhGJwexp7MNII8u17THJpFf5GV0QREY7qtso1MF9lYnbcAAkoCgZC1bVcc0m8ZU
ZrIjs2LJDosw1KB26T43MBWOqGfqP+9fzBsxPOMDTwBPJIUo1jumR6wyNmzWVjgpvl6JFmW/vGYZ
zGOWuA7eHrrdVe/mJmvFxW11pyEAMrq/ClvvHmpKZHSbUVAtdo7MRjjBXQDCE54LmKp1zFW2czq0
k+FQd7Lm2gcvoL1J29D5PmCZi6EPzxmyhMY4/Ks1Fi3g+4uydYrockF0ocQGk3C13woJjW48Al67
VbrjlNvJARqxcr0/yta1wOaCtw+PB3zI6k6PI8ecEoW2g5M1M651ZXpKR4yE3Kn+cX+kjYBaypXw
Uv1mLJEvvDxAPUdqocDjBkAexrcCbYLloNHnsA84X9nfzLJLKz/xInFVVZJtTxN0e3vMHe7/jo11
hSKJMBM9PRKKdYsAJX8Dgs3sBaUXZ89DVo/+OJevhuYjvYAwOX4iQNnBja/uwNY2cYNpNS9AzCsJ
f1dHQGHPbr9nHyxXbXV0JTAdigVdBlluermqcRFJXEUUBpAMqvCYd4rRHNu8zT7neWgnDyLNmzc4
Zqp7xfuN+xevSYCTGHlRwVxfT3NL572skJW280x76lnth8mJozdm1PaHcnbty/3vtrl/JN4QaB+r
St/55UydSidGzDSqJKYxfsObrn6DrpVLj4TeQSzC6WQlxKjQXb1Ll6XFWWhY/dz/EVuTpn3A/kEe
wLyRuJjMflm6hC7W0FrZtwl3ae9iOyic+XWJsMuJ/2HJdh6ejSNKCC41ztBqAQe4uggoewij8Hjo
3N4ZsIFCJMWovPqctvOeq8nWUIxF6UZew0TJL5fYsLBVH6yYNw4gw6c88UyUjCrcLePCipqddGnj
egWr+v8Gkwf1jwdcVcVUWjNZjI3RmImVUpt9G5a8u07Ax0o/XiLtHWAP1/ErEMJTcP9Lbl0DpBuy
sY9QG/JcL0fX6T1iV6W4gaKL6jkxM/EEU0DfCZm3FpQcSl40uizKrL6dmhFP1MPM9Tpb7ck0MFqb
ZhubywbB2ddPiEopLWQTwuIN7cOMo2VRc6KucEiba4a68dEtUWJ8/ShAMGV2LRu5N6CAPoVjV2Z2
EOdFfFmyosLLHdeJ+6NsUG6kYSHXCjpyEnS/2ogUsKd6QTAqqJq8hmundR9mQ8G+fDSp6ZloNdfh
HF9qfUqOXR2qvgLV7QnwGE1Lc0BiThEYcTpN+1ykUSWF6a2dL7t171InpO9L5oX2yOoXhqMMFWNo
r16qD9jgFpi8HU8qGvKnSdu139m8/P4cbnVY4FIWiYrza1CPo/Y97E3jJ0d1LM5D1QobCUkTsfI6
rj5CFDDrB8Azo3nywqXZg4Vs7WjYRVxmsklMVPTy3FSmjs6HPdqBItL+K+4/yQH8VvQ2s8p4Zxds
HVEM/6DyUfoiBF4tMV8+tkt3dqB1KsYBVMlyjGIwj/f32taVTqHfo1BFAf7mHQNGLTDnk3F9PDvX
GJXNowFYizJHVb5rzDHe6ddsbByI74B/4VBQgV8XiCG91X3thTZh/TI84lLtITJaKM+swHSYLKsE
v9r9h4ud1rdBaE1JhxrZqoWqZ14YuQqDGn0e+hk6qUchFCvQByvZEWDbWE84CABnZO+Ew7veqfEy
IqcR89WS2jvgL5wcx7qKLrHbZQdIfHs2xRsb8sV48u9/PCNoOy3pmKZOENlJcmgTXX92KjTuvalJ
d96MzaHoZmA2AzmGEPLlUPXk5AN4Wzso6rTwIyCvb0WjiE8VArKv3pRw+sEP0FySwJLV1sfVtWsA
dkVXUSWjHyaiObWd2z8uwk0PKfDrneBK/vJVFIkGvGRdIv8g6aQvZzYmhWIsRh9djdZx8isyXOUn
PPi06pBh2Pi3a08ergfUIyOfNr/+2Gdjer0/5Y3TTmkDdAa9KQLadXWujyeV99eNrpimaCerJvnj
DWp2TvtG0MHVBRsZgRCJBVntFkvHgqppjIggo6+f0AkZ39ju4uAbZttPUdhX3pEVwj7e6b3ow/0Z
rgWFZKlONkuI14kIKMnJo/PHVu3J55HdL+Nr7FReQyQA7ppuUOGaT0MngBhrTUV9cKrJJlGL6eLw
wcpHOp043tbVUQ8H89JOtrmcpd7D4jdu6gwXobhudrTcukWJQZNIZUeYzR6FYGvhEDjGqJtIhg25
ipcGUORGbXkAIyjjxugfKc45HOL4XZ4s/YOnAlZys049ORgen+6v29ax4xGg0ySBXTfdxNCpwtzt
JyVQC1T+vWHRL2FhTceswrb5/lBb5wD4jlRiIIq6zTE4dGqBHeu1HOLMuzQgPpYDSOe8/9sODf1v
dzS0b5OCvYefxKb7lGlkQDv82a3pIhiLXbP0bb7pdBm517dmMsRXV5uSE/J14Wl2oh/dHC87t8zG
UwRqgFQGpVHJMFyd+jRLI9WcE4A1Xj3YfpxE0KSSAYN0HMsAR/qj7fXilAA1T3fO4cYrQb2HBIrq
Bt2a9YWjC+qixtgpgUH9enhTjG6Kp8mIZPmx4m8fOjMemp2XaWNhTS5VCWmV7Ix1rWOKE7328MMO
wEh/ypu+/KTmxaeid8edL7i1rqwmASBYIqQAVmcldzAh0vQqDHJcDGNfxdU6XuByPjTCGTFqBVpQ
gpqosGm5v323ZgibkTSAz0nnYfVszKrWD30uaD7nfeweMzwPVB8uX2r4ztQuOyHwxpUAVpCvh9K9
FLpa1Y6cQcl5Smg3t1OtRxevd6CjuvPo9kGVWm2Fspdr/4qdPPqrVCK06O9PdnN4KtqqzIuhJK52
b6aMMcfVDQFo6MonzSvg80RON+d+R5gxPQ3S9jMw3bRqr80iRuXz/fE37gqpgEP1np47Z2g1fWSO
Kg058fiaFqMz/oRP0ccPFftvPC66gPhQu05aQn/I0OMaQP7XvuZ19X8o7Eu4PzAIG4HpGygeQDhs
vWrgTMrURY+5O6S+mw9QhZyo2DlAG5xw13RpCEuKAzt7nc5WpZtni+Iget/YSvTGq41IPSNfEmMX
ORvmtXKqGgLioHRoI8S2WnRfvCJKp4OqR7lzbsaiTS8OfMkHa1KU4VEoyvw8DfR3drbm1kHgy3C1
8eDeZilWIWrVayMFNLUYLET4suhvZRxb8xBmLXpJ93fC1mXGJqT1zGXKx1gdO6RN0dDKACjGpU1i
ZDUVXthuvBjXyKij7wnnZz7fH3IjWuJFBCyOAQM183X5ghgHvQOkPq7mrBXnrnaq8yJs/XR/FF3+
8lVcSKAi3T8AfMky+MuIJXOXZKpci4gF2eriZxNlWvLYWdqc+FifZpOfGHrkPcy9V06XQXUW5VoN
Ah+uEPBWesUgJE+/NPh+pf6MXZt4DMtxeI7xWeoPvTHW1mFeUmeGyGEP84OeOnX7ISFbt38pRGE9
etT1RFQDBWJPp2WD3gDDk0MDSpdu8M3xFaY2Yd6hJVes2A3vqtmLM1FGAOriN/PsRW+GVMViXg9R
VDkMS8cKF5bZ6WcDJ5vn2sugvt1f7a1vSq2Is4w0Kmma3NR/hIe2pnSqMOzkqjlhfU0auz7EOXC+
+6NsHA3iGvDJYNbpZa0LF02ju2Nru8m1cKz0QSUcfoelCS5hSal9uz/U5oSAN/AfLFRuoqmlSNuk
XVhiPYqmywTw4qBBP9xZto3XVv7bHHPoMkSIqz2aq02mUrVMrv0ArltxMLb3RQuYoKrhi9Wm3r+J
tLi+/Je5sYjoaJF/rnPBfBmNssFbirlpUeF7s6mkx6px85013HjlwHZKbgGqE1Aa5N//2BShcLvK
jvL0mkUxKRFzpEiZOLpR+wXOKtPFC92kfqbqP35CdSV9PSCafIcJYoaDmdNNnTRqlnoyM/RazLkl
LUNP/tAUTf1ctmoYlH0fB/fXdeMuZapoDUESoTiyftXRfMDVxPTia2H16XkBFhyYS20ckzmev6hT
uiecsDEe9UwkhwEZ0Nhd33CguhxICE10LbKuPuVxavkiTcoLyk1ToDblf3iZ0BWGzuuCL71t6zmG
QOg3xK57HlvwIH1en2eu8jP00T1yysZJZyheQGmxh3bd6lni6k5F3GTRtbMTD6CcrT82aq1da/TE
rve/2uZQlGvZqhKIss4kUFPV8konOxwFbNMl7fLHsIncB8TTxQ7lZuO4o7lJTVDqDtKUXQXXuAEW
Yhyy+LqgAVw+jl1otH5NQmgc62aBYTzjBBl+tYp+ib/cn+UGCo8uG7gymrLEfDebU7OyRrfoTl+r
Ba2nCyASiJyT61U/u7jXH7OJwPM8LE1oHGmazwgBg32zz46dxPnBTodhPihGbX4ZO8nBbobBeRps
/oeTbaXJc4RxYPz5/k/e+jBA7DUIXr+BQqs9kMFNAtUyeoForOgQQdwLqALlD2Q+e9KCWzVq6XFB
d5U64y17SDGBQ9DU9SSMWX9O2sYkEEbofdSj6lA0cXwSRTedcNZLjk0bq4emT/bEkTeuS9RP6JoT
+vEirOOirnNFm6qt7LvW479VNY0PaGSYxxAx08NsJuKDaxW/wrQZd/bGxltHtkd9AswoKd+6rbzE
VoVWLg3fbAz7AGkQ+50ziT3VkS2kBBGLxzlD7vyWMjXN9WBMKow9wu2shGSvmOFxTvohPuuF0X4D
BpN+6Qtl/GL1I/8HM41Lcs24qqqzsmByeXH6xYt3otGNS5SiHRR0DOvZZmsMWq7lXUznHqxsi8lg
4kTLv7YXLUgi4aVYz2H99f6u3vjKwNBYaL4wKiw3eEHhREi/0OsSLX0Xz/7X0ZK3cWu/wcb0S6sZ
36sSuMr9MTfuHUk8xTwE6V8Ia6swoxOQAtpsAoCMZeu3Lizmg+oiJBhNDmXapf6pZra5c9dtnF6O
LokFpXtJyZMp6B+Pv20UcU/oC9nCS79RaeoPHcJTCOos7fH+7OS/tAr0CQUlmJvmNq2C1ezs1rIR
ijZpbCfmmByUHi8vv7PTGm+5htPmV3Zvjccq1pp/onbpwoNXtMrr4XDE4awun5T22TqPqtpcGZOG
ggJmjXrhO5lqP3eOFUIMsvumen0gTPOZzIYx4XqtA2Grm4C0mhRLRDLkIFGq6HNrxekhMcbmv0zs
j6Hk5fHHdxwTZYymYgyDpEvLSzMo34w6FedZy8R/OIkUdCDLIX4Ex3H1OhZoQ+hpOMCZKSblWuux
+rS0XA7uXPUHd+rMy/19s7VDIVNyF3kS5roO12rDoJiWN2FgqBkieAg8q8NJ7/ril6Et+h5Cc+sM
khuRsdEYue2dJaXaqF1vw/WwrS7y+ykp0mccSK3sqM9zTYEl1bXYR3wi2WtJb02UMBxwsvQ5uXn6
PWOyRYxqSbC46XiSPhLPmPepB6Mym9Pr15QKHm1lHLM5jquzqEyJPbsxvKemipbzQJ/10JmRGmiD
u1cB3poV+GAqJOBCQSuthurjUa0BqDtBVon8XaFqEWdvdg7jUjd7DI6tK4bAibagbLfeRNrC8cps
UWkM1ubgvGtQTLgOoam+B5qPaIDWi+4NaVZ3hVgqvglaM3v59darAZbSksLHMohbxUJYGSqLKCwS
wzgM1avehOVwXiib/FLzKPy3QdMawyiRG1+IFvI9PN/WUnu/dSso7PMLVne5Rw+PtoPnBE4xF2/7
wp7ONZ43PsUd68vrNxDlR2A8cBxB4Mqf8sd141RNnFg0fINqGMNzmxrLsRmT7EHt9P+A0YZLSf2e
gfim6ysbq1tyK4WhOs9dnmrbQCkGkNshblJckrJ2b8NubCIWT4JpwIHdNkciKy2HZHFxDgP9i5WX
YS2fGlCMLZWoKvo2WxmvV1uiqUQSUT3Mepf8ur+4G4EeoASeZG5ZyXxaHZk56tvFqAAO6bXlHNqu
z48j+vmn+6Ns7BZ6hfQpQVhAd1q32wwXGUQ9Bq49TK5zFo0pjUf16YKHpb0T2PwOTVdvP2E72mDQ
BzakJ+LCHSpr8LxgHNRsDCyRZEbp9/Q2/kE0THhftDoP8YLAdLb9FSm99bRMZoKjcmjUnxcTMZ6T
OdaOeBboFU1n0Tdz/lkRo9Nes352NASdqqh4U2hx8VdV03fxIQQtz/bYDcphFm22PI21pv5FA7hv
TwrS4cNlmcP5p5fW6GwkYacbZ13MzXEAE1oeBJ5yybXKsRCQZWcNKScoxvHDLEK/9XLvKx658/Qe
YT6vO+hGYmpBmXT5X9rS4VnRQRofj3rnVf925pADcq67uj+kRamjcWcn/XelavQQlbSBreQ2XfzB
ztx58ms7M8tr3o/NSJ/BrBMwfx5uGeqQ9gCQVNpkJ62orcV3a9d8Tr05zb6gkWeoO3tjI9qG20ey
zSlgA66P99yOSzrIM0dVSzkIkdb/l7Pz2JEbWdr2FRGgN1uyHLtbpiW13IYYSWfok95e/few/42K
xb+IHpyBZjEHymK6iIx4jS9pCUJYwpj9XhXm2xMlxluAToga3aqEYNAYBsYAPdUYZOu5wN/joS0B
XvWys3O2tnY9d6CMsi6ldF751xdX26PwgtJs6EeGnhYnqxNh6CkYDTcnFSvcPQTiRjpB5FvsGzRo
dfTMroebKsAOvJ2lSwcw6ER4DL8Y09i4CfLNh0TXdVzfcOZ9+8nm5sJ0D+47dcvlR/11OVdmXTXg
EelC9kPjs3jBezS0zA8QndudjbJ1WcI/RyAXTSgadauA11ijPg1NTV8CwEpPR0gNKVoYdWyi2lMn
uNFlU6F7cSbrD9CtEGNLIkurLm//YHBHS8sVyvFN3IeankOUoFqI4Wz4AlpWePpc219zjIN3dupr
EF1fZexSaueLmeJNiM/j2tJa1LUvNYng9LlzRPGTfqhVumUW69Epy+ZhOnVqILLHOZaSp7ClgeYm
XWp+T9Hjf59npdP6WmZI4oBomkn31gDRBAVJ0pPnODQd4eHXZcWuFHX1S5WJ1PaGppVRH2tTTP4E
vZF/wG4kX0lVhXSCjK084HOURe6AwMljHQbxf2CbLWLzzmJVASxzvY9HanKSYqoSqjf5S5pqzrmc
TCSY5VHbWcuN4LdocDAOUtuE4NXmbXGKdBBs4MSkbYa6fc7dW5TxzjJuVZIoNdNqpDHDbbB+mhVl
qTt1rrOMsT7imK0hi2EsWt6OwhQnQtd/lXDxj6OZfh/6KEawSNm5ijYuWX4CVSRAuxtqMUpHIVM4
EscUNYCLpKfZ4BZxOR8BCiknJRXhDmhg4+7j2qPAT7DXF/T19b3QYDQ+ZFiXX1Lg7a7ACNHTHSk+
dxKx9/6J3FxFcmCuvdc62epeqOZRS4xOky4Ghj8X1L2my+DUxg7QcWsUHtYLoGtRVV0XhWJR4RIz
BNKlCfUJmxaA8WoLhvf+t2zulQUkh5AqJXUSmOt5K2wptseJAr4c1JbvQIm9iFHTP/QmlW/DGed/
6VnLpqv3jvmk5cYcHUCAmc/3f8ZGKEFQxUYMjxudGsYqlIzOkOMuFFPWT8foMsEy9fquTo6kpig/
O2N3pm24J/e3NeiCVQJ+ALYcNsb1p1d0pnI9HOhyRyHa67IUPGhKI95lqHhiniCqT2pXtTsVho2g
gmoMG5SLYDH1WF0BdVPFJta+AMGiuPyqIE56DNsKkOKsxYdRqvPHEaK6F41ETkX8FwbGgjfBFIsH
zm3VRkajatFm41zS5Hwn2lIcFKf8X2BTaVxIt28+KtQ1AHcsfubwltb15ERplVJVm+ASzZb6xdKm
aKG7Tjtn/+ZlurAgFgGXBejMP8tR+isnmNSqrVq6GhenbOznuq/LD52jNocu66z3Va5ZkPBKQIng
l9780GBoSCWLliPlZHL666GxSwsS/By6y9hHnezOZlT9bIJ5nlxLYCD/5tO6SIfz+KYlRbuWtsT1
cOFk6zMkW9xgevJoRAkKKUOJM5nDD701VuZBKSmEerMo0wm+YZmpbqYOgpzaMJJkB8+yMe08kB16
lpyeRajn+sckSWvKYSJ6vl0gLZsC3M+PIbPxLak6+7stV51+ChvNGmgqGTwm7t8ZG8NTUV4CDOkR
0XR1DXdzpPUDHf4LaYvmFS2FJbedceEWadw/NQJUZ5ll1oPa5d/ePjJE5+VlSSy/aVY4OCZRZKkH
AkBQo1FSYtUr9Gp09VwMZ2UO7ce6rroD0OrAvz/0yiWYvB69J7CNi+H5Ysi7ljJHoQwPEMcYLsls
9Q9p3erYXotAPah9NJ9HpZGeyqTTfjhT19M1iptTImuBW5nNvPQwMegujeh3F4g91Z+b23QRoiLg
8wfIIVNbMoK/DmGhQYyOErW/dINkfrWF6aDANVtnOAjzl9qJtJdOz4aX+9Nxk2ZQfMMzmYICI1KB
W+2BEnBNaDRqdymzUpaPyFtml8aK4g+DU0j1CbKivmdZdxOXl3qfjsAZHZuFz7/e9ei5q0lY9hdH
8O411Hg6ypTBj/c/bHMUsEOIYRAsbqBibVPrIgia/lLXnfELvf/yA+UF7T+MwhuNKAReYOmRXK9Z
pWe2qGOKFvVgG4g1jwWWPM5ep2DrW2jYWzIoWeQj1rC3ZjL0cuqH/qK30uSV9RThnBbtarwsV+3V
44WFAZazSEbQ3aNsff0xZUWlwkRr4KIPln3u1CKsDyIwcaIPKyM+lIDjHZcCiPF+joviIz6fhX1A
/QpbhanM7L3Qd7M1YW+AI0HFnISGjsJyff19Hiw4/JZSzYs4Qaq6mqDqggC5XESu6RSqRON7nP68
cdcsY1JewzkOmudNk60ti6hvAIBdJNLTj53eNu/zMhh2ds3ml0GWhQlDXCcgXX8ZFpSGgd7qTAqD
bG+Ba/kl6eLqE+1b9azEkbNH5b+56emHc9Toq5GkkTWtTnk4osHNqk+XOdOTowOc7ckSdfJ51KLS
HZXQOqtKUV3CNg7f2kFcRqaXwP+IMdSSrz/VjGkGgQKRL5JUlSc91+JnfaKXYDpSu3exLH/X1f5d
xiKesXoLKHb9OLQ1uJptKc0XoM36sQ6c6amtzejzUOv5HtvxNu1nMFTv4BmR/JLBrG7rkQ4hsnNY
4wyZVH3TBjV6JB+141M+1L3j9joaZG7bGO3vIXT093bvjB+ShIrgTg5xczfQplnUvrgboHPRsrme
YDtsyx7bk/miVqr4CFmjPYEEQyv6rQdDQdaIF76q8ifMleth+rwtjMRiy7LBgsQNK5QvPEcJx723
99b3/D3QKjqkippLVabNFyWX9Mek7qtjnmZvRl0xa3+N8oo7/etuwV+U/DCZ5gtk48aNRD8/l3ry
O1Dn/oD+/LiTad2E9mU4/LMWzs/CKl0++q/h6hmpxwiZiAt6WPOxwDDFj3V9PA/JXLli0QAacorC
/2HJ/hp0NZNCTIox6/18sY1ROaM8lD+E1aDu7L/bQ6dQIOHcLQVhNuHqakmx1tHNmXOAx/X0MVKn
6thaCa7MUB12hrrdGiTsSHRAxVyyuHWwlaQkahu91y5CSqODHoHg0btmj/p2+0HLKMuRpuIMx3h1
Yy0VSzCHaPXjVF156pQN3qCN5ee4o/p+f4Vu4wCAFTYGDAKgozdP2URXsyCNZe0yQZ12bVydj9Pc
2Mc2z+PDABr32/3xbrfhYoFJ4r1wJmA0qdfbsGV3Z5Dd8Slxsv6MmVj1sygStHvDMoyPSYYNtwuU
Vd4pxGzN6NInQBGQ1aO+dD1sAUXYQidCvwDkjA4g9XovU2iWF5Im7+z5rRmlFrPAKZhWIFjXQwle
cpWMTdmlytLKj9oufQkrc36acS/5nzNRst25F5dDdB1zwJqRNBENiDw3cssG4rlxGcH+HLBE+wdt
eKt6gOwNIUEr8wJFZDwKjHNW53jzUen3ha4Wv++v6sb0Lv1csiTSCTLdVSQK1KHJylggwBXgpts5
FsaPaaAcbTt5s04aPRFOB5uW7PC2sTtNEV2qEFo8EqXRGVKceZiZm+P9D9pYRKgxHAoAqtTS17hR
KKBG3nONkq1UFq05AymN0ugOEEfLM74aOJreH3B1sdCJJbChXUKOCfKHAsj1rrFAAQg6TJlPZcV+
MgLkqls92nvfbYwCBZrIAoIEgPH6tZ/VHRamTZbB10nFeywo68Nc2Hskz9UZX75FxTqPMo4Kz/Om
OWfpVZqWQD99XRGdm3WpckTU4pfVK3Pp6hPaM24IEmJnBlfH4HVUADE86qgh08ddZbRd2yqwLOrM
H4xYfMGXpnnoA0xb0R1OCsct0mqhEXcxqHEkd7SPqU0/7b/8BljR7M2Fw7AulUmaPo0E1cxHvdn+
ZGgkXLhcWW4VBolnxnP9TpKcyjWnJP+e6XX5cn8TbU08bx3aeTymeW8u//2vGF9mtH77oi582swo
XE6D9iOwzMolP2s9VVLFO8hh3HpvHlWDUo98AH16VHhWW3ce6rFxpqrwZ8hmz2Erq+fKHJuvjTza
75Iy/V8MBuP7/TE3NjL7i469RZPrtnqjFCJr57oXvlNU2oeqkCo3kuTscn+UjS0F/IAArFKrAXG/
qtSh1ARArpKEj/Ku/dOukiQ9DtWQlhcyG9SucjUUBa5GYWK6aeEgb1I2QR0/3/8Vy/z9db8vGxsc
G6V9Mn3aWOvW1tDaToelc+EvxYTvgd7/nsRkuFLcqV/uj7Q1q6+gQzJELvJ1lIyUcsatMC/8Kgja
k5OFxmnWxvR8f5TN7+GOew0VlJaXWf9rl0ZNHNV6PQu/SXh60oKs3UILLF4q0hvhTq9Th7MHJQWI
Posb9vVQjWEUicAFzbesUf06aBmM0E7i7L5DDHjJgNWiN/0wiZLyQCHSyN9+NCjNUMkAn2tRrl/d
SejEgKSN29Kfu1Q6NF0/+Xgydseh0PMD+t1kPGOr7eQ6G6sICMnSZKroi47/an6HpAjx8uoLfwhl
7aQFXeE647Bnx7ixirBi6IEsfXzwc6tP0xDm560fCD9SMt1N47I8l5qKCp0k9cf7G2bNU1uWkbEo
iOg8qpflvF7GNKN2L0uc9qaK6vGs1UHVuBjh5B+zAQu6Uwnw/Ck063469OjhpE8qjD3pWE9WNeDS
64g9scCtKUabB9N46HHqjbzjmEdhNysTH9+P4nelDi1kePxCd95sm8MQP0FYUXi70TXtxiatyHcK
P62a+jkcUsvHgFY63J/eVWXmdXb560EkLn2QG7J9FWdqPTqV8I3eSTVXUMw0D1reJcqpDaPhQZ8i
lKaTXkrOhYoE5M7qbnyko/McoB4OBYkNe724Dv5uodTMtU/rQ/siGcXwoDidujOVW3sI/WUS8kV8
gjLpahg6DQPvkrz2Q0mXXxypDj6UtWydpVppvDLVJa/EOc/r+7k9Yd7oeGo6Vl8MKU93npAbB4ce
LYRpepYKz5HVnRSPXa22UVj7oEDE+940xDfKRBUqimG/c9NuTS2YE16rIAn4Z/kpf920SRnPo5KY
ld/R0zr2AvIce+iNLdgFrEQyvuhAQToh81vdBNCdA4mXcurLlkC9NWOn8TWD03NGCZ/yiVJ88zFU
g+GNvsKvI5PpLNgESMA3YPlMkAolFcRA6pXhJ62F9w09tdshUt/MIt8HeIgAQjGWvHK1YIFTt8JW
0gQOmdW5AtqjK6Zq76zfbtBlGLoFsF81HqjrDZpnYUyGGsR+2Fec8SmHhOAade6U7/s0H4IXNWpn
+WEY1EY79XIfA2bPDSEd6QDMqe0iyJGo/v2rYS3X8jrDS1t0IeTyQFnndkEpGtWKmsQX5aSNxC2Z
9HHSw5ze6MiGO8p5MPllXcyWG9mJ81sj+w1c+GFy8hhE8dLIatPUlWv8ON3R1JofygQ56YSZXPSl
qctUIIiUxntMlZtDxmSiAgEGHcIoKcZqzfSuFxE+TqmPCsz4mJgi9sciw50yy52dcLs5FMkFaGok
RG7uL8mhSZw7c+rDRkovcxOp7lik1iWes5f7q7E1EvfzQncHqHrDtw3zAghb2CYctNx0W61u/SwY
NYQVMul4f6i1qdfrwkN35Rm3FKK4Na+vjh7F4hADsdQn11T/FDp9MqhrmvMiweiasDzO8p8Va/Az
SeQ0eTBh3dquEnbyD0hudeZVdadr9LZTqXtnlL3x3GatIR2tLLYKb1Rt8UsOAl1x+2bUvhY2Xqyu
muWgTYdQm/a+ZnPiXivzoItu7361AslPwz3xrQGDMjDEiVvJdeX1NFZ2Mr6ty4InPGLdEL45y6tU
BYfLSIBbTnw9xgB47qb4CehWeLq/PFujELLBuS0eZZSMrlcHQG7rZJaV+Gbi2IckQvaoiCfz8PZR
OPnEZoAut+4FeNfOFPO72DfyyThgN6ed4B2+0Y5l2Wnc4GA/FrDrwtq5/pYYvkpU4GXpD6kafhxt
VLkNs8vffokzCnkkgHJQ+usm8ySZg9C6kFHkqT7CQ0pP6MRrO1nGxkajD0IFTHlNp9btn1pyCqp/
KXeBqCbraIVpg/LiaNvCNUvMe3a2wU3mxtQtbJKF2EoOtY7vaR4hwdjOiQ88ZLp0vS0gkWSw8hxs
gr+NSoQouJxo/8hZsveyWnbY1aN0GZqHt/F67d2opTWRZS4FlcQvnFo71FpYSTCflFm7jPjXvlOi
cfgqgLr9i3qx9aeSjT/39+bW+Itks8HDHIb3+gSYgZEKUTup34u8mE5kfXYNezjrbN900jTEPLCq
nxvgd92RGwuzA22202InwVrCyHoWEJ8FtICg4G3qnCERquG+kvqR3OdnbWy4iHWgW59aJRGfozSJ
1YdKb/ZKzBvbTKNUy/ODTBJPyVV0QxB9QP3WwJZ0MLTJC2xRGW5M9RvsLTSGtwc4HpFcNEtJiXf7
Or/TLNAYhhB+UQ2y6io4Y3+q7Cr8M2qTuZfSbczo1WDq9W2Q6kFlGHXAi71L80fJTsIDOv2y2yQv
UiJ/LwKj2DlEq1Lvcv8gD0CrBSVcrtT1IeridqicUk99A8Xo3k2zZPjSCNSGcaCOZXtRUsrHd/d3
75rD/DoozX1jafRTHFgjXYsGOc8ep3s/t6v5GZ33EOmxcbqgdYeJtCmGU49t8mFMTAVbzaL3wD/U
R/LH+lcziT36y9akExjBpeOiBiRqVedi98Rjo9okFkbCB8t99zA6dvnUhVFyCHg3ARdPcTm+Pwkb
QWy5KEmrKdmicrsKYug4pcKUitTHE31+bgsAYJUs2b/uj7K1vHRioBAuAinmOntHogdH9ZZEZo5s
6SRwpj6hSFB9rkEffEqxSd8JmltnkzPCseS8cNRX4cxsSc8bR2IuNerN/TwWRyPssKgx8z1x/u2h
yMupgxJ01k0KeTRHjDPy1Ddr1XCNavxV6srsTY6xZ7CyuVTQXgAJ0mG9uQKSJpakDNC+H3WJeJIt
aXgIqK3tlFs3wtmiKEoWvbDKboSVHbluOmvgoYWp/dx/EEETju7oxHN1jFHlr3FhDjX14ARjZT2I
qIj+vb9V1tpey6lEt4ObAEEkcqv1q2HWG8tqZlL5VNiIOYIcly+hhNaAL811OnzXlNjKvomqwNbZ
pqg+uLE0oT7vto5VvExxYuqHpEzqxpuNRBdHgZOmeXJKR9nzHdtYEH6pAzmAGHDLfwJnLLSo5uw0
Da+aNIvzR4obO0dnaxD2MW1hepkMs9rKfaBT/QVd7ce07888bFLXmKdypx6ycUCXtyWbGPw6tdJV
MENBSPSLLKhvDLX1SQmm+ENjjPE/U2lnLxW5+p5dwNaAi1YS9YLXjuUqnlkgGqUo70NfKorq0MZo
abZjOL2zpfmHRvP7eH9XvaaWqySBTJ3eKEjX5YW/qjyVAXYdQ9FHfptXxbNmzpHuQuWLjAM9b/FZ
GYK+eGcHsglXkI7nZejmnvK+PkwP5jSrxknrUjs5iKXl9k+S5FoOLiCJpoPZ5r3mylMaBl6biFH3
ulFVwBIrWhQeTSfWUqratkYdBo6P5Io8USSvqMMUAd1FgueUyXlxcqxEqh+qwNZatx6zRDvkiVXT
tQZ/aZ1qZSzit9+RFMRJKIh/vC/XM1KoQrehsaIhM+nTcbAxUIJsox2Ctpl2htpabLqqVI851kuB
6jqfyPhPA+VV+AGjM/mBUMWXti2yn3AXZS9OJfW/7C5qmQiBoBlFYF9t5wBehZ6HmLoOSmcdwkJ7
Hyo6702c2B7mWdqTPtw6ozQ8qfVzeVGOXm2uOU/lDvAOHrKy3BxizQgPJeY8OzfzRqQBJ40U1dKh
vu1Oy+iQh5VjShdFbWWoXZXy2OR18wlBkPTz/eOy9UF/D7Us6F81SwhiqDPbyCg12NV5upTmZ6tA
jOo/jALTgKIAkAlElK5HMc15jPqFMRNmde2m1MXPdPH2PEA3AhpNQ0CHSL8tTObVBZrF0Zjh4xD6
gaVhCJIq0hE6eHyCVqs+5GYdnUM7kw9hxp13//u2tr3zisrT4WygDXr9fZ3cqvCOOGHdOMVew5E/
F32muE7K5w59bnj3x9vIICldYha5aImQTK92vQMtjHeohWSZPknPeqPYp5Ty32kKcZhDQyWDODvt
AQI3B13MHugK8a91jaql2Zolhh35g6IGx3SYe6+rI8NHksY69IXRXhxqqjtZ68ZRQN4JM0z04OCo
Osv+/Wt/Wo1ZBZLUoHdjC+V9mZotj12r+yr1jna6P6mbQ8GjAp1LmOeIXw+FYaPZ2xnxV8SxferM
IHNzKQ/f21X/5z+MxBsPCDkB2FgTmhLh5EZeoshmG1XVeUqMgQINtiL/kWOLuYc9XgNXlzwLgg8J
HmePGHyjHzCGUdmmUeQ3bdc96baUnizs7jXXtkPzczOg5nc08nnOPT1o9J96oVVP1Zzne+3Z/88P
WZpfHBZai6ttG5aVVRUZauSxUmmHSKnSM8Zf3WlQS6xMe0fiDVj1TIVS2B6qWdxKQVcf70/+xlld
bgdiFOw5HmHq9TLD6hGDMaLH3qQdUmqJ9SfX1AZJp9SgsGJa/2EDazT9qOwC5Keydz1cVgy6GhSL
lfxS3zsUYxdDT2yjXy346D1hyo3bnN1En4sqMgXrdVNjLGZcXopSusT5MHgw8+qHKZVl//4Mbh2U
Bby4qLOCC14HwSmvzM7IIP+OZdz0BwO81mVKoXW5fRtrP+4PtrlcvIPQ31nEztbtrmiQzaJQYRxG
0LcMT7QFKxcodEGSQjkMM++CnRXbGhEKAoJbFLr0GyOtUrdGYgscdpgI6OTbet4BY0jC4H0mmVN7
MLLckncu9K2FozBCC38Bhd5AUKtS4qGWdaGfxAnHMNcdSALm3ihbNzhpGXkFlYfbOnYAt4jWHql4
LaQOIIaJefC5hrB2QmW+fWzpQuA7rkXG+f4abmyYpdWMviaMP8hOq6zQGSguRUJmWxqJ8hBFRXxM
tcFyA2ADO4u39vFZLjtzAS4srShYzeayun8FDFS/58lJ+tjvozCXz2oetNUhF1kwe92g1tLXYDAq
86Tlah5fhGlIlReIBmSMOgdAY+REtj/LdkQfNUy14pJ2ef+S5U1inhIjMOSdxGFrZv7+tasbsZam
JGubHG0RgCMHfeoRrxta1cVS843e9v9vYsCLqai149a0fvhlTUL/jh419Z+5/yKPc+EVgtaxJjXV
h6Ir9UPTtt3Oyi8ru3qMLSQpMkiw1bz2V48/pJfrqqjJGSzhJM/toEyuKSmR1+Gk7dlmJh3QwNB/
sDzyoe+c/Pn+xts4yqByFmEGao1LGLzeDH0Rme2QhJFvqkITh7DOaJzaRpur53DEmMOdZKvbewNt
pKE8DwBBkejyKlm/43MEyQBi4qbgSGr8qHRFczKGIXVnKVPYRJRYFSwAgQpGb6TevC4xyRlZEj0X
iuSrzx3DMklVMJi+VAbmh8KSSxp+keKpSW3tLOzWzEK6QfNwAePRFrmeWWsywerlSy8kCZaUvtKU
c26m6tksqVyGcjXvnJStWYVLwasI+AGklNWASZcnGgjBxI/CPvw2NGkJ4KpKjrWhTNZD3HRO4XJl
Oide71K+M/jr377ax7iVkmjz5gPsui5VGZ0S0NWumNkuSjqIo5JeHTJ4HNGDhuhJfQyToqff2YfR
QWt58tIFiWTVrTVbfJCiZngJawlYbBqqjfgA5bQ2vDJUggdL69r0OQji9tmp7fodmrz4oZalXc6n
2jYKsXMiNgINdFNoTNyQ2CiuN+dYR5WOFGnkV2UyfsBkVAndDguq0/2DtzWMQ8+E9wkNo5sqE7Sn
FAXCLPJFL01PdoeoktCtPRHQjdsT6VgkM9iCaCmv80mzMebOHMzcLw1YLwcNBgq62FIJQk6nLPzz
/jepG1vQRoMLgA/NUxBUqzDWY/JUpkuzJNAaOzwFTTn2Lggt9XOc60PnmVEpQpdt2qrnSZ3KxEWf
04Fh3YxT9jNXjWQ+8R1xdpiSqfujofk2e/qo1tnFKiz+gjGXUKDvHDtozsUcjs8D1Izhgy5H4fC5
Nc0w9XSBn4fXVUEoPaBoWxGx+i571MNOPMNsmqudhdyYYph8iOgAvaPIst4vCKHkndVpOdmyyGcv
qPrhrIV6VPpdwp87adCaqr3cYHikAv6B8QMfdT3cnIm2x92PKY57xfbQucoUr8vlOneFkYWdF6lt
/rPFPLF8kqGOy+cylJLBNUOLAhO40sZ2pb5WOurzGrqMw5yX1eH+PtiaEhhx4PrJ6RHCWN2yQlby
eezB24vEZv3lsjtJ49S4Rpa9UevydTogjQL7hEcG4ns1VKsXUYSjS+YjlKqcEENrfwd5ILxOncW/
b/8q1KPheizdVfpD1xd6uHS3SyRgfLkt7NOUauahRefEM1Px5f5IW8eI+ARAjvIskrqrYskQpF06
N3nmU435meWxfXRQn3RlRFOedWfoPaxc0sOglMnOU2LjUnp1/1kcZAHBrZORoDVCOTeYzaJoy6M2
Tda7CfDX2/u3iyoMVRmEvlANWd0SWaNnoqkbtgd2bZc5lcpjNOL3JXXKnrL7kh2uohJDUY8kMgFR
Wqd0cSsHuSInfJAdRg9RPgivNnmRxd2kEICkyIPiX7zcX76N7e+AgGCHAEe4xTsH7WKA0kOdiae6
AQzVBI+JgmFbYcU7IJKNjbLwDDFQIse41dlpY9WpuY1TfxilfvYdFbneh4jLtPQqbYTdMSfFOL7v
gZqan8PQVoO962gjy1m6MVzKBJhb2EM71bkcFjIEHlmPfwcSNXu8pKPki2JmWeU2lpl/QayLSi3S
f4n5SZpKiDY1Ga/pdoYef1BbPLzPPYoMj2C8MJYthzDU3SyAXnu8vy4bm4FHD41JIiLM4HVRKbb0
vktSumklKdk5V0fTLeR0vhSGNntZTn4fxGO/Q/beXCJAmrwmqS/RZbi+NeyyGOTA6lO/szLth+IU
2ctUiIF3uR6dk6ZNn3Lml/AmG/79z90qJpFhcIoJx7yY10NTPZoEZpCpr1pThI13DhXbhakyJ16G
FHt1INJkGYIiRSm8vk8VDZs7W4Oi3VfSp/s/ZutMQAFYoOMkhzQqr6ehFRpvZ8vIUJ80K9vlfa9+
j0O9Wqxb5HbcWemNewyWDCQZarFL+rP8mr+euLyy86goCUBA/yxoDg1CjOjLHd7+TeS7VCMW+tqN
DlFIvkLhsGOUTLGeAdFqbiRP4hgSF3c+aOuYkYxS0IaGvZRErz8I98G0kloTBpsRpOcmz63Y08bI
+jamQ6TRL+jEy1s/DhYuOCLwVCRzZDbXIyIKDGnfSXJfzRBvd20dd0OkF8vWcIsZK/j7o20UJciE
6X5SWDa5ztbEFKFTBpQC7hG7t1EV74oELWmRG+lXTMV5yeh5Y1deC0GwfHaKIQrdIHCAj0+1IU1n
k0A8UR8O++AoBjOJjmalD+JYCbUNXGwoKv3NC4JiMdJMS9YBuW39ulMbdE0EMp8+dPL6GDuj8YCc
CrbItpp+aJ123hnPYLqvAxksYbqTYHSgDt2YeYCnK6m7FIkfIB3skXbUXmJj6yC03rrsrMUSf9dj
kX1QIKUYBc1jFZ9RDsMvTWkzn0tlag5R1yPIbi6y1C4qEvKXgmf7jyBrquI8W3XceRN0jdGFo5qE
cKWrMnWrNo/MR1Dp40M2hs4fQEx1hxDsKMNjCIchPEB1NYdDnwxE453fr97+fhoir/qawERppl5v
XWtGA9eqAFDFllJ/DCi3/RoC8jqonupsenVg6P/j4ejAgsodbqDU0pPPeZrm05MpMjSSI/g08U7S
c3uCkalhfwOMofB2o1XOfHY4zS2hWinKL0osma42OM6xz3vlpezGb/cnYWO4pXLPhUuOdas5H0vy
MGR9nMGc4z0SoVr+vktmAE2OSVFHn5M91sxtcOXokhUDCLA3sDKJzhUvpQbYn7iNPw0RmOxRlifI
+7qNNejUXZA7T3byn9t7HkwzguzYEpGw0lO/XmnYAAUctrT3y1SujrPdZIvOtLUTSJcjdrulaJny
qCXLgT+37nyZeRzIfZo5fhPWWnQyYbGE78VkGUdHmaTIzQfMzb0hGq0fSjsUzTEyxsY6IJvQT25u
S/0fTFiEutDSzO/taIQfyiCL8vdG1eClVit5Xz3BKmkbbxDjVNBmrqMQSI8aNudgChA7q8J27D82
g8hMN57xGffGNMhwH+7kvEbx3nL+qeVM+q5XRv4xJ8qGlPHU4LsdhtHsmhlp1QHYofTvjLLZdBBz
X7xX8rD9Z5rGLH9y5nH8bSh9n0CNMHrhaSm8Do9PiTIXxT00AwGMNV+XIxy5I2VR41S1RjR5s2NN
6UeUyrIvssjT71aiFt+VcU7qc6RmzdfIpq59VOJ5nt2sHgbcgLogTf+HRExU+B21Icm1nSwa3NLA
0/XzEIgWAxG4kal+HgaT1okjdVP5Txhr1AinqTI+SXJh/4oHpzKOMXn4cFZxZkuRUUjb+imVaJU+
5dClwkNnjFn62OXSJD8CGte0X33mxJKLuNIw/+ZGS1HbqjIVuLoyi8CLnSl7l6umRMSr61L5mImg
+pwbUhD2sEVGR/4zj5UjLpJaDdq7RCvozWIFPMoqV7Mliaz28dQGmPpHtaPO9MBhiZF8VzP+0FkQ
5iMP+OmcTnPVeN3ilXMZqTj1l8zusz9RoHbfaRiTqeTAGV46GQnuy5jxf3BBWQ7ikLSTOrooLFoY
B4G5L/HCi4bKA0AU/muLUtM9+I7J7HYiz34WUzhA7s7DgaZFZdufEDZWMhBhefStMoKygmJWZz9a
FF0zT7UbcvKJYOeAcQO4d8R8JK9c0DzK7OZzBlQnq4UD5grG/J8gRH7NUxTAHsDxwyk8gFNzsgPl
3vFrMEXKe9KY9gcgolYco7JJ62OfhUPt1njdda6J3H/m2Q5Sv15tzM2/nHHj0AOveJ4aR8RuPLXm
kyQ6G6idReMxL5RU8XiJpF4SlGbn9U4UP0tNjeyvgZ5y50Lz7x7TxM4KzDaL+mtYpdljYmjiLIm8
/DVpZu6c1XRSykODb0bmOYgQP8dtYSauJNR+9Nj+aYJNIooubj0b1v+UXgu+zzjlPRTJGI9HWDV4
gwk507JDKxNnnqKqUiGXpKX+EFGvLly5HJrHLk4mkLtWGDwrsxx/dwihGbLqcfi5SIPki2xU889I
SprZM+JImbxEDcLfOCFFkhurfRZ7KSzL0JWwIZsOQWoJ+1Iq7fhVUyvto1NmWufGRZh+HdPZeHFC
vRu8uZr+j6PzWK6bV4LwE7GKOWxJnnMkWcmykrVh+bcsggEEA0iAfPr76W68sF3SCeBgprunO75f
JcrSUjSp+atCZ/fzdVPgl3OaKsEG1xqw+r+MLQbeiWzcUqhtX/NMHZvD36/ZqU3XuSJpQrUPGLTW
Hu+sSaa2XBcVTWWwL83+l7U9HuUlayJRKvi//srRU3grocwejkpkpWRDHScTQif3HNlheBR4FG+q
VJB7Mpd49xWyX8yTE8TzUu7a+A9hHfT8EQ1zKccjlYU9TCQKma3De9PN/RexuQFrw8Po8e3udaI5
hcPwOO2k2hfR3qxvou6XuphsLY+c/BMekG22GmfoaJj+6yJCr/KKYibLhYTa6qxFHL/Gbmu+ljjt
X4Nh7exJx5uOimyJxWM0OnF9QU/OItA+TGtdin6OViRaAIElDX/m0eXU1ZKb2vEv4dLJ+hwoSKR8
q5f5zna+21HppHmpfB/wawjpm3OVtMHfxm1qcdpnDKPOXbenQDuwL7+DY2hFmQKVEdeKCdzL4ohq
LWQTR2/ge7M+tU49q5y9zOPLgef9XmOz6ZEfnrO/Ebw9zEVWO/JqDhmqCzN1HmYT+LJ2ZcyZyXLP
GYdHdtzadwQWaMC2RW82zzJXf9R1NRGeNCj3D3kR+q1Ha4GFweJ3H320x9OpxtYvzjOj8X1MGn5X
0TbN944F22ZR3lbN+GUaJETlHMWtPG2bTZJiSt3+wWcd4KfHVoIttBVCE7omglc2ucEg3WZNx5dK
u7FGkbYNf45vgQmPo+fMp6MeiE70E5IGQ09qtyTpTc9Fmgj7OrKlQ2tKZG1E2tNARHWHtyZ+KKQY
ePkx+xhnAtri8RsPx5GcUsckaHASB/kCOlVMVEP8A6+VW0XVZVHj98ZfEjZ8KL4F8S+irvOdYhh9
T55a4/ivwANqwuzVINBblQo+F5lld2wfsW6Y7Oy45JNU60C2Zb//DOw23kadWJI8rGfETVyR3cPu
z/tLqLrjRfUTZxWjsPgrrejjTuqgnaZ2dP6NbTs8X/u5TqdzaImty7Nx1TuySuxAc6eVYX8bTFt4
3dSr+FMrygLpiEJ0xd5u08sSBqI7txtLLhswv7rBiueYoH/C5dqOi/eH8MGWeIyRn7Di9t5Q5le3
Pg1zYr7G7Qiw1GaxBzRZLpRBd1HZHUsOVV3u655cPH9YpiKoongo8PzU/6Kh6qP8GF0hzu2uE8lT
VmdfLHHPRMhSTZz8UNyWhUQGKAhzbYgChYOWX2sTbwe9hVBg0aoP99xDVqALr57rPvfMkD2IWmCa
4u6RLfaecKs8DKb2fetX8U+NvtnKKpHpDqrtxD/rwFU8/5ETDjBOfUSDgaspAiUu1m7ie87DdVge
jtRfl2KnZX6qHNbhzgu1/3qNbZWVVlY0xyM3kQ9WuK8pcuoG51tW9bh147ia3/xQ+QcinLp7nvcj
60+DQgCbkyaVPoz4DWxlYivOpPK1Xa46ttX+BYMzPHbOQKBOJENpijpNx64wbbbZcu++qxYsxv7T
1qqJr1q/be6wqiK+YiGuDz1HNG+PHQkS+2VXLPmfqRLuY0oivKUp8PaTWuWY3TPCtz+Jt2D2ncMp
keUQ7UjddudbLsF9s1ORj7ofT27j9jofa5drh8Q2kWCI07vNrePUo8r1rPqxMCxbcD9uduQRpdr/
Gw7dPmKXxvTvhYLMWFJJDv/q0IP9zLy1vizxEGU8L9o+q3hXP8Qe6GfXlVyDWO7DPwzTMlW58qmw
BXkS0uQydLn8na7DJiVN0B3Es4l/92nLE+Yec3BTtTLVvAOgz7yaKcqF15uR/DxHbCqvfRXfMcs1
Nk8wsB3LsA1W93R0yvcLKybq4hzYKCoR6SAj6nFn8HlEsvQBERDJHEklqi53zF4NHD/h3C6YUsh8
nJaNf2y27EH18HbcMwmpwpXJjLlsGs4Q/qyn8WpJDfg3+tHasJlPE4ucUhJU2i8+Z6Xa1+6T/Ftb
YZUsvF9SjvWLE63Ze7K4XPJ1T01fW2KeLkaIaj7PpGRiTRT73gxCPTqKFBsbOxz4wYFCiQf1vmXu
NoLcdesVua9iuOptEzzLee0D5g+vCfJx9tE0ZuvsDWd3ckIE3REajRJWA/ND1wzVQ5h+RyqLEKYY
LVKE1SUTVk9Y5+4LcxZQNRoPMgcbaMt62Zo7cdT9t/rDMV8NoXCepHQxKVoQqr943wKRIpoxUMvb
GPl4jjrCvxqkY+HvcIAlesya9VfWjJNbdDrdPhbXq28FWTJ70c1BP10xJ3ttwUoFN4nDsNPRHsrw
fg6rAW4wFd6N2R3PXCSyuyXvU7M+Y5MS8ardqCfoa4/dj25s2xsTV6YrhgSz0kJPo32bEO3pXHhL
bAgCDqwtxDpvOscGphpJHDedOHkrjXiRDUw2JUfVGwqopPmv6MINt6KsSdqcW8Zx7zwHIcgPhoOk
z31s0xilNl8+TU2jlhzrH/8va+cRLUg2YFadTKM8mXbgkIUEtZgcw4/psUbSqHKcB6r/gtXTr8co
Z1tamo+Bz+l7EpillXO57Z0GOE9tN+cVpCXqm2lqfi3tkT2wsMD9f8T7bM4LbVKYt1NW/9VTUP2B
9vRkEaWTuxVxFY78WmyE7xU80uccRnTYwo2fJIaBcz44c3dfjy4E7D5E9g+BQjjDZx570EWoxsWU
O53Xf2HkzW/fDmPO2dCPvDuHt37h2ic7dkjX9LtIy13nHd3LH9lvvD1/2TfQZfYA7iv4GHP2nb75
y4hmv/qxFwuEQM8RDeU4d0wT22TyVoQU4cpGvGBjPExbemYMuQAxVYG+Q9EQhUU3jP1fwqPmv2Gd
cWv0IQZv+SSWoyl164Tv4cpsVoQ2Me8MtBQyChY6yZTyfNvVMmyK3Ws2UdLmjd+fj8RSRB/9/hHZ
eBpz4nuYLSP/CD5YFKXzcZpN27KLsn5mf2lT703VmM9olUg5WsnolCNOcR7o2CPG13Xqq8s2Sc/k
66otX3MfTc2JoPmF5QV0lppb0e6/ZYMJXa6T2XUKLvj2piIMhWozd/t/jqmbH8q3S/tz8JACKUfG
r4JF8e48mj1jGUGNWfADA/RmLNNF1pe0mnVX0neOCFi8fRsvcsOeIbfzHtT02ZUakJ34K5OzDH0e
a2n7wq3ib8BY1lzjJLPM/wjNTbvc7EfDDAj215++L+2PwwmtzmOkQV1Jja7u7RQ0X3Gsw7aMFqd/
2ny3GcrvQ/1DkaVC4z7F7lSwV+AT6dAmAG2LRj1n6B5/pXu8zsVijHULJCEO15/TrZ9ddbCTljmH
inKGXHs1tNnk5bRW80ud7qktkhYHityZZ+dPz6XxX2Vj9dEF9YHrcp+t1P5IRUzEMV2XF1ovpfyN
Tla0/bi87X0SNcTq2Dk5c+/vv1pXNX+QyUw/8V+SH3N8eMnFbt6kiwwz+Dpf4n3kxpDDqgpxyITy
L5ED55IJh+G4E+GfdZ31fdDwe/OGRJBPO3ayZ+o+TIWPQBtw1XBXR4U7WfPY829PfeNkziWW3v67
kjJ7qjbdZmXlILziSZhmbuYQAD///4pQLpA1XG9tdYjC6dcAOVh6RH5pzNC8dPS+l0ym2Yc54pA6
ng1tRL3Dpj4fxyr7h+fP1OU0g/N8yuYq7M/4IqRtEaSCgrpXRr7RNXq3Bv/0NQ/HyCONPfGW5azc
Kf1jq3b/CI2vbyLv26OO6Nb9k3LNWUl1xC/M5DpQJVEM1rkHBPCp9yh9WJNjOgrMY5v/6I+yMN9T
Z7hhKUMnoBQrigPwgKm6FuMBjrRM7mEubWZaIHu35faIjznJGGgDeWmZzO3VTMaYw1J85HgnsfTL
HbqVfS8anTaKi2kCghqcmm+/nda5zxd/6LnOgt2kP5zRuC+rmNcHVr5pho5QiluaZsa1XfT1gEpi
2Qik3nwAu+ZwAvpClH59Lkb8908y8uufLrkhV4PvqydzLItDmAWxM3nlpVaVphLJmB/pZgYMItK0
KYTYeTpWViqAyzZ/P6Wh6P87Ni/7cB09t+TuZR6E7HRka76lu1/nYwpIXqzrGDwH7qY+Wp1ZQk7n
1BjA52V0r5kbV0PHauamIN3O9QoBsFznUYrtah2OzBvxNol718n6qaCjE86ZxUTYDvYgo6dWxN5Q
9v6Kl24AwLXnoRdjeNImVn3G/UZMX70lB3d9li6vXWurJ2ODqiohGfx/C+/mvst89gkTr09/2kZb
XqNsv7eR/eSjQpIl865lKMuXClA7D+es/qOxc6wLqaaRG6YW6XQamdr/+YFJRYmNuOJa0Vtw5NEY
sBaqEBbfV4HkTp0AaJaz971hd6OPaXtw+lYK9IA6exzjeaVAO+4BsJHMgS4d0NbhdETK4TDAeHu5
Kw//Rq0qDnnBVfyOlwvbbGm/yZ9O6Ik74kFsDKJn1Vuyr0tYuHFjn03r13xe9R7fOLNykhvkx6kH
sbTWFpPbOolvyDG3XyPebMQ+oJ/7GsMdWKYOXeysJXIU+hXdr59jZNY533Xn39KZ7etFfq/65VkD
xlPYYbQPM23sx5DFKz41kPEvGXFxgoF8aRV+kGv6QW5d/7yRrcBVYbFJRQeZMot1h9oes0y1gklb
+d4plIeMWalK3F8Qgs58PWhm6zyr/Pi+j6rgBqPhzM/TrV4/bB3J/+jg/K9A7nABghxhwunGACOf
sUo6Qcd2ePOlGhr3Bzuk44ywulK2TE09/mmCdU+h0LJ6wcQhi5eTPur5dQNr82ne62480QsALSbr
0WAYLcX01buTu8ABVfLvNteUzx7MNi1NqhyevMPKx6XzxBcKHWZsf1q358Nb7MMeCvOb8xE8xYRV
/CdAObvcLqhDscaspg+JX8RdXavavxzdVv/Z6RjTYm53eMAsYRjLj85Xb7XZht9H57nv2+CNv2a8
gt4duczxxaAffGBfP/nTNHU1You4d205gcAN5eF49oIuDVUhTab/70AF/nvBxOi9H6y0BVZHDK50
qv6n3MH5S5ykYs7cykOypkGHcZ7rdc9xWGGf1/kVopKQ+9/NM6yZs3yXfTYXkWutvWQzCAtti9Kv
ENf+zzbJ1K81EuqHNzVJd6Wl64qywxskLAyXic21CFxSUHxyEvPdhPVz5Ux7DQ/nt28mEw5l0xoi
HJSao3+Dk+zAqVA+70ez4rgp+mYMgbY7dzzB+ZibMTY2QfWQ6Fev9sVEUauD5DJgIZ3mnEskz7w7
rAb21b2lEFHemkpVMK+jt30hJaSquLsgPxJySTlnPq9vto9j/ryPiWVe0Ew518FoTZTvCh4xH7PO
pjmtx/YxsTUw5Ky9pGBxLb1s3sMKDPk0NiHBJpoKk0sE2A2UycrBCmq//7cAMIBney5izHkJhnOI
ttArQk3oermLmXVc1kQojZPTMxIfI64qeQRQuJcK9LRGStL3j2s3EVktjIwVd67KsqJup/nG+Ni7
8RLbrS0lAeZ3/SSzuCCsyX2t7Bx/LdAXv4Z6o8fQHedzRek7gxNGKqQ8LU5GXl8/vPkas/LcNknz
sq3BFrwQ5BI+TUjJxuGcjpDeb3DWy7918h1q/JKuJKNeFu666EIewHjX+dnKPDPJ+dZr0HNcYcC3
ydO+qepjpXZc0xlaeW5HNBRFH2v1GTZVi2961acz/q0x0DNRdxmjs9rWl2kxApSVmi0uW6LXu0xr
dsFJgd++xGS+JzYGxJ/R3o2Pe+MlA04Hc2Bo/lt5Z0bPf+w26zaniQWtJk/Vsn+1Mg5+KJHsz9Ho
dW+SUxrhdDyZx90G8x/VTvHrANEOgtbEjJtD0K4vPXJrdZuQmzMzEfWGsXLyaZ436bVAQtsWMUtQ
SJvpfgRdnb2rXqXB1gHCRHsUAO27u9IuaqbElzFgwbzUJ1iBIaHLaXc6dxdhcHcSs1cxc3lBczOS
/8dfD8So5U5qPbecqa8vrdMFjynIKe0GUpx/BhOgt7VbnPeZ1+LlAx7+O7zQ4rGeyLT+megghF5h
RA4KFAftjQbTGkuxjN84IFXmHmPZXrGF5Zvp1Fa8HFgNG9+wGjGEZ1ewIPTZe2wr5yHkt8Z1rtro
ZDIaShy5mOgpDsjQNB5uVdxU95ENXVtsu8x+DWay05WPVe9+2SQur9/ggjte+YYh7hT50m6nPhjq
t8FBJwt8MQPpEKMo4sLF9rUtxS4O/cON67Y62eBIsnIY4lTnzTImplRIMVLaEj08sbGxtxDz+4QU
OzF8EF02m18AEWop2qx300/h9hGsYCpm92ZZvSPKE25PUSxjQHum06rveJho0y8QQ4QhLCuDwxSP
kywnKacd/JTVjVPgDS4DYFO7uHFlOwKPM3Gx1nskDWdDuskd9+bvVQr4P0Tfro5jGEj3FMvWvm7J
qrPSBIlmgzmGyspDxBfHA1/f5Bc6hnEr9ZaOP7i05fs2m+Aqa/vpb8cNJq42lLndOTW7bM/xNGUP
cltkV/KwACG0fjIJxoy4y07KY1s0b9aIBrEBYB/P39ejd12bRiV3LYPC36oPCa+btuC30mJXZdt7
w5Bb3FlUkfXsquA6d3hf0RDS2eTAYTq+eMno68c9atbjHdDDLncHEHh8CmljRF71pv7HFl+9Xzyo
O/lDEnnESLCKRL4qPEj9szdhhVECCobTNdLitj5vySzUfbiPlc1rcyTDtQFOn5lEQ5LCeS5ogkGj
m/1GBuHivVO2mGiykS2EJm/MvMZ533AH31u3b6JHJ8P4JMidbLf6xPJo/0xXVcXXrpVqflD+t0Cs
S6PdL6Wrjk/VAAX+Wb+XNy+ag6Z55F2IO9G43img5LWnpmbfr9g0kelU3UF65ymtV2ZTzg9Uqmcw
cWuwDtb8T1WFN7hRxfpH9t10v5Abktq/be+sC08wxSfvGB/5vJZmsfd4r66UNuW2M169fRDcJdbG
zQ3TruwK1iNagHRjBM6hFTd+/FfF0ZhdgPJlXfTpAj8iojrbTnAT2avYMwct4HT4f4M9XOxTX8XL
elKm6zIykjda1GWCyS2kpxr/YsZ9MncYzDrexWkbSD2HNBV1ps5NXzZwZpdc6ArbBg0Xeu4Pz3yO
dQsO0lW7NTQvmfe18cO3WyC4qTsHgJj6JRHUoMt+DAyPfD7eg3LZPitGNhTocLHhCQoPexF96ztD
c7WOGwF72PWstx6pivMnF0tqCpinwXt0qikNCpGOmfMY0sCNmDUc63afVSaFouT5Nz89tc7mDqw6
Cd89DEGS02KXEKZF7b65affU6DueAU8XTJkjPp2aB6IMFVvy+bYtkfvXg+eey7QBmr8OTN+P18C6
uAugv+cS0ewjLNQtLourOdKjKKO4McvFX5ET5Wyu7P5zDzy05LIzLuCOC5ReTLuyw92QLNwFPXPs
Upp5QKBu8a6ReY8TdJ8jlHB/uN7WAjo1wbwX/hhmmtEIg9SbDODt8xh3OGa06Ys+MbhWwbmeKpwA
a+rFdjtkE+cIivuwpab1Ub/a7+UJ7qoGWxy72tUpFZHSHS9zrdrshCYgtkWl9Pbhd8cWFhmL0UfO
gdPxVd0nrT4v3REzRWTk1Z/8YRt0MYdk15YLCYX7qcJhzi+FDqf9rUul70JWhmv8HC2jl9xkcKsM
ifgaFoEz8MJJvtMv82QrNlyIqVbFxpKpLRaynY+y6beN8Fu9a21vvn2999IeYdOe2KrxeVvxwT6N
cGaj7jMzRE/8cC5IxZt7XbRZvPLQa4a9Bbz+J5PUco8JUr1fQfKJt7D6vo5IFk/dW1dY15zHzNBZ
RIZ+E8bOoc0TcS3Hm7bW3IudcI64RAFywH7rJBj3Ahh1Cm7IMAp/hYy3qO9ajcFdDljZDYwN1Xq8
qt2dZE7wYlpBLwwwvypbq+rsbm44vkBELHwxWyvrHwAZqACWRmswZvit+NRbgRAR3dkClV333vYK
DC/q82Er3EbZlIinciT7B513lGp7P6yJcxchr0ivgRPiMXdGt/F+RGAfL+tWRYClAkEYHOriUMHm
bACaC7uQhKQE5WHR7wHW+IsvRxA6T1birJM6lnnbME3ejEeEJzCpgN4TyCwjhuxnvPV0NoCkyrla
PkToqaNU5miqQsbHuBCVp8KmbAf0O79HKel8A+ipNk+CfuivZtUs7kPWsUN5lptM3TsXvzsq+AZk
AKcJT0LXw2pAEJ1oITD16SsT6wuH8SCGfV5Y7RFtD8jrofx17oMK+fnP6NuR463TQgjI4A229jS2
FXNviPI6+jXGjbuV64bB8Gerq3SCLKCO9vTn4DeAsy4HfXIZwi7hDGR5f/he25QOwtfgpCOT6auh
Dpf1nKEPFL/W2c60E2zFDWfr4CQ+9tuurgxpzM8SP+ofMxHXc+k3+oBVROdRBsKLhtskaNV4zS0n
URraBoik0QtE4dwEG+n1QSPfwbuquGimtBLEwkTrlzx03GAQ0K/h9VjPmDJtrIJ8jqO3PBjIr3d2
2+3/cRMXIkDrPTgDFTs+MUPAA88Et6U70W1hMpX+2DoVXkK0xBYTZEgv1AXBeRiwDnzGuwbJekIW
4b92XexxM1AEzckxTYoKhJKHD/4IbWN43Pwn9BdKuYXsgL//qd707YWN004WMzx2UvpDEm/nKYSm
Z63MOuuk8uRoO+K/XXfbxrsaW/ENu2Igmls0r812jls1fegZbRQY1dqALGbugH0G1p4VFbEmjn3x
Dxb0++2Y35gm5PYwR5m4Zat4ri9i3rfgrACJQQm2Dt52yQ5vQGYzBBUBdl1H8rjRKeqeeAYUXCY3
TPKIrTSZWycwdw2cfXZpDMWk8BYowyKS1t8J15qZ5lZnadbz0E3jRSO2qouAoCpx60OaybJa2Ri+
SjHIQoW7D91eErW8joXyd+8odR2ptYBj4Mbmmm8CeO1wdYo9Suo7S9wQRuqDSUH2sk7cayScKInE
GvHGGu84xY2ng8ueDfPvdpjr+42tZbQwDa/bwxBYng/mqFchpvh+53UPRValK9N33ag3Y3v/DyYI
3VMY9eNHXXkS5cV2hMfjt/ImvfOCDdAV7dKCiQ2g90icX6qO3OAg+9F00SjyQKf9AgTiEE1XL3F2
XA7rDP+8hgf73NtKD2dyEKPowsOo05Mvkq0/4xyBSEqrfR8vvhN39hKjKFiKpamT6MxC0FI9byvD
cjmH4feFMGj3jR/mzbeahtX7Q+ZsFl2Ucjy/VMIc4jym8ZKd95Ywk6e12pqXsA15dBs1V7+7NFtA
MGwYfED3oONqsQ37pXcAw5OtTfQx16yQ5BMDHlwxTQuPPIXpdQFzE0Ul5unLEPsrywZu6B5EsENW
E+vkEWuAGXFDGm3tGXbd8iT5onJzN1ANeiO1ugNmgXUMMi7d4UUom720ezx+oRoO+7twdxvEy5LN
B39TvSwSJcDYIrcZ2WmbeGW/dDQpcYV0i2xDu4FcP6/JN2lBp73+jM20/+ehxZGYTabMrKmjpk8I
ura5JRSRC7+K4yX8Eex6Wd4NesnkXJHLFV5mQX258R0g3kt9LMFaTkuwoZnxjWQFtWKwaYGU7PXa
JPoX1rwcUceJxw/JLtt/BuX1TyfDybkYakxmeCJJk75qLXYBpZg2UkbGo3LDb3VWQGopmtjhUo3b
9nToTTJPzyOmMBqGPiv9dIc7qp1eA9eJhqyAcWS8Rcxh9uUKIdNqSmeb3EdWjEDLlJhmfEWZd8VZ
Mg7+U1tqIaf2BDJ6rjl6f7vBznUe+PbwQTE3O10j+uNDoJEY84WIEHkOhPZEGVsd/ma+QDIAiLbL
11Vpww2+btxJBNHCaufshij8kUd/EacVELa961TbvArT9V05qcxzT12yzuo9maoh5ksLYFECUnL1
levp0OAsJN3/dGUQ7iDGjw4kVWb7b9HOgZvC1Kz6CqUQkQlJFJGmnhrSeMrE76IHl37YfPbkEIf5
GkDPFcZd2CDuB0coFF5z3JxF2OItm+G5hztfMI6vxsfp+jybmQRdalIXnPizhzdhhBvgdTzO8zJJ
bdhHbY53T7TVcMHhF+8zZHuhPlUcVGBflPYvbV+7yd0UVzVahVp79ckKDYbuZk58szvrCFgkkqmH
w5m/O1RMMaOCKDgEIzWL54CrtVuhSIKAGa6HnkiYchvS2pZo34RAZjICY21jrUnPHVPQQU8lzus+
SCYpPq7frpMSrLuOrJHB7EP/lnYT0ERoLV1EEFRogj5rvuXyWPtkvmog1/8cSwN8loAdb/RxdUej
0YjpeduabLu2wnr/4kXE1WkG//7ZHgsiI65KwWbFmMTf9KRcT6xlx6yUWBGW8InR84ScJj6x0lD9
w4sQbc63ic7jEfuyvWSVdJMbyufWlbTbgc8VMU5MxNHhoiFinhfnmrYxvUR88V8un9dEf6uT5tIj
VO7/LDNO+TktB5x03iSDfwUtUN+wGe+s1yyVZt23DuYYi1ha5nsfCHJ6UjFoeu4PKSDf0qae/UHd
bE0RZWN6Sr93x3INo+BdRRi3yguDkWDbr+5Ef4NyubOIMqOFxfQEpO3MCR+6Ow+BqeQJBOU4sbBf
3QzzPt8Jzdd/PuLV/QV5tj1laZB9+IMP6y0WbkcXfNrl8CBUdL+aOXO6XENsihIiyAvOXWYhN0Dh
exRhFiB8nZr5KTGha0pScywrneswprlGOGcQLi/GP4G6d5B+XuOjHwejb350ZJrMrMt5uobIB9d6
T4ZAObdNQCNQZhM0cBG6HXZ1vvCd4yeaDZA3PVVZXJreje56NGDiaVd4G7XkWMtlLVClNHe9tt7w
EBxmhuRbdpFdAqdpvp30F+/JZQ8Tcz6n8e3PKVM1y8PuqP9ZpVvzw4IBqwdakv3b0yCt6IcHV7kX
qFfakTDWk/8IMqX0yWGSHqmuafumFtOFeVD50fx8gP/STnU12DBNuHXevGlyttu992DnDpZLonvg
r347kyYQhS+O6o+gRNZlgY7jJki/pxTD7gaiJVEuNLZN3plWO3xMY/bYMqABX0OMulcImrPfAerv
9qzXkHOTZb1FyhgE+991y3buwG6Ceq5R0nCoKl1/OeOcbU9IxyFeQ2jV+TEU6Y6KFLDIPB7Bun0g
qO1mJK0o9/JpO2J5CTViqFOtM2fB1XlflkLZZHs81tbfaGQr9VvTCNXsnyjn9z46NIt95LPVlAVy
M88peyD6bwwojJQ8NJrlGHWM9tdBcIj7qAGMkEz4axhOV43ZuKBqFHE//WQPQ3CQKHsbvN79M2Vz
8hqg1F+/57zpt6z7NvvlVy3icf+QbXZr3LHuH+0RfCNWaZNOFx/ZLRrfgNuqGH3I3p9HA7J0O8/T
lN16YwK/EOr/cXZmO3IiW9u+oQ8JAoiA08wkpxpdLttlnyC73GYmmKer/x988KudTlWpt7b2Uaub
SohhrXe9w5B9dNGZynuj60V6oAIKRSAyBikkFfmDAc5lhA2drYyS6TZ1waOCsZfDq89VO2zbuKo4
qlttlgTB1rT6oWW1YP/4vz2kcBKLjUyqHvpFSSf8OAMg6R1eX2W4odIoyG6tlnzYQIttcMckkg7s
flrdDOi7BqqWaiH3uKEYWxPqlrDbqmbWQGFa9PY24r1jXdXXo6a6kF61NTlw1xIW3eBOz8y+Afbh
UJ5DtqC/nRMwzG1WF56mfqnqcosNMn+h51dm82uZUlvEKz+6n4PGF67YWsDiX5NszMcNGlBbBL2K
lXPXNprv6LSYN9/hawGFuvJF1T7nYLTLfiajZF2NPqAcyow03y6yLfO9A1VlhopJd5Pi5AEnivua
S3CQ7otVATRtqXSt4pAZbdXcjEOWPFtNVbTboU1nY9dPsHSZyNpwlh3w64eFBA5jT9h5YQdlFUXV
ebTqNL5xvGqgUrUHOJq8GurPMhnn+xLTBCy+6lzjrjqlOqXpbMuW0tufz+hB0vwFxbM64hjaP9V2
DH1oqqvq++iq/BezSO+ZdBog8V6E0O8JQL0Tpps95CifH8dSd00wMamA4dnP4imnEGbmzbj7yRm4
hJhpYoFEbTQ23TbMBfRns2+H/Vi2tn8LTGmpXe/F7Td2Q81VCgTAaNwaSXXQVKFfC28YEEvMDXS4
OXK9X9HkiyhIkzabthDj2urox7X9qzCgtwYyh1RBI0nmHta5dVpJ5tHZ9KNHAvBlarkj1pm2bPfO
UmfmgzVzzm8ZY4jmZCd9uBwyKOtfYUkhghBz4T1bJB83DxUkvQ7ISlkjOIsX6ofemzmkW2/Axm6Y
PPd7nGSpOgB1MC3TUZucbTX7iBpwsM+PXOod1FMVmYFyVVMEcFohz7VoMG8WKssZph0Gg+fC8q0P
umv1MSw1hCZRh/yoORlDChltOmdPFZyydqPbr0NhCHOv4pTznb6dQ5Y/kiYpS3JZf7e4UD5NsWyb
bYw9jh2Ybmx7xyKhwA9QQzkVVU7p4g0VRlqhe6lglqVyLF6n3Ou/zLNR92dDmeMp66LBefK6xZsd
BsvJ8tOsRmQ9TikYBYx4iX1tYOe7NwsH1w6CeVqiyq1qf7/0Lv0X2O0UF3vLmKwECcPYP8aGUf7E
8YN+eDbN5ptO8lTvoWrBV06HAWhfl5V2qc9L8wvRaW38jA5n/ESHgqZu8mZ/Ny/cm7AmbBN1TcM9
PFOq/yDqcJx2hu45yAjIhp5l2h7054IW8z6Fc/kJUwHGbU4d168Krlq38TK/ulG2JkXbC3vAnHbJ
khugD9YPjrdTu/Vi4X4jODz9PCdeojYtA5N408zQPNBeJ8uwcfI4gYe1Dg9vPbJnpsAKW+pK1Vkw
xRFdQ+UYbUOAoLQz7l8dThrPzlJEzC3gSbyqHrXzSQ3jgo7aXGSzVwKi+DY0J7s+2JRp4TrX95Pt
wCAjqI2Y6gsHe/2asBHjc1ciWwNMFCLfGaPNAdsb2mm4mClpb4uCkQZM/hpuCYxCCPSloCEI8tYz
2qDyo+ke56RR/lh4k/isUDGaN5VyClRSaS+GfZz4vR3I0Z6zY64mp+Z9uZwR+ZJ3KH6GeEp2tDX4
128mCsmWzBNmIYD0lf6G9xaiLz6FneyYja6Eo8r0f5gVzKsNzPE8uV/MNq8DQ3pwu6hIHIeX65Sc
zWU9hP2+QSzTHj0D0J1R7gJrtuksMOYW7mu7I1FE+zBuZii+CeU3wr2IGLEAR28BtSXu7jM1VndK
dW20U3EXqVtpz9YPe8K7mMnqMDoHgKVpPrSJP1bfs1a1YpsMcOTPK1us2hGLAQYCxOcNO2lEqLwo
LTzv2Fpjmt4ttaVfaY7nJ86zLDmgpEnujFb21WGcosS9gSTuP2NPlbyWXT9jcgbL2YEWXDbEf+ky
iWkpsfDeFGrgaoZVVSZ0JdBOt4gNkCMxvo0AmTRt4h7HNOL86sTmaoaI5y6Eag+d84iwykr2oejS
W2yYly5oKXWz+5YOY1/2Nr5bvlE3nJZEIP4ixMdJzxAPhxffCZN7h05j2kFH7P6JpKleKhvZ1b3n
j40+Lo3ZfVD5ZGdfTRCI5dMSDWNx9Lo56lijqEh2paoHnxIhU+0pjRR3C4ef9WmycL3d5k7OKUex
z7HLDdjjK0rX1OJGa5XOwRh7x9ihVSifALCTX9oYjNcKGh99Xc80EepgX3w3ipIKUVlkFxyZGckk
cOM8o3xKpzggWXUdeXl2AkGJava2AVEod7UJTRdtu505QWYpwwW1X9SPcooZ3lkDSiGqlzpbdlOJ
yjTIVQKfcMCGzT5KAwbJIe0X8VX1MKp2FsTs/GBKFf6QI39q04c9jkfM4x5QjUC16idoMasbDlye
rijn7uSCfe8zOU81jAfWUoEgrmy+xOlgCMY8qwNhY7vjdKjBPmsOhcL7jobY/gC9QvzgVB/kyqXK
oj1gYx1/tGKzr+D2c0d3H+Js1ExwYJmGQVpM88j14ybZ0RKRoM6WM80lNPdS7wzg8Rddx05/sGda
LWZakS7uYkGICtq+UPePZuxW7W6o5+E2G7ISvinkSFonm0ngHcILbUKLTRaG/4VdkSzpdEk/HQ0L
eHsDwmodRZVLE57XhLoH0Uab7jAEKm/ctKydBzIn4mYvjRWGaQc/eeQPKr/BM+b9bBbmZNRrsxUD
KZC0XH20w4mhR78MHTRfLO1RxYx6bs+p0n4R+CYMtQy9HVx8zMq9A2ecORyNGAIr5Ai/5XQELH+G
oD5TP7u1iO6ipi+7+9Fflh4dpFpgL5jIIRhddGhe2h6p/QFMP1RP/FEl+C3SnXA7hqb9KdQMdreV
ldDuqjj2Q8h4JYexH0MZnM0e2fkAfeA2FIar9iWih5ssY9F/UCbOSUf6dAj69FiQ6GRtGeFLnk09
eGipx18uRITlRNvVTAeDMa99hi5PoSnLzN5Ddc9ZSGmS3fXaGmGnwpF/Rj0F+4t1qvMnik//Fcpj
hm5YRX29RdIl6FgxCI2fZR1H3+EZqXlfYeXp0kmQzYdiy1FiXxe/206c8mz2HZj7qxirZtzAp03v
wIia5EzSQzHgx5W1vyYRg3IDBsH7rzENZAHVJV87oXBf9qbbV8tZs5WjXe4kyWMSFSkKDcVW/szt
XKIFgBkQ3cWwpb0zxPLE3vUZclTIkoxxd+Hc1TdFbqfhFgTP+1JjOpUd0A5SyfRFllYn1VhZfLZE
oknXJBgCgQ4jJtwziT4Hmw2Ze2+b3GmrL6PO2GVCpJhaYpdGDIJbml0XgHZ7+QNEXdz25TSjTplF
FT0QHae5dYd8ChgCOGFQpCMQd2XY3idy1TWMlHoewzs2GRSLtZn7aEaO1R/zxaNyCZXHESFdhEoS
sa+3a62Wq9+3Ky1v+0khO1DAABy+1qjuxkwuL0njwpdrAeX9bWGHTN38zKSnEekwPxY8h7eCUiFh
A1d0IplQZbI1oQ+4gU3yxhgUNrrAoLQcEAodgett+gam1VZGwskO0HEyby8Sr3AOk8GwFE+usjmY
XgK9tm5nOzk6Mkyc/ZDE9sofc9OHrhtDDcctk9XDUjRJ+YH9q+UptIxxOiGkAC7Onf4hVihpt7qK
BwijvERqceyrhFlZ/R0OQZN39qumvI9mBO0nf8Z1BPpLttBDJLMH+yVMfy0oXZsT403aJyApPzEf
C8P1qg0Wa5nDakuXfFd0sat3DWPUH23BKD9QraGbba3AkCixluhDiy5g+l53NjOyhIotC0LIIfJQ
DUy7jtXQKCpH4hF+2VyRaDwU+Uw7U4q0PAy9M4yPnaUzibgvnz+rER9/HiELD8GC3dx4eorMg9nB
e930S8R4AssHDvYyQq8IDlVz8xQZVJjNlEmLPzRMmXsAzuXQlU1D/vRjFTXbSExxsvWaubaCAkvr
0+RzfG5hW2Jz6i5CNtxfU9N+aodokcypSFfSFE2U1k3Uz5/aLPQ+RIx4LEoHKP070+nI9LYgJsF3
1jGy5xL7ZlQduduOGzdU9XdGIYzt/dK36WGdGKohLycBs6AuzI6Qya0sELZagGpk7yRMwRAVB9jn
RGpvNYD/pxkqDaBVCf2UEiwzW8BA6HW7Wo2JsU2zlrstxPnROU0LhPKjOxXeT2YOiLGAg9IosKd6
soNFF/MndjHjRMSY88azZm0d7BIvWgwVBue5hn+ob7U/zt05qt3hMxt8Tegb+igofK1/2p09/4Ku
m6Agq40ZTphH8Sx7GJ9cGh76pyoFbzd93THxRlTnH4ypXZrtFIXhEjS2Tf/Ecn/UcKR+MUT3d3AA
Vy0SyHTzsszDkvLHSWrhkXYDackQ1Q8MqWrKwwnOy4nKffSoy5vG2+hw4dSzfSwetkhvSh0Q4uHC
f6k5jXZTjC38hqJ2/jL4bvfRrq3261So+ZhjU5Sca3DqG4VT2ipiHRHf5ASpwONV+P+DaYXpbQ0H
7kXEjVdSWmqrgobNwc2SV/UU4GkVgmgSt6KO3mh42W62Y6RB/ojzRuxBdjhUEP2wdDBqD0aCF5WP
BIXVX7G7jZ+SOTO+Wn3JYKdQ3Ca3eGPldgBQObhbiO/erUonhCQk7jgQoUxC/exMQZAoQjEe1yEo
oz1I9+DqMOzuWmeqfpjEH49BPzkYEWCogGZceTqSh4n8Dh9EEMrRUzdLnwaPu2dDs+R/buHiJehm
wl5iMxS6zy5s5pQRjZieVbHUX6STETtlWzr+3nHqTUEO/vyjNmB8bSAZR9MBV3rzO0sC51DaFJO+
SI3TAwYTzuqYt7gOOSJNlgWt37ftIzkvDaRqe7FeZb2UdCPM4cqdVrhp76JFVR8T3H/soK766DHB
Quonl7mSO6PPZ0Ejbdkwa8s8/1EyqZugoNeKvmYZHVh2dsZIqxk0dKLFpphfKjSrcGO9zD0qQXO2
jeHdAx4JPJg3ssGfYiusmImGM0U+HhUJdkYdA5r+kEV6CLnmR/lCEvuIvsUu3IdIRfRCVurbL0Oo
hDj0Wk0f0iSP8hsJceWXVEPy0hoVe7lgb/2GSJd+h+NdobZYI8WfldbpcKyTBb2GipR/NHxbjPfo
w8j5Gvyph08pEns+exLWKcXjABqiMzJMN1k3ya/zOEETmHq/Cw8ZY+kbC9Fesq9ITzEpjdoVNkYQ
6RwWY5lv+7ob+5NAgufvZEbTiuJw9NUNU9K2YBPW/BVGrwGi0WmmGTNQPCV2rtWl1X0ZhVhcsHrN
TxmnRXmAskXWk2Fnc/uUyT59zNp5ebVQO5wmC1XlOicnkL4bdB2RGj+7C+IkD8DaD6Uvtk5FFXAq
Ze2YUFEMPOecJM6ig4s3A0N519HRbnKoLw8g8rH1bWqn8Vk7g9HuETXKu6WLiuYgsYT4mvR0FsCr
VfEEobMcN6PLi2MZ4FSw5cbEbWMM5fKk896dNwAJM+zdxsCHLbIkbJbemGl56Pbn6BiBUQbCnJjw
p0lhORQuQ/2zEx5NQge1oNt0o5wcup0l/FD0hW3sbQQEr2ae2/LkjML+p18qtwBakeZjuGQFlHvt
9S9rhDRkEYT/lApO6bvnBaIlUe+4hjyUeFdBZWaY1J/nanCXPWLz8tEDAOfWwIH0+4iAHtDcc9vv
vixi49QDr32s0SekGyTRyX0HizhlBlQ5jxZQOKtstpkFiFkn4R36wwSdZ9b4D62V59MBXSYhvGKd
yMCgqT8aVgcwZZbCjwO3y2u2j9F0/YM/RlMUzGNOlFiL87s+cjxRcfmFRaAvyzEnOmjyspz1pPAS
SUq4I3HEdIyTqPPsQyUcF/7Ob4SoWJWhYBtcU9sZffeNq6eBFVfAYqJwipnE4OHSQw20mFn9yJrY
f0i53nCH4SL5JpF3NeckDiMRGJMCfwCQGO1A4TGS7JDeqicRLhaUd7uKC+IqGvXYxTWnfNtT5BlF
jToWSxx4ewAXDOQ2zBMie7dkYQW+Jiq1N5lLwXEqY9vd9sxewB9NUz9RpFHIjdq0kLq1HFOHxbXn
h9ziDN0MM2O00U2TtYRuwJuXQaYgYzqJt8kED3gzhIQp3diVmberHIVS8gc9jVI4grjigffMXeK6
Jolh6OnnDw5+XF9CXbeYL8Q2PPwl4QTZ49rVNWeTDuYpGlWGDN+tEihCCKqGjU6ho98BOwCERbp1
PodeFj520RLemUxqwhtHy0Vt8dwwxsD3R6vYLLMl55sqcvBPmzqz+EX6YPXViPvw8wx5dDllOHL9
YviREGhWQoHYgCoOuILXMdiYFfrFLfbQHLq2M8Q/8DOK1QFTOcIS5zmfJe0PtggnQ1X1QxjXFgi8
pPEK3IZRH58hLtExuTK0j8qARI8eXy6wGZu6YQahPWvnlEW9zQgbdI+MxRhVwI5Jw52zKA/yGkxn
sjeyvC+f0Dz0j3PaDx/sQrcc0xDaW9j48fSlcdb+BP3IcMaLAdqYlxVqvOGMC82PrEaEFHK2ywHK
mutaQRQCliAEhb+2oTFdjffNbrwJvQmupGu4uGUyvCu20ossM9pkRCz9UzNhXylrKI03gPbD197y
YIDTpzRPcVdB2ccN50bDknKDcGYEh29ThB4ttKPkZ1T31rSDMo71y+qZITYLlI9w74K7dBgG2P4X
NxTxZ6za9cdsStg4iVN2x1lq02QMEzs3CHQisUlZNFj/U++kgZvZuErMiekftJ/at0xlu5I0bmDu
h7LP4eQAVLvPne8N7abq7YaNAP0nBE6IuDEdysf2fgmT2t9EmFW529YqVxV3RF0TGJGVvsg2rZd9
zaClf+RPnZ4aLieM+Y3aB0GVrt0FC3ID+JTcXZLX5TLhLJyl/YzlE9OfPPeq19YfVLOxIulxVeQ9
yg1IHHBGnKaDCRit4Qjb1A6L5NCYE0wfTHGI7gANstt7sfjJM1C/dO9ZiDmeoUL2YWDVLnca4D+j
86iHbQ1o6dZRYGYjjjD8q0MdYH+Mb0GqFqzw0DNi8s+7RXMFfATwirWDSnfNMHbpvsXSNqbBiod7
IQZzNRHw4rtlsQ3vYxQ683OxbkbgiZQut9K+fDZhgGBv4FbZTdR4uY3Djt++DAw9p0OBxv6+4EIg
Tq0kFjZi7KS5GvrxW4c19D84Jji3jlE4WBspL/S2kQOJ+oySzcTBudLTCXci99w0RC5uELbAilio
rFiv9PnuNwtA9IsFQ5OyCc4RgCbyTfVRityugqEZJE43XMjbFpHRCSOKoT7wz+Js044T4ptcyMrc
2SiLir3n9PO3XI0g28sQ+9FO0AEX3wBlvQCJ7wrp2A11M+2dYR8hFPbnwR7AkQyvdqlLlOt/Z3om
ckT4VrzeD7hDo5fIR/sZJzbz49SK/NVgnXxti0nfxU40r7KRkBPUDefyFaG+uSqULeAyHxO7f+LC
IMyO+YucNjP3143PSp9vcqfIH40szdztAi843bgKqsELzhgRajdyiFGnYc8Mbr/QKXLPMGzedVM1
Pk1punRPmnEduim/6T4XYJJQQzGif4FhMXoH6GN2DQuo5KQkFFK5m7qm8TyOpjbabwzGzXIrxqSu
bsE19FlTXy2HBlqMCGIzMpA0QOHCpKeY4g/UIeKbFYVUn+UCbQTOdgcHbjHTusNOh+SHTc1cSQMr
21V6WBZ/RlFW5hTPlTR91lxcOpTJHIDTvqCF4xTQrVU9QHPN7hHTNOntWOUuVCCzgHSVRXYJWzh1
osAFS64oIYd1DlrjwvgBFzSk666VeOUJloy0t/Cywu84cEXpY9W7TbonCkOUQSP8EVKmJ+p7Apzr
emMlJn81QhshzsKD/g1L28sPuVXk8RmAVFO3EU80wMpqZ/Ol8yrjJ914ydsdtfowy8KBejmnjdxg
G9knH2uoX3s7muY+yMVEx7+IoYUAa4d6D6sufbRwOsIqSutquU/q2iZ2FqkNAXCwb6Pi/v9gBkqj
S7rxJL0hPmPPWam7QSShv1nUPFm7/xOh3TiQYovTEg4kZVlFWZVY7jhlHoy4Ak97WOim5j+1QErQ
aTUfq2YuVZD33Fhzz4dDOJGN77h7XjESlRQ42Gvi7kqPsv7zf1njMvycGfRU/QnDaHNrudqGFwJ/
V9BnvmcOvRptXhiJYhICxiqxouR/F0ai6eoWiqKnP/XYJOxCTI+CRArvfsYcZgtCpL4Z4UI/4VMH
MtOGe6apxhECpvY77pvXjCKVTXQ8YyFFLNOFJajBkgYuM/tTq5Zu3+OHiU12MhzeNt284oEpFeZw
nrDXVAf7wo7SiIBxZ9qQUx82H/mA0Rcbhvk6WzRO4Ac0UXWOIPvth1pX3zIG+BZ8ZsKDLjNNSiSQ
YwjoeBqHwXqExuAdHGEZW4eBzJ6qC+ci+DVB0cplV41ZvSHc1N9Wo34vlPfa0sK26///Iasn6b+W
Fm5LjWokL3koCtz3oFl5npXcIBcd3olovfo5oWsQCLUau//l8ConmSun6U+S+fHB9mz3XmIb945n
9dWnKEfxtmwbYtvF5xzgp/QWDNGTIJ0VdMpxj3ps3ODt73d10fzrKRfO2HYXSVhYU3+qEEWfSKiI
Ao/p0BecuMpz2kCkpOYb3tkPVz4VkT8mIaaWqcgVvvhpBMj7AI1Of1L4IQZuNXf3fTaGmLch+3v7
9115i3BBYdVI6Eq41V8YoPeYLcEHSfsTQXUC/WwnvT1USYbn//U5gtVg2qTfWFjRXh42cclxDomF
1Ze29r1eBFTRZYreWRN/++ryFMpI21FoJP9ynMWsEV64y8oLsVvce7oWn0J/MqbzkqTiBA4Yinei
2dfv/+chSh4VkZKcXQoD+cu1Log6UfgRtSdKhP5z7NJmGGmeBVMpIyyVV6//TGrc30Ih3jG+/R3U
cfFsRWiCL/EcJ29Vrd/23zuaqQtCsGQ5dYMhrVMG0RfrJcfwaYCrUujToOAdnpqeeuzIVEDWtCmW
e+571An7zPRr+qoQTTEzenxb3FzNxRZJROgeS+S0kAgKfECZtHp+dC6UyxS+gt69yZHkFwFxUDBk
CzxPYArmi/OsmsWu3jk+/16euFxzMTgwZhyyay7SBy0/10mSiPkUe5l8xigKHsMSmx/eXpx/77f1
Ket64YQmHOlivzWZkTnMNGZGVdgMxMbYIS6MxWmslvbw9qOu/iBf+p7vYKGILdOf38xEqrp4keJR
5GUHmQMyu1IH39nV134QIRckyNnSkQDtfz4FAym/aXyHkEHIRNu5dbE+WGjq0Cy8lzZ4ZQOAbJpg
q3Q9iqncn4+C21yiW/SmU0SDpDd5MeIP1Y+rpREGhiK+xWY1/j76PbRbkRtz/M7Bsv73LzaBx+Mt
RyFZZS5wcYCBpqZF79TTCbjEAEIsmNfqEZoeiMNNXZvpTtr6vRDyK+/XAwF0SSrjmCG5+c8fXYVV
kqqumU+pkRDpIcc8UE0/Bja2N//9U/KoNSfBIcGDIMk/HxXJFBP5jLWZOtOLI6YedRezXmk7xTtP
uvom//Wki0XT1QYWMn0xnzqK0Ce4W/K+9PWMNEYMpxqXE2aynty/vR+uPtRnmmgTpGNScfz589DD
0UB7CDpayBs/2DHRa1HRvHilsO4KqxffZyavP95+6LXP53DnObxUxzMv/cKRrUUMdbLxFKFxOdcF
GivDQfEARN2881KvPcqTwoGL51sCR8I/fx/e07SoYzWdRgdT8NGpER8lwz/9NPrv3ER/VZrUdoJy
y/fhTVtCqYuzkk2qi7Yzs/Ns5/oUDRqpPoDCLdbZ8gvOvNVLic09lp5orPNJwoXP6u4umnR0fPv1
Xv9LuIZNKflDSMz880fH/pRXKVP/s5FnLiKYyUlu4csmKWYAuY84NuruG6txYNq688NYxeYdOjgg
Hnfp7HfO9suSYH0rvHvyIl38bogc+fNv8WMYvbA10nOTxa/54CN+EIzpy9pHLw7R4D9eWL8ft+Zk
uKZDleZe/HRcjj09oJw5D1a6PLmqzrBJDd/bqperiqewFXCzZMsAMVw+Bb97OUezHTH9YZTX2t7r
3Mbd3sdH9B0P/8vjfX0S/wfNVkJCj7r4PebA5lSlGZ2TRlffnZixyqnAyf/exJIV2VIM4WZj17B/
ejiTxuHtlXTt6S4GopQAyvFoVP/8eNHiVbAKjehsGKhBsZpMzmndasbdU3zMakeS/lowFY9xCHv7
ydfeMHWVa3Kp+CS6XByGfRRZoNUFamUzwyNDGd4uVoS76IZsxLcftfbZ/77B1ldMRhoVJGcg0O3F
Ck2YWJhJO0ZnUsW6s2l2DdKIotgWsB+fYcGscyJnPqh4xJyLGml654i6skNszxQMtHxXkJoi/nzJ
YZuO07B+4nnIgqiCAL90C9PTrkX/W8fvvNjLA//3YlL8mQTkUax7F59UqQV+k9WEYJd+dBwMd7il
hJy3jUnuQYYuM4iZ6D+//Yod++93zKdcsQVBDoa4rCNb4UsdQZc5o91IJ7yrUWJhbCcL6tha15Cu
EzIOzlAk6btnQmqeUpcJ7xYn5RAeFQOBL5YVARJ7EJHNMc4BwPAGhoyJPuo2q8Io3w4wqfEzJI5G
HQZ6mw+JhZAPz6muugnxlYbx06WQhYla0i9Oo635wNXElLZv0u57msd1vEdu23zGEiZx1uHghJSe
QATvWLpyTnYFlgiPsFlb3Jjazs9fyzj19wmihSVAVOJER5CqyPoiRAcG7XaQxt9+jVe2o2t65MpQ
kfAyf6cf/qvhyDQ2G+2UAOrlKM6LCQnW0GfDLjeq9B/GZ9YOu14cKUJ4PG8/+cqqARSjwMQOmGrB
utiOcWjVTTnO8VlUsT4D3qoAhk7/wY9JCpgGGDt5m5n/fWO6jB1I/mW2Lgis+nNj1LlpLwzQ4fP3
URX4SJp2WdKVX2ph5/tkyavDFJUoaLAfCAaUqF/f/s3r0XpxLhB7T09OIhdFyuWa1WpIs7iPkCAs
lUN9pJK9mS/NOwlo155iS0H+nqkcoMeLA76Ce+r5c5ac82XAPE95MyHvWKu9k0B7/TF47tGr4uwu
Lg4ZshS4HuIhAQ9eIFKgDym+Y5qSvXO6XDnLXJvALxLkUSw4/sVZGk3ryMDt8JmKffeu8mqk8Ygf
UZiueqJxeS+u++rPUqCivo+fDovkzyVijyPqm9JMzmVnYL7hdflHRgDRO/vu+lPw+6DfoE31L74R
+iu3ZwyanD10Xskumk13G2V5It55zpVLjy4DZiv3HWClefGR1EpsiJllnW14Mgj7Le3DzVGtvrFH
o9DvfKtrv4onuQQvMSgBf/rz3cXaEmlRt/E5x5R601Rhdo6buHunP7x2ZrnClGBcitjwy9tNdgg8
aqwsziiCjHu2k0J520+3iwdLCvaR2nGilFvLorN6e/9ee5suhacvhE+PeFlCLOAwhZn5UF+XJjrO
kCy3cDr6DypdXv6XJ4ED0QCw9p2LVYiZnD01RZGcI1kNXzWRGvyypH2eKnIT3n7UtQ3GaMm3+V34
kLkXGwxBIRSubuFHeRCxysY/d6QUbolx+IxM48v/8DC+melZ67K/rBUQt3rQiBwGOH3U3fmEsUA1
Nb19NWcimHgX7yBqV1bk+rNo7AkNZIJ9sSJhyK+zSB2fwyKdYe2DOy1DI//7uuAp1LPUbgrc+uIu
S7p8nGZris+wk5YH1Gw2lsZzd9u3jNXefoFXFj+e9Cs+wg77u9iSZtxlyuvjMwNR3zmnJklvO7n0
zVF7Br79mjQ+puiZ/xldhnznyL+y/im1PAe817PoSy+WCso1K8agNj5PY95AFB8L62OYjmm1M2Mx
79/+pdd6TslLXd+n6TA5u9gDRh4Bf9ayPOdk6AbWjHtKZk44KarOwJBNhMfE8p/XCMeN4Zb+ts5x
WvD67J2teGV/KC4fizuBvsm5vBDgBtZkAA7FORc6OpUVgSqI+iBuFD5F2pC+V6Nc+cJwgcz1gKPd
xt/qz0NUMHV2MCctz6M9mQ1CqiR+MSfUODusdnEnIsbjoc3iZDcLJX6+/c6vbBcwU29trdmd/BF/
Prv2Ri7z0CnOKF+6lg8cuo9YM3TvgcBXij+PwprThhre4Wf++RyBlZALFZVPSz79JkVYe6a7UAFS
LawM0fFtW8Q3x//hx5GwKdfVK/5qfKMUU42EqIazE5rtTeE0xanBZOed9vraT6MnkXw5hC9/3RFd
6zoIcubyXFat+9oOpHaElsq++pUmUGmIKo90pzH7ryg0VQTNNBGi5NsTPXKJQjsKxwA/jMtzCwsd
KxCVnIxajO/MAa8cAGuwPYUzdazHoPnP7xb25YLeKtdnE0mFSUgImtwmbeEJo2jHCeHtD3ZlJ4Ag
svPWOZbkeX8+re6o0AYjZCdAIyXPUI3tHUPK4aX14e7uFNJ/h0B2Yqzxs5gn7R7efv5vpPmiXucP
UMxiTIAmjt0//wAntMjuWT2yDTzPCsw/nMyEtBQ239sYv8ttWbvVchw4NuLVYKH4if63+LwQCP2j
hkeabldho7UxjH4O33k3V74ENzZbyHIlg47Liw2Jn0d+sORPi/COMTHv3+Nq5hzpfMx3XsOVA5AS
hIjy36eSf1mrGk2aSTAwUPGmhk6CQfYtssAeD6alCigF3zuErr52TloOISZwUL7XU+pfTanh5lEd
d0N+7v2wu28R9DxS+9fePifMwtsnk2ks2xaPcHPXVksqzzZOWh8xQE3xIujxoCRnNEMx2MW+CN5e
EtdeO93OCgcyWSKs9+JPq2LG+BMrgkT44pUQXCwujUhyUrrOO2XutUe5a/WHedtaWVxctgbOJxP1
Rn6uyIFwQ8e/9Zp+2NuAD5/++49iwrryCKz1RL44jacxRYIk3Pyczfi+4BSFD6BEH1cIvE3fftTv
FvdyS7FoLdenCf+7hE6NwcW2tC7OXR6m30hQWz50Y77Ac8v87GSRi3KQIDASD99Cv2IB5gbj/+Ps
PJbbRrYw/ESoQg5bgqRISLLkLHuDckTOjfj094NXIwBFlK6nyrtxE0D36RP+AD66f/PxcQgsDCFt
CmQbCv/r7xgrSF/EhZZ5KFmj/Z1HKQqSkLUNZMawDXurm7CuYUYuk0HM5R6dqUUkK5K2szF4jj1Q
0TSNQKV/GU3zxwT6+HL7Ba9vcFZSlLkbp0DeXrYeO2713Icp6yE1gvC/7E/XqkB87PYq60uOVUwS
FIsxCOXe4vXRJu8hNEcMJlKz+cw+kS8kcckvTcK9+yCHZnsCNUdyf3vZdSSCTAoGnsCn82e5bMKd
HUMvjrx6MtOPvhOpXt8UzTu4tVVw12mRop5vr7j1OrnsKFgszWGQvDiEVlH/m9BEHlaSxpHeAODy
0lJ2IuzW62RXAEVnxoAp42J7aMid4s8IMwkJxgBdykI5jVlrv8OsTztTCoiPTgbX7fajbRxF4DwM
+P4Vfvy1+IizzoqhTFSzUTw75focPRwzQpdG4fixrpv4b4+q/xWZ4/TcS4Cgyx422s4n3XrBRDmb
aS/THJLC1wextPWed8Iwh056doebpX9P8rLXBlk35JmdgyuiU2Va5ipstzOF0wnb2CslCbeIMdKh
33B5fwrU2HTOquhAodbQaj8A98JgG/pa/Xz7dW89qG2YMzKPnUTcef2gTpoHIlPD2Mv8LrhqmqQc
e7mZdnp/WyeEownyjv6VQX70epWWl9wKHNBAbQaTO2ZD+5zUqo+NcvAzTqdhJw6s7yhaBvRgyD4B
AZHKv14O6+R5pN6HnqwQ3CRYfgdcSu2rQHp0Z6NsnREHCXcAaHRw5eVu7ZAKYftZoQeRpTy2jpHe
a4ZPCRZZZohUXCOCy5SP7Zfbn02Zz97rC4tHhHjGTI5sZFXz4gVQAgSm4A4MZIJde0rhUg++/AAP
rv5rZA3qOYzXlTuc38DyUitCW66myX6q8HVjvJMH9q/bv2lrK80fF6ScQVa8rEjh5irwWEHBNn2k
/UwCO3+Gl2HtvPCNb8s1DSACOJI2p36vv61kw80Oa0YDtiF8z+rr4RE9yvHRRGXlePuB/t1Ki5fM
niXH0enTAKlcHA5qYVzPHAI7wqwYgJFKVw9V1kMGBY6MNgnJtYF/p4VfJ5YMhfxJzoos+IlsQngS
6F187dAzf4JYjp+bMFGLv7MttjwtOgGXd0JvUDmUqFEwgxlEX55tND1POQKrzZ3U4tVRNrOtboQp
yIvQIMG6WoMqrIurtoxdFloDFtLnKj5eAwSwPRTrxudUsFOgX6ophrqan8UFdqc2FDVvKJxPSpua
jwiB1Dtl6dbXZCZp0NLmFlsNBdAdQ5ZFYNfQ2Z04GhrGmRhrVvdG18vn219zIwah6KT/mzxa66pJ
DRNE2+0g9vReVo6KmPqnXqjhozVN6o9cHvbwSpvrzbNO9uk/VM3rjYrEMlJ8eMmCTZDjz1FkvuRj
mV46updP/axdf/vxtj4XOBPqQmopwt4ixEol7nT0LVPPquWW+ZwynAIoBjurbH0vnkc26PUZ6yY3
eHmkC9Cf9oYxje+V1iyPuLoqrt3tQp/mK3Zx+Ciw5wSAUQ5ZyOLwFXXRlyVkceo7Y/yV1JLmtszv
L0Obtkgv2DFq0X74jCpGv3PuNx5yhsTbxjyVp52/CDEKTkpkwHriObSBjHMMv+Idopr1N+yHxPfb
n21jl6gqn4zuD81nYwmgM2t4wSkkRi+SR+RMsSATbgt5+pBjaoFLeq6rOwXcxkZRuYd5rXRMGMIs
ni7R8JceojLzphB7UbPLtbsCM6nT7efaeocaKjuaOneeuRJe735TMsJcTFHm1Q2+jnoQRl6UZKYL
/rJ9+42gkkOBxyW/oFe+2ChGqLaOJMeZFyj59AMvApg6DOTMlyhq89+3H2vjuldBiJhw8XiFq3Sp
IzjrsSFTaKt9+qgM/Vi7PiaVHyNcn+D5qUoBgLtI356Js+yM7CLRYMazeJutTFwr0UPyantAlrwl
rJQHZM6NUzjoiLbUAKG9Ucac9nL7ebc+I1MYmd4kDesVLmbklHSQjFKvHyDkR7ESfMKdAlfJQVY/
vH2puelKX90CzbXMpKTEUAe4kVwFIjeOCI8gBWlho33Keg24w+3FtoIL9w3YWLA3KhHm9fbshaKN
malGntwb5tcmHRQYjFpjXU3c3a/xVGoXpWytRziV4Etvr731TmkxozrOS0VGR3u9NqZg1agLsgoU
TZCBq/TphJlndY4iO9g561vR5b9LLfZNintWUKKj5+U2pjd5bDfnntvj76RFKHpWof/2USuUgbnn
Ozf/bGXZlNOkBhOvPI08yEt/I73zH1IUI3ZOA/fM+m6YLzq2C60henGLzyfsNmLMAGjKL0NDx1LA
tCGvgY+XkGhokTlMsaJD+MdXE6hamH63LkLNJuUywmUHA+VTpMYVWPd3ZmWbiLoHhvy+6Rrtq4Wj
Kop7YxDXBzXIBgNBFUjTz+OU1H8TvUtixCJrJNoSI88vkM0aNIjsCm3oJsTKCQkqpqPYPUkCT9TE
l90wH/q/ppyjjzEUtvyimLmjHgNQku+7rvc/JJ2J2FCfqXl5NNUBpxcnDroHaXAaca5gz77YuTR0
Rx0icuXmqOrD7GdM4xwbo+rQjkQnWfIgUE3vBlUrzWuJ5iqCX9LoZK6DQdUvo6Gw/ODTaSNm+Gai
3KlljWqNNk70aTtN5MidFknqCl/CFHo0BCP5CdjiYFKqofuJt1SaHarUTkuyi2L4maEeER59eksg
U/Jg+IIKdfKZKGVNT41jMZc61AirG7+z1hjGo2iU8BuE3ai/Arl1sKedmvgqqf1s4jU1qK1oiWyn
J19OE/MkZ4GO8JYeqBpxDWUet9BiZP/AC6RHCJPNH6LHYN6rqPWititJNbgoaJIdwvIUOcfJ1rP8
eYK9/rGMK/NxJkrDNTf7oX5GeT4sD7A4pxfbSJxfvTmNZwe5ZPmAzrtB9a2YNT54uJO0CKd0HXSY
XE0eUWPBBNMMGmid1JU96X1mIBY0YV3WuAkSK9NFbjRU2wOZW+/kRIhPH5Wx1WsYVthPYKPi9BjB
y5gzozNcVvqxFk50n499gyailjgvsozTiiuG3PhcOUaDhh1gHftxNorzjFLBB4+7E8c77Jzz4dKF
xVgdcgUFJ4zZomZmgMP1QwYnLHtxTMFHVVfUcszKLbksZieJQPyuMCfEcy/FogWfVCbOblONs3yj
mIwvreSHAMDQYnMhtTf5ycTprkABC9n5Z3QDMe3JbDhkX5CXV003QL3Kk8pm+ohpR2I953KJQR85
G/agOIuNqI1HVf25gxQgDnoptK9lpeJbr2eaWfxtJZyzETvJur0G0sYVTV1I/49JHnnHsjdWItqc
wBCJkZXItGeAuP4np3LsXxm1+ccK/ZZ6QO/qjSF95uVozKCYdbHkctLeJHZvVYg0eokY8Y2bsXZl
JMWnUTJ+3l5p1TKiw6+ziEyqr7DWItkZaOvLRm9lngmF+Zs9ONn7QBNY8EG0Fy9lVzp3KOgUnLxx
+AJeNy7fntiBx8OrhOYYfy8TuyFGPintq8QD7FK8R1B+vKJ7hZmcWifn28+6cVGylM0VzVDDXuF2
4i7HXAFZc8/v2/yYoax1oKA2MBP3tZ0G1XwRLooNjWyO0aFB1IJQ+PpOjkIU6Fo7Z95b9dVvpMLH
X0rLpOztD6RS7XJDqpQVy65iEHVOGAcp1ZPWcWxrdKQdF98K1IDx1pp2NuXWJUnBCxcAyN0MLn79
TLooNfTPKaCSoK8fnEjr7zoGxFiNaMgju5UTDVcdh9TTrCqydwq3vh1MGdpiTJsBoSxeaI6UUkaL
iFPYlM45E3qNyA7rXnNJCLHzpJuLgQuAyQh0bQWnyZFzw3+OPiqmRA44WEIUzk936FLsDWj+IU9f
bZQZushVyRuFEbeqa1RTMgtENBlox2h6H+eG6f1YO83PSc/tP2aoc19BgU+wxq3r/DEx69B+HPVS
k454M9vp2R/SCHXUXGZkiz3Rr9s7bPXN559nMfuYsSnzdn79zQcpHBExcjIPbd7czVWNe6SZeu2Y
ls4PqMfaybZxf/f9vN9hhaxSTVamUgBdPkNIjeUHR1sq7BETyShD/OEkaXl2SsuyuzMSa3pQI2Pc
66+sPvq8IBUfdZ9K1bCMhDVi7n4VsmCOBKuHo9jAsSo/QElJd5pU/6bWy48Ok47ChEEkvd7FW9Ww
aAGhazGJVCHxH1TkoCxM3nsDSQNN1LMIWmUXBzIW+nJplVfUS6gM4BUXF+/lQrM/qUakj8dphCF7
6dq8p76PjCa8YC1mfc6axkT4ry+T78AF0m8pPNnyOKL1CsRZLfA46itt+pUPUmu4ZecDblCjTkkP
3K+1+oU934oDwNehe1+HdOqQKew11K4xGc4OpD0mTTVQet+qIMC/lnLAilyLhoYDbbTsUDopNHyT
CFvJx3r0cbFT8P77entjrgIsXwuGMT1rbKN06vXXGzPP8dsJ85o+B896MtHn/2xEUvJWXN28Cl0w
xpkwcFaBQLbiDtJmmnkYG6nEuUh6rLNK2wk3awgYyzCfIn5RhKynQ1GM1lEKptSbLOxOU/zXTuQ7
8nFAXpjvr+B1iXD9UxiJ6B4Tnel7WFvaU8/c+nj7ra5ynfmHMAYk81NVaKuLbMBEepZOFnP/CL+6
k58qBHupYTYtY4qcYIaEcRRo3tuLbsUYluMo6CokkmWM4aQhkAvwhB5IkP/BW7yDnRggn0Z9ib2S
Xujf4YfFj9hlW83Oq9869I5BJ4Lmo2aSAb/eRmytkkNW5p6JhPd9LSO4PGLYcQg7p3u+/ZibS6GR
MbMFCWrLHTtbHVK/Al2CEI/QUyfhvYS0PXKek72T6Gx8RltmwAq1labcCllCFRFoo1zn3tg4xd2o
J6VXIhZ1Uhg1uCU+4fey5ec7i248Hw0lbSY5MJLXl5+x1iqTzHzKPN+sxHetK+q7qG5Fe4jQvt5D
1ikb1wP9Mh29qFlvYNXNpXFGBdGxaWrKxkPdGcoVEdLsgCx/dNKjEXGzCb/YOmntvz2jwmMZgblL
TLm5xJBo7qR8Mq50wcQJHVD8kiq52EnONjJrxr10gyzLkMEaLjKWrjRCZRi4TyLDAj6FdEZGsMwS
xDN0p/gUaXHzMoEfPg9JQn8WVvp4ub3jNt/RPCblyM4Tp0WMxEUnUmtKbW9SE/Nebo1nJKQHF44z
TKkA1uLbl2OuQzOYsSUcv0V+WJpVPjFxyrzSVqTPaKUj8mxkmFyhUol61iiGnQX/vcLFPQouAagu
7SGo9sssu8Gw1kkzAWbVN8t34IhQcRVliIOQkcS4aNT9GeE/VCa13Bk/+SLurnCdip0caWvj03LH
bJ0qCib34kOrAwbxmQ7IJjOb6B6Xv+GY9x16KFIW7cTnrS/KYIsZ/5yLAR57Ha6yVJ4qO+kzz0Yc
D5nACF1LuhwXpwysezHV1rfbn3Tr0ejt6wDjQKTwjK/XU0OkpXqzhQ8b4JDCShh2TH2sfza6rtZ3
PufWw7F9OHRMnHRtmfG1VTkFKBclXjNl6PYoyXSnVCj4FFiwui3quP/Hw1FlK/BRVQaSxvzw/8Hf
4bCNwONkzJWn7d9Nfv4BedLhFOH09OXtr/G/K81P/p+VQJUowUQ65AmGzHgQZcjw1vTd8MLea5hu
fTHqCYtJPhAMY3nm1aYxQsTcgSw1KFOiOVU8po0wDxHst8//x1PNmFG6ofDblsnCCO+1Q+IxAZ2f
Cy/C5iA7FjbxrUc+QtqJpvNOWx51ChFtlnshKC6z84RWmUyXKPbaEKWC3tbGe9Q1p51UZOvtQf+e
U3PkVlb5Xo+9A3LXM/87m7TP8RSih4IX8Rk5jb0Wz9YDUeBQblBZzbPB13uiSx36SRWDuga/ZzS5
LZTxFGcPwbaRW7ERSF65Bph2L4cgQ6KYMQYFqQdhM70IuQkPOs5BVwPH51No056Nqq65IyHcC1Vb
r5IMHQoHOMA1nzwzU1AFXGpejr0jfA15vNCFStwUJ4jz7Y24+Sq54UCJMLBdURcaZJsyFCpTj/Qa
tvMoUhxprT1w4+ZtQzYF44uamPng4joNUfoaGmsuOXynPcUNKtR2hDkxzl7xmeQSMe6xU8RJQ3we
gdm2OdZYR+xwU9aoYUZvMysF+gIX3ypj9VsRBRQ/qYdD+exDpeIkTi89Rls/RooAUAkyTwfw5OaI
R7dTt5i6Zpl2SJLWf6DazrIDUIL2Ss691/Ta2mzEHH4ZR2cN1q47bMZ9lSEAEhjmfW+iU9mYlvSc
RcXP3h/kHxjsiu8dI4edm2NrAxAaKB6o09b0XtW3TUlzytQb5M58tEQffXVoNx5vb7OtrJpbHvAO
fDXTWjJBUfRR86TMMg9HAMQ+cEV7wZV8PCgDJHcgRDivDUl1d3vRrWPEI83KUDMgdBlkhd4qiS1i
RI0zQ0ZXZMxKTOEt3NuAZKk/by+29QEdxpjInNr0u5f4JLNu7EnOWIwfA6VWi/ryDr0IbN/8OtQx
F8IveaiwmqQ73eyU2hu3/4xVpr4Ea0LHZ6E3EpZpoKRYYngMlPQPWJb8TobU+YuxSkgN3Hb1zihz
Y8+8Wm9xmuvQV7FqZAQusHxP8aQS409nUuOdTbO5DFxoeCSkNKscnPAPvTHUEvj7hfQooevsMcTd
yWS2QhMCDDhGUF4qOmDl15cJXxMnHRQgPcSfuu6ih+DIjqMUm0cTNzblKJm4WuNJ0prqIawF3p8R
Sml4XsRwfHYO48aO5bfMAHDKTw7KItmREXIm+JEzVkX2XUOh+zLarYmTKHya29t1cyVYQOAIKHJX
sEzZ12stFgICRZsVX0Rh07XKC9iBiDX/H5nB/BEtmqBEjhWAt2O4r7UpjTgMP6aPpYWfcBiXPqYN
nXW5/Vhb7aC5KUiooSnByV+kBlOhY73RZJz5Rm/hnowqrvRJWfysZdRZh1jxz0raVJD48b05QaHs
rhjMtcqhB3u3s3+33vHMH4AOrKFC4Tivd9bY1KUtKSTJqhkGX9t6VFyjL2ovTYPxdPu5by8FUOr1
UgUGoB2uAZCpUZF3i7atcEyrsneSRuF8e6mNUA5vADUz+jBY7i2zyUYTEW0tEvIwUcAsWfATBowM
r84gkjtUoI3LGO5hJ9aRAOQScEH2KwUcN/jrxxvwOxJxXtNKH/zxAWlZ4xN1o+zsPNo6jrIMm5EG
0JyXL0s2DclpY0JazOs6XDmiIMI8o5fy2W3RfIiaZk9IYGs9zFvAehN6NDqyrx9LxekWrwvaPlFY
KoemVPxHFXuld6qGi9iA7NebCwGkXwG5zCBSwt2ySszNwRFNBU8VXVDrYyspyTshK2/VoUPOdSYN
MHigj7ZunUQ6tbyJKII3K+n9qrIKQ7U2HPAkS3bmHOs7l5UoQGf2NtXNsg5Avw/N7hD4HJSS8hdC
yRgCWUI27mx/YCgQJMnVMJi9RraM8PvtY7C1JVmT2atBxSMri8MNjgO2sQaorjAK69oMg/IQDeUe
knRrh/xnFXWxQ3Q/DLNRzdmRhpCfA3VMzmU4jmdTab9JAJ93Mqat5fh8cBBAthE+F3dh3JKYw5LH
mHsshZv3koW2v6QF9xE2PncN/8+OUNfWF2QuSsarADdbTbDNRlP8HlaiVyuYW5qhBcQGDYWLxkH/
KIHdpimJkWxXNs5eHFPWMZOeE7go9s9c9K/qO/D8LQVV5vXxKMCGWGRQB2ymKsXF0Tn/VFaJQhSV
QaLgxunhASc9gNpXXYFx/VfyOfOHpqZYL9hDhpympPjdzv5eMws4SpjDcWJJKVX0aF4HCFzejZ5h
AwQ/sCAfgqRIzj02iZ/QMMKdOwqmCxAvzG3TvDjgjyxj9YfFUdA19mNaWOFO+Pi3p183EmYNJ+Rp
wJX9o3q+/jmGDBoqEh1sWwj9OL2ZmV/jMKXpXp/1dn1oQyPHAx3fgPGM/x+e0fYgObh7Klpqu8Ca
dDwX/Nq0XcC84wTySoTRcxzXjeWKLsaO1UJpvTxGoU2HfxC1Ku88wnwql09AlkcOQkgANjofgP90
k8LKxt0JyxTPofY76TSRzi0KQ3BC7fpR9VH3cVKE4sayzy8wu6Kd9GTjfBk6xEbyWcalq4pEZ2A2
xqGae3ZXS0+93ImzgqnSHTKkjktPyN953I3klsOs4apCYUInfRkhOVxSHgQqJEacpa5jVdtuZWhf
dWyfKgwcp6kE11mAQICs3b2rKiP7Ag9q2PkZq7cOQpdTNov0oICxulcLfAKw0/HNa5UaL1WtZ8/Q
38157Gpc6rLOcL2vQYHJUzrjsYzr7Ui9SliYT80UYSi51kzFWwQ1Hsy0a7QPr44EF6QAN/bE7Kh7
ZPSAgL5aMsedgj3y9b/o8WqnGXC6wUBwQVlQEY1FTTbYzmTHcuxcHR3ZwQdNNSGpYPihJ/e6MThf
pDi2EXlKWxy2art67tpSNg9Z1sbhMUHW64lenixdsPlmcjih4v8xZ/O+k80h9ia9me7JHtS9+mO1
P/nRiBJYDhJYoGKWtRCN6mFIEXy/dlX4FbuN6k63ggTvC1V3RaNXO1nrxnLkxSaEU8Dva05PFKiN
H4KUvqLWOHzwraZxmRDrB30MpJ92VX9660aAjAo4gaYatKhVHWJj4d3pQ+NcCy3XGGglfovprvqC
h4b+jD9gfQEJKnau1NUtY8CpmXMESiAUy5cncMjKqqM2cnDYTcerrVe2q4+oC/Y94oa3n2+VkrAU
bTpYdgwTARotglvXYoPoNwNbzkTH74gpcxhcdDAgv2+vs/5sUBWgCc1kEF7ocljVGZwmelXWFZt6
+xjrqXS1WuA9/hRFZ1Hinnh7vXX4QOGFqQ3CmoSPFadXqL1dZWpjX402qN87SSEuFYCKS2CUhacM
WDdJOKe9swdcUEYt22ufr+MHMh0UO2jR0ddegVsqPXXkSSjWNdNk/wlph/QbY8uWVQ2sVhA25FJ2
LEwIbz/1euOwLHJcXBYkSKtkvcXOAmCzbl5DS8LbHnyxi7yoc5Zx297ZOBsfFIImSRjNI0Yfy40T
YGI6hFoncezlzwC0EcGOZOuMHWd+7Moh/XL7yTaWA3TCBI5cAijhshmMWmFW0MziSJg13t/QvZpv
WNRF74Yiwx26H9+MhwIdMQtvA4eiob/CDI0NBDo6Ac7V7nP7Ix4o8iFG8/EF2DnTHaX+e/v5NjbM
LDg5l/6ENfbN6ySjTUOJWlVxrv5c0eGWFr4bk1Z50iQLYzkHW4hJ1trz7UVXmfT8jAgVoDwxs7WX
qSI0FOApU+1cRaY7wV1gkKIdnGyGfUygjJIrIo4Scu+58qPIamHsXPHr2MPywDNmVbc5DC0yVbRY
2940CeW4DSnn0daSC1bM7U7XamsV/nXkWWd5GTb/6zdrx5rW+sJ2rlVd6V8rNES9Igre3Hc02CwM
fAxALagJLNupWdDg+IgWPM3qnDa81Kintkz2sumN8/1qlcUbs2tdD+jzI6o2Os2pckpww74mH+g6
7F3rG68N8C57kjuBr7MM2EHBttcDFHUtMVVHpR3Vq9ba/k7A2lyFTwPUW6X/veR+DWHp9DgH8trq
bLoqQwJWPpi0nY229dqYVuGBQDsIys78K/6TwSuBomRVjdijFudfJuGnuIArEb6rZr+zEhUo/9br
HI48fcZkoH1HXFxCBtSs6tUhymNY1Lb1ZGFd+dKhX/GkTHIYH1oNA9xjlEe43vVFhsgauBA1/ZJ3
BpR6fHFNkJBhCK5X76MLgh4CLX6akk+hlMZ/EzWAA8KRBu47M8mSx8hEPewYxq38Sy5Csz1A1VA/
WMICJJrT1gsBdXX6Y2hn6Yh/Gv3nQ0JKi3GeFMknC9Rt5Doi6tRzqohK/URSnskHAw2e7hS1jjVb
uWZI4xcVRofuhO5jfhgxiH42J9y+qXkkKz1Jvc7NhnC//Vu3E7mEvYDD9SGpB/3ZHltqoyaYnOkQ
9tU0viPJxbexqVGM7AZb/lEMTvw3DDXrPRTfwD/2UuyEB7NTyj96neYf0hTJubuc6P+ERhIW1r1p
gb+UW3xq3a5wqq+xlBffGxTpHbc3jMw+pl3p94dptMJPiQ2z5iig35003+7bi98O5mOF3Lrwijaq
06PU+NpLLOBg0KrXZsxOmEinvtUGLF3RYZTOiRJVD9nQYznf4wDxPUKwanb2m0dQVqPUzlnUGGy5
NlZZ4EcjxB7gvwzIjbWqUT3lRahUR38QaunqaYap8tQg6oSeU/y1KFH+xts0hOIiRROO8UYjbOyt
krCTjjDKrNaNC/5ghmmUT4gWS8mx8iELH03SNpmPZEp0IAQX8LuxBgPFrGjU7q3MGupHSc3G5n0T
aPKfvJgUzU0qVBcOXVVN1bPqJxiJm8UIoYWelXQA61L/KvnOndvjaBm7FabubD97KN5P1tBbByN2
qvqCWUP1FyWCNLzWLMmnUCHTHIzIjp1nTGZV+anrTFozFCbNA7EWCQWQcCVoLCu1fkg4N+IVhfRd
/MGHV1q8lQow3yYMnq2Z+L5WxPBtMFE6IspXLnbjWxf44gu3SvfWwAXvENCVTV9UgRe1bPuW4SQx
BG8SL28wIYgRkPpuRYazk8WuwuO8io6mOd35ueJZ3F1Zl0i+JZmJ1xF6QcrUrQeaJ93pMKxW4e6a
vT8o3pD3ARD7OjyaUaXI0PEibxRBf69ojX8yTAzcbycbW0HY5iKmSiQ1XYHHRu6tAQMVdGHaHrNV
1JmY3LdYJfp9t5PXbC1Fx4BWzSzyxoD89QOFsAdhcaWowU9SibtI6gMriZI76sbmrdJ1cyMSqD69
T2qN1WRDVpsC59ZKuvqx0Ny4qrNzWZnBgyY6Zw9rNH/txdUCTwm3AG5jm5b84hoThlmoNiBwj2FH
ezJHOTkZhZH+kLIgfegVPFt2cvyNjcHlT46G4Pw8k1okpSlUYbXocv+KF+dwzJq8OlYEpr2O5eYy
87ubFfzX4l0CdHVqjpS7Fbkntset4+JKU7s24iAHs1f1X0ZXJxdzxLIlM4PivqvGnxzOFH9vM7/0
pdq6oi66nWOxkZLTt0ahjmoDEMIycWSmlGrhFNjXxiyxLgicEGR/JZ8ELujf9dE07shg97A1G1uX
RcGEIwiMnOSSGesTwqcUIPa1pct89NEOOXdTACyglaydQLneTjSx50EIScwsXr7YTuNkIytolOpV
CQKMJcNg8KMvtQx1Gl/xJvpR9P5b7XCAcsz4XJqYlDkAvxbxLMjh4g5Np1yjobePNbqZJ18F7x7n
1V6ABtC+PC4sQjHFf/NDrvAjJXLOo10xU8La1q5OVTSYZ1UOfNMVIaINh3Eorb9JLhRu+FTE9kHW
M8s+a4Vfxi5q/tZnlXFecKT5F/nHoQ/glIIVGrhnC6s4JJqKNV7YWkni9kWhPkXQ64djSB6WH5EH
1pOz1PTGs1M7eXKX5qP4jqN380eJk+yL4YyBeufQnXeucoCbwINGyNLdjGE0F6ozqL9NURvNGQeN
/sVCHHC84AneWCefTuC3XLeDCN5y2kxnoaXpeVL6jmlgXRjWdWaNl2fFiUf7aHaIgeBW3JCqBIjt
6EdDTyPHlaW+RagCFxj/FBYDUGGF7PB7BmkY8/Iwq3BDhzxgHCNMuNVDrTv1x6bpINEKYQNnQNzP
UtzCb2kuIAuvWah/dxiMklYVGJs5Jn6JehokyrchK8wCEHyTQlRJtPinEdWR75IFJL8CpmH6Gety
50UqbTgsTpCn943i+PVdTaZTuKluNuG5hW//M8kUPz23xiA+KEnZxvgeRMVwyCGlpYdCa7WHfpr6
CZdsJwwenUSyO9cHz/Vi9JFJHhtayE9nTjLdhzJ25EcbOReBR2ytSQe99Yvfwsf/3C0LJALxAvcT
CZ62Vj7YTpp0LgIzo36Ih0D7M2GA/D0RQrvHW6XoT2oaDM3BsuKgusRJI19w35XFoXUyMCB9Lv1W
TaQPbaU2vo+9I12STk1/tnVTvdQ57gxwHz6gnVO0fqRfUl9zPo6JNsanJiA/Pc3REOaymcX5IZzi
7g8fvXqMNWyGnxH5N82TrXZt+n7KmbKcO9iP9bFSpfFTFw2wjbK06+5wPI20k+5nAl2GMnKekHmS
KvjnfcQMxZzEKbPVOLzmLb6pLilP+T1NIUUf9Kg2xLlxJjm5WKav/ymG0qmOVI0SqLaQzOeYthMM
1iEx/HMlByWWtkJvo2PetMFsmYkF1XjolaH54EPj746TVmjVgxxQOBxEjj/ysZd9rEOjOIJ0PkyS
uJhdOjkXRhMINw6tlT1VUqhzGsz+w1T4zmNT6PLHMWS2eSkDkUaHrDPTz8zg0pGvqQf1qRK2Hdw1
ltZ8h9YCsauEztj9CNSpV46ZUylUHsloVHdhBDEgwxk8OUyiKkI3xFu6P9pll12GSCnrI0FY/SCU
0JjeOdLQfKsL0/lp4Ucg3Q9TJ4v7MAwoL6QgKu770AztUyDiHrjPoKXKATKEeKoTLYXLCI1cuhsl
FLXgF/vOZzM2hv4jclK8SjVmh3M+CfJPBSmE+IgYaNS8n9S8Cdw2pbb1+CoqkPpJfPVRKjPu9Hwq
P5VFXU3H23na6toj55zRRDApgN+sskE7Q6kbhhkD/ypyB+iOiLG2+imNarj5E+b2XfFm/sy8JNEE
pPEs07Wk6lgFs0EwDMDss74/iwibjLKpwyP9ifpqTVZ07PR43CnVV1nHvCjowlmwk8HeMknMMfae
RakhBQ6N/6VVE/09xd2eBtnqPv+3CsY9swoL7b3FjdcpWjTVCI95mANnLsNQxYWCX31o9WJP8GvO
al+lh/+WosE6a36h8LS4zyl36IMjo+xxrXTRoW/xJEdPHegiIguY2uMLBLapSM8JVtUv/8em+Tey
Yi5O92OxdhHRxmtaIFSYZ1luUwqL/ro+nFI8v4PDECWSy0Ugf7+96sbLnS1JwYwwd4MLtchPsyxE
b6OfVTDKyH5IJWiUlSXF3xFA3Wvoby3FjIQPiB0RH3PReYP6K/JhfrnTpCduN6K0rWhZfmyxpHhr
w5I2MAwr9A/IOdcjJw2nUH1IMblQc+UpIvO9rxFe2Em6V8kfyRFwnvnQYetK8fe6RDJRgm/zWbgN
vTWIWoEcdyfbYBYTVbl+cCjld2qJ9QukwYz/KaRr2s3W8lv1cjgZoYChH8TsCCHJ2j3Cq5MbwHTe
eYEbzzbXyrw8Utu1mjKGmRKMWPztsqDKLlWSJ6c6FeKuKuTSRZxkd2676vnNzXMCFxU0xSZw5dcv
E3SFYYqoTzxdROl4rNB2lI4J5j/vMyme6j+qkpAbhZraM5ZNwvE5H3B96sJRUQ7jGCN9Y7C5Lq1V
i+l8+4isoxwhHLIWZ3MWRl4GBV/H8zjUg9lhz24wslL8943fth/+n1VAyPOBMYZZVi2OVtMOSWya
nq1aHiV0tt+RsXS/b6+y3kIcjBm3NUuFzWX369dsCIhu3B6IPDSh785eWgc0vcNPoh3qHdj/1lL4
IxJIaekj27VYyk+4GhKoE54v1PhxHFLjvZ9N/XAQydBHO0dj/Y24bMEoMhgFeLECmMCC1ZygR+lU
NRPZ7bUwOmtKvUdN2Xgk7p9Z9YybCN3hxYkfzWQq6OLHXpFK35Mmz46DlOF13Ib9zm5Yr6QwLqef
xPgVpYVlU79rK6MtMXulV1VMDzgs/8YwOD/mkZac3rwjoKOD0+f+Zny1hGnocT81SJQmSLVDIu5y
OrRw2aSDGpZ7sJjVQHne3DwMzTgQySs8igDTJSMHze1aoM8YtLX1zYFxek5R2fxaFKb5mUfurmUU
QL6VgKHtVOtrIsr8AwAs0qtjoC0vcRZdZxlFUXIDjcKqhrssj0znoFWyU54sPMf9g8acznpf47b4
xxalkhyFw7QBa08fiYI0sdG0EaFpHQJFMt7M6+bHMVsBr0MAWJtgIHblaI1Bo1IPYsUrJ1O/oyEv
3RUYfO5EtK38lPaIylAWETY29OsogLLTSFrHhzD9Am5v9j/Ozmu3biRY109EgDnckitRwZYc5Bnf
ELI9ZjPn+PTnozdwtsVFLEIbGGB8pV7d7K6urvqDkn4wczNxhwEIiCsCugBFM+9BMrY+P4BRkCdL
v/SKXdziFoDcOrL5uiQZR2QWiORDZZ413uPnlq7cVzSvZy8ZxFkRe7ZN1xcaKR0OI5TIgBlfBXFL
G/D8K8lzKskovuKZJrkhUpYuHsZJ4uKeI+9UNbfWGDQz3C7gJ9T/ltX4q2GGb6EcSC38htEwgpde
hJKHY07gJu2QPXZlPC91j3InIb8OG8zy/w9KQvd2UMj5hMgYrcIZqfKzgT74/VAtTPJqVxl9I+IC
eQAeuQReOMSrPQQGuOpsmL13/ahSDKG2+1EOkr1LZPkr64R88dJYxDoXHc3ls/61ipro4EkHTIgG
mfoJo9vs1PRG7qGdpStuMWbmORbDP5LS7PUNNnYrOkXgbLglgchePagqkJTVNIV3VaL2P0KUr2bG
qxX6+ip4XRfNMKd6LnPL+qlNuVzfI2Ea7wGDNxZZhZlCbXwxn70St1B6rYI6nYd3qMJN4DZFeNKl
Yo/3uDEKVJQFWEQAUq7yynYuRjJdav0xCgX3zjAKw7Pi0t7bnZvjUEZEN8hZvAJWWwZExtiaaNvB
lo4U7HTT8GMKI3DnDGxsGQCPmBJR4zeXnszbLaNgXq8OmST5apflHj1ax80GZaZmVKkf7DLGdB5N
+acQ5Nj7Mx5eh+Yfxg1QjPWlrRpC7iPEje+iMECqzpCCI8rs9qELZ7ETXTaWkpIshx3xEZxd17CT
UOsHleCNZS7CBU/1YCmvkOPinVE2YhhVDH4iQ/0hZ79dyjmqok7qgvCusPGTPCpVqP5nJKaD2s+Y
1vYJwgpu20XIW2fnbbURyP6HjUWfC4jUGiSe5n1d2CoojXagWuaIpD5E01wexlwS/rsTIPJgm+CC
riz4oVWIGZQmSsGxISNfRtid8n7IwSiG0Ql/I/X/MC0uhKWpBuzrqp6e9AlS54EVomYYdjirpMK8
THBQaStH+bDn0rS1iDRdeE6BQYb0vmyiv4LnUBtOLUVNdJdUXO4W+kyHoQqMgx1Je42erf24PErB
6llkrOsaja0qrZ2qM2/hPAgfKS9OZ0kbft/+UtewaszdATKTsQCqoXm0mlDh1MZgkrXd8Toqj7GW
1M8oRmG9Xg/acYzb6kCvFxfSWDKPQTQYKHNO7wbC8BsWYQT03JDfITq/XVQRWV0sB2Tmg5xVfqpV
ylkbUFOvwmba2S1bi8rpXrT4FC6Aq50pRY4c54ipJqloL/YYT+cxsaMdVunmqsJDBj1GLwuhgtWM
KCjSAYVBcCeXinoQhWqdijmbXQsavNfJXXoYEBTzCkRo3Hrqsucq0N9NXlpWFTYIYHtk266gkNE0
9WkolxFU2qI4RRRAAFwWgwvoJd1Z1a1TwTue2AkfHuD16rwLXLDLrqnxcx9D7MK6yXLrcay/T80u
wmFzKFjeQOZ4W11lL5WlCd2AY34H6T4+qqiiHbQxggcdae+GraKuAsiSw0HxAG7Kqn6yiItpTqpk
cOy7+jPAGesFYRLEEhxTmDuP02WFVknZAqdgOHro6GisbliJ023pOZIuUtr2J1mWO3deKNhqHUtn
OS/tH7fP/cYyMh7D8XCjub0+9rLUxaEqo5nTlXMmEB9W2weN59gTcK1gZ3esrzw+FkVmiMkQkIET
m6u0HVnqIu8VtOjipm+fwjjVTlM3F1/T0a4ebKzHL2Ek/7w9v80xF4XKhXaECv4y/7/idDQVDZSY
YfB7TS2zQz016X1qRsiuIA5QHEtdphEy4bShX24PvP6QiGxQyljKmEtuCdrj7cBZQTExQWzDTwJD
fHACVdAt7NNfRdYV/2kxD/Gd3Gwd0f4MSGGdfQM+ly37dsAabuUg6Pn6GDE2/hwog5slUbPzDbdH
QWKPyKkusNy3oyhNjr/L2FZ+xttZIHGg2M9ObO4lmutt+WcyFGQXtzn1+rMpIfz1PmhrvCrBOEDr
aWakB1AXPggt7Hfuvo3BqJD+YeshxUZJ++2c0JacrCoSre+IVrpvgSvilBBkH6YlaN7eFeuXD/Oi
fP6n0Mx1QGno7VAOAMAmL4PGL8uman/lMe7RntpN6Ye8TIvx3NPS7O9yIYKnNOjTD9OkDHsmGxuf
kLSP48fr2aFnsByZv46EWRcUD+sQ1ZdAdA9y281eFsrBy+2Zbi0qXSskoynpUQlZzdSOsJqI1KLz
Bf5Pp2DOXuvYzo6WXvY7G3/jpC1nG5UeAufyyHo7nxFha6TVrNoHDimfuxETFg8uSY80adR359ZR
aPe8e3I8mRftl6U7B+Py7ZAltp+jRvPZl2tpfCr1JMdleXbu1UoPT7eHukoh2DIkmYi8LBpfaHGs
pqdXjpjs1Oh8nd40d1AhUDTLpCEFCOvU+l1j1MV/eTINr2XSqkfioPxFDetiJ55tfE82DA8vfgJo
FXN1SDCiGlX6PK0fdP38pQ6DDuJj1EgXYE/Oztto44syaTqfCymHvsXqorCsLDU77DX8CIjnvTSU
xtcA7df2YsDCVqGc5Vhy3l7m6yF1OKmETp4Q5BPr6dnplOMrEDd+Wg/FcTTMo4mowgHRcQfScPze
sgByySylQz2JRAka3+qanwegVQKoii8U0fmtYRdnibnuTOr6mzEKshuoItJr4rS/3aZp3hU6bsa1
H7XO/AGRYPuchk5ySZVuD4u3HoovRdJC0reg5BHeWZ0ICel34XTS7I91X901hda4dHyLUwieZue8
bw7FYUcSY/FnXYfr1CZTqetU9kdZ5Bc97/5BmGY4hhiH7KzfOlL+mdRfIy2b5q9IqUyakyRtIfuG
KIfT0AXmQZf0Pbmi9Z2wjALylPY7lZVFze/tKH1Mn80Cnu4rZCO8jw3zBbltvEIGlMD6VomPRa86
jyj3N8dRmfZAbxuTpHNMVxwVJnaktgrUCOuVWZKUsq8OQYPasd1dogje8vvOF5MkHUKHDjW1RZ58
tRVzLTZ1ONOynydGf0DoQniRPA+HfAbuBelsz5B6a1b/k6PQd1lofW8XtZslsqFAwhQ3TOUe4FoS
/1PXlh29fzOycuRBS8Vh4d6/Hae3QKgjpaH6SdtpGZYg8Vz5GkBl5S4DUrWne74xLbxqWUC64w4P
19VeMYrKlKao1PyyN4yjWcXxAx/X8m9/LG1ZnTevEKIS8pW0MRbirLkOHGprxiDYoQJw4hvnJSpy
MflCL5ovVSmhI7LYukYYPYTilOvN9KLlC3G3iebRdENd6VUPyJEiTjipWNEJlf36wt5WGmghjhN4
1SwAxXWEVURvp756Luq8lQ6BEppPczBU2XFOJaB35pBEzr+jI0/Nd/TWes2VJ97ZJ3MehHSHHWEC
stYATuGNaSLHaGA50bRz/25Emz/1OWD0SxNUXW3cMVSDbk5S1ReyHftzjDZrLKWFT8F47+Ou7yDO
CNJ4LDs2h6gt/8kE/go3iAaA1B6m2ZdH0X+zoqn1UdIfDh0Mm//Gqd+Bpyx3zOojU5lAKQkc76K0
tcz8r+HsGtuDWWa42olRJZjD7Hdg9fbXsNQLTxGj+lFNkswvETM93N5f181C7LR4B3JckGklj1oN
naWgLKqqm1nPLjTuy1yP/sEUxPnUS7bhF3Zody7Jafhx7qTqHzXrKloTjvmlCgr129D22ce+e7+t
Jz+K3j36pghLEq5WZysbFQX5Sn3mGdAYl7Bum7sJO7qvSVjs0fE2NhVDoVwDx4OW0voKc/S5HHrJ
5Eu3soauRV1R0o7yx0KK3m1ftsxqGYwaBrX79YMt69UqNnNuSyEqmKmiH7FvkYT45EhJ+3T7u25s
YHR4QJiAgEB6T1591go/LydGNM7vimJOXkJyu6/YhmuPXWrn2U9VnaR3ZoocGVg0tJJkBEX432pE
gaZuqCQ53LyhtD5hoGIcwgCpdNyM+pPAUX1n5y57YH1mkDwHl8SLnqb+6rJsenyQq6Sd/ESE6mFU
m9oDsmogMFllHxt0ABfLwXdm3sscwTrS11mU2HVrNaYjhJVloUEAzq3iU9jZstcspdFiSPfEPLb2
5d9DLdfPXyGhLUDYhghF+bNqx9Exb6fhOUvqKnVxmVT3yP2bi0n5DoI2CP+rnEDPAtMWI4vpNINy
Dyo8PXd6mv5WisS8hHNZvsgkJzt7dHOKAEchFhP0gCy8nWKcyGBdu2LygSvIH8ZWpOe2rKPz8qTb
eexvBdjFW4bBKLvSKlgN1dRAWnJn9LmzcD0Ii+rSxA7OWEGi8qgg++kadBUBQOz1QvZGXiWurWlM
sTTlTBJVXK/KLOkoOZN+ksfcueij0v0CHk0frTaLfKdAdK0SwnZF++iPWxE+2+trpTLKvmvjhK/a
13XBTd4GeMpGU9QDu9ZjhHLw8kATm2fR4JmNVPqTnsI9zc3AuStjyVZckCy68GxMuoSrqFPWuip2
FbZbG1UDMXUGqPaxG/oiPd6OX1t7A4UTrmEVVZerTBzfsQBFzURG1AUrFcDw1gFYA7D8WX63Ojqr
RELBhc9tz6tzlTei2mGmOowAv6+r6YQqVHNx+rE4gD2fHwTuW+fbU9s6a4snIGR2BkRM4+1ezKh+
haEmZB/DKkc96Z3WPWYDsnNPvQZty88CSak9JWnaT7cH/tMJW4fMRQt9gfjxxF5Xfc2Qe05uk9kv
pBH03dxG+mvtyFHsAxSy6zMQAWgteRwl0XEAnzufpioxJtD2o/HP4JRy/tGs60Q9xHJUJm5Q6HBz
yinqQmyp8cc7NUom5EtR9fHXbI6T6gAlrOxOMsrvIWr76vw1rnoZFONkmBLvRKfTv7dh4pQ0YJL2
59zOcwGRJJK7Q+6E1ZcJ8ojuznY1jtB4Uce9l2WhIQ51e2E2LkuqtYs6DbcJWfYqrI9x3pjSEh04
L0XnGaWSSvdxIobvWinH6anpOlwb3z8mnEP+A366bIa3u6CUKzLLVqICD9Z0OFRlPrHtiAzHsFAC
xWtET9Hj/zIm6DOon3QA5NVOr0Oqw2PNmJNuAUuaFDMD+tXXJ0Max8+97OxsuOWOWu03UJFclaSY
f5S93s7Ryg2th4c9+mE2I84VtDjaecaQmdXOB9w4UohLg79EOZJ+1/rhTONciyY7w+XKaCrxIKey
IrmiyWTpOI1DglmfmOeHuJni19sruhGm0FlfOl9/gHbG8sP+uqVR3G/gGNeTDyNdjj1hRpNzhP+i
9ccetMFOD3Nrn7JH6X3hYEZOtxpNz/Czq3AH96t27u5y0mLloEeSOh6QXtDUownBaycOb1xftDDA
6qH9uxR5VlvGLkTYaqKa/aGHnfbYJoVcw5BK6LRX2aspSY9Wbmmjhw1XsHNnL3FwvXvogy3pPxQe
OI5v13aarFxueJ76xJTqQvDHILZFN6O29dhPE12/mJmaHXLacbNb9tWeDvHWt0VSDEQIGTS1u1Wc
pgSckZwrRIU2f7bHIfObRPkxt2l2vr2JrrUCSX4QA/lT+6FXtc5OEsVAES6s+K6kSSrytQZF1ai2
EAft1JiOiOvMWfmoWd1gIoOn5N+rpsovQV/bL3KWa+lxQIH4B6cA59NoDtTWT3WbOtLt37lxnLmu
wGxD26KD7ay2nxl2reVk4+zrYk4Patd2R61R98wmrnUx6NJRfgL5gNwHuLtVZMRkvOA+jijCceun
56DPuvK+qZzwriuMsffGfqghUEdKfG/pxTzi3prP/1LHLWZMNZPm1anSPj/LViSMi2XVyq9GDrCx
FBiktHikqVbr6UEl5ee0HJqKOGFgYRZkk8i82HFi64cpNYjlRdT11Xveh9i/2E01hAcwUcng1lh+
Bm5QthMfKUrK1I1bgvVDD0D/x6iL8lmPwvC3WppZewgGJZTdIrDkDh8+e1A8jETrOy2UrfCQSeaU
o1E3qHea3GT5v7e/17VcMStJ9Z43Jy9pWAerlcQTJMOnKjR4RneR+pOsoBz+6zRRflMj0pwnWW90
3rxRbw73VTfOHTajGuVACmnTb6uupWznAto4UgtCgH4X2T7eMKsjZSslcLhK0X2tkBdoqqF85ZWv
P8GYGT/fnvxGrORNSL8LkSscS9bgX9mpczQiDd2P4JgCTgvaSr+zYwuhkrANgvkTbQbx/gcNZRRq
kDowc9lYB8twjtTIGHXNNxyMii+kDU50GtQuHP+ZgNTtdduW87YKkBC/gQtQh+Slv04hRDPRXESs
w8+0wvQ1ow7PtTmRvqtq9i0JteGUyeXz7WXduA/YTxSPzcXh6UrsiqejhWu3QJkksBLOjpWqDaYf
2fBUVw7ZM/q/fhnOyb0zA3W+3B58IwDBdAKzjZYGIXkNbMcdCUpnmJp+T9nqiMNJdk6icXp/mPsj
c4XzO/uHPtTbe2eIVCRrptz0k84AmqPi7xsL/NZuz2XjKCxMeuAyvG8WhZC3o8St4QRA4E1/LFDN
cZQqBuzRSketoHN4e6irviVlC96ABkrQUNJYvdWMajWf0kjSTL/uLe0gm5nxoNttdIwkY75YkzVR
Kc7af9Dm0Q7w12LIt722s6ob53FBnPDlKNzyS1a/wSxB4sPNtHxjMotvaWy0nyz8806FPRjfcEML
9xrDW7NGjgK9SWhWyFKt1Vjhw5tl7aALSrabf5FzIzuHc75opBnlgV6S5NVoYwHEH8UpC6PBC6rZ
Otxe+s1ZAwsk6qEscIXSTSZ5GkUqW76eOTp0SpVRYnM8IDSCVaNm7QFK/yzjKiYs1ov0h8kSCf0r
lFvcY1gYB53la0GGUMHYOskRTdT80NpDBf1D77wIcN0ngA8IGtly4zkW9f7JwAW9p+R7GHrVPkem
Xb3cXonl+65/GHVPHSnthS0sr5IH2JdUuWXJ4Oza+ieLFNc1uj7cKXlshERW+n9HWcLXX/k4bBCu
PDkyfTnBqJ1r77sN9PrbOOiv+IuNSG212s5B/tPoWc8MhsmC9gaEcMX36SyJlN3mlkVrtpPc0pK6
+lTkY/mkWenCYMT4AA5IWjTTx7wRTfEI5yjpHuFy59pDIrf9v21bTJfQyoP+3yiVdOlJV3Md8H2K
FR1kpV6p3TQTqBbXw5B8CszB/N2A1zc96qPheM6ldHyhhyNZOA+EjeGL0mgsoMTKcBZJi4OQJsO+
h08ct/g31/gUYJ4ujOATUubgkuBAUlcMzdFEw2Iw49BtYBfttXA3DySVFvJbtBJpTK9CnjWG0RiH
jUkpDEXiUxyTvJ3rypLFRUkCcMEN6hESnqSRdVHMblK9QA0JToYlAvN8eztuhN+ltcNuhKKLdO/q
nDhRpxSIe5j+TKfhGJuhfaxitfa4ueWdGLBxZTIUlfHFKmbpGL7dkzjeGSGyCdxaYSR+obk9unZW
NscsrKfHzFTGS9el0x0tfWPnWbx15hZUA+UzggLN19XIWVWh7TGbPiJt8zE31N7TUZzz3r+U9EB5
JZJlgVxcfsVfZ85M5ylBfszwh3lMf8zobxLZYu1bIt7ta7ZI5alAKBAWoIqxvv9b/KNw+cu4mZ0g
Ab0eFa/oGGuPUQuc4vaktgLJonKLqxTJ6hWmVcqD2ipL9kc2WtpdaEjVFzPL1IeIR/eDOg7Gd8us
d3KrrT3p8LqiPsPhIAS+XcgwRt0ljlhISws76whd0My8CBzvEXODeOdxsD0Y7wIQ0SSta2qFXjtV
ZoS94Ue5tkSGgnRcUuILhEx95wBcD8WzFYIs9zC03CvXlCmKDAxWCcqOms73VY0FaBkYeLXMYq+W
e73jlxcyLM9FRIFUY7XjDR3qXY6UkY8ViuwFGpd8ljZ7KhTm9ZFWljCmwO8EeHZVvHN6EQi1izV/
CI3KOY90LdRnoysGcZ+NWY7KjOx098u++pVLknppbK7V+4QS6ZemNuUvqHYL4dVZjMKIq8QqbXNt
Gi3p0ClxhZhT0yr1IUaL9GW0TMwlkGrMf6N/rH7Gq8CITkFh6lQoxyD4aaYxDXzJEOFXjEyL7MGu
ueDduKP2iO88ruU42gbmz7RLDA3f1yn5aRmjnbg2EPH/atFrP+t5zj/GmW7/aLHaLjyesP3kIj6D
ki2u1c1ZOGVnfWmtmRJXMs9V/6kZ0zi/hz4yoSdjDMkp6Mv5F7qsdXYJ0MCfDhM8/tyTJ6QiB3PS
wCBVoHw9kF25cqIm14iDnuaD5iIFE/9MkwDmTTHF7XQgluqPSSmZsqdlVSvfqYGUvUqKjN5kZ9nN
7Kamhvzl7QO/8VheVIEXPUA2EBWO1e0UtbI8tUmi+WTBc8MXTJ3wh1wJbsOhSRX9sS+1ARxFEquJ
K7CxsM+Jag1PXFnKt9kunXonY9rI5TiXyzNy4WHDuFoVwPq2H4ocaA4pk/hsV3pzjGnSX1KNinz9
aE9We+zqQHelmNZVIenOQegiPqS1ptFjQv5xoqr8ZWeZlmV4m+1whOF5ApHi+cdF/jZIzRmyM6i4
q76eTl0So3Ml5Q+omAbwC2Yn/GbB6HUuI7qlstv0KF2hpITb4F1aRAhsZWU2xic9yvq9k3/tOwyq
iaYyif7CDb3iUtH+Amc6Fbo/iqLofWdCnOuYTkPlPE6O3L1i/JFMbt8kduGhayC3XkUjS0W2spGy
FzVrR/mCsKaqHeDVpqVnI9z0Snt++lhGSv/r9jJuxClUc4Acgqom+1i/hgxrqhpJrTWa5Zn8OclD
efQmzUTb5/Y4S0Fl9bUowIMsBvrLaGtZyL6zjNYWsubLQ+78m/ahjObEUH7USFUzVDbnOEN6dEir
49ikVuhWcZArO8CA66uU22Ux51vyg2s5AQmCm5mkFTGZf3zm19tuJWdq7xbZKIXHSpqcSwoscucp
sLXEXAR0dQDHK1eqPVGZEbpavKSdGdHa2EA1gYeDunNIN+42xL+BAzjILNLHXh6AfyU/QSoXkhzY
uk8XoIro3TTOzw7T3+dFcz0+3f6aG1PioUEqSUEaSso6RJHV92Nep5pflJnhT2jaPc9t/G47rMWX
Gu0C8Lcqvfn1u7ka7DxOrEHzSSvDu0BGAR+TqWpHpWBZmNXOBLkBWg8iCkz5P5p8fy1cPrdWoA3V
4OdREDi/HYieyQFegW66U8MBfIQbWe+MubETMRSgKkjzhKxnXVnOZ3O00VkefaXSmu+DvKBTGqly
rR6ycRlbycNUVMnOR9OWML2aKdrYBsUP+CcU7JYz+tdMG01XBCpfOFwnQ10/ZmoFVs6qBb0T4Ez1
E8sjqb4tqvYE/Tmkx21avXEMjUaUHr5kcHOGUlTVIcqyWDkgIVeHH0dD2F+HaKbPtQA1Hq20ytVj
mGD19UWEpDwuYHw1cpWEgPuqiUIk/5ZcVa9SK5TikhAwGoBcamSdhjRBPy8juw4/pTZ+eq4oZm3P
F35r7dlT4DIp/yD/sOqxWsLBPqNqWz+OtelzIDWpG5FQVMBZWvU0Ur+uDqNSDZ9uH5mNbba05kDr
06YzQA6+XXyRVxrGQODXlXFwntIQm2yjsC2vzFX7mWDV7gTcjcwQgij0psXylDLisgx/fWxKYB0J
NEDyCHr585Arzc+8sIU3CGM8YvA4/wRoU3lz3uQ7+2wjOPC2JAahw7Sc3tU2Q56zKYOaHminN5ar
V2p7NkJjPN9ez61rlhE4RUt0WOihbydY4TszVKU5YuKA8OhdawRyczFjRfXNcjBDNmyRzG5l2xKq
iB3qxyh4syc+d7ghJW6PcGD7qw7LIjsR6Hr5KVBrFdxPIQ1fVXnCy/T2793YdkRLMNULd+maUJQO
gxZ3dUwTD80M2sNm+TSlaUAi0KIp7CJVl/qoWqbO4f3jEqLBEwB5hqi4yt3KWIt6ew4mXyqs8pJ2
bfSs18Xo9X2ifOSabDyR1tHL7UE3Nvuf2jiVP4QUQJK+/TZ9P+LeMcBV12xI5FksowBu9/Zx7IqX
oOht//ZwGzvOVCChgGbkYLHj3w5X54ms93U0+U2DWj1R1FExsS7TPXjGVmpOD3bJNiEZIHiwOlSz
UdEORP/fN8BCz4ch1KLXnArT4OJeNyHZLGrdV6Rq6oFqJNFnGR1I9dzrlfEw0qCcXm/Pe2NPWaQ0
wFO5ReAxrn7OGOSSbqdy40cDCZ5foOP+XLKPz22nFvfo5WPpoKSieH+hZckUORaYIMiL7tvb9Z6T
RI5oScAo7OPgGASBcFPs1y89acHx9hQ38kYEMqh/8Lal0LJ+ekwOsnVJVDZ+MQt8RUNTcataRgAl
Rjt01MrgrARye4o4SydhF/OX28NvlAoR6FiAiMRSahRrQEc8g22P1LL1Zw19rYNqdZnt5s2YPUVS
mckeGtBKDFKJ3X7UolSnyhor4TdZmOqefc1GhmeRQ5LBwhcEjbCKqyOvbNwVYO6MSTcdTDA6pqtL
Y1cfmr6o93rsG0eYCA6DgXMFFG19TfLeBbrVNnC7UAo+zq3oLjyzOtcp8uDQdHK+8+zdmh3SExi7
MBzzW51hUXVFqTlx67dYVxVeVWs29rX5FP7b26JRd6RDNm5HmrKLdA8yl2gbrEajoV82nVm3sMkW
UWFJcZA4VQq/i5FWtsapvRuBGD9XMLx34rFx/W6l3LKkzUxz6dGuPiPwljhAhBuxfwPn43Pbk6of
FKNDAYAyhkwLDOrIhzm1h89OLJzaLXR7+pbOtoTMq+wEVNlx0DOPIX4GCFIHpaxxywWDfGiHthFu
OVdj5E7OUCsHe6YidGwG5Lm9Bgcn82wnxSi7kT5HhoeWsfI7czTw5X0Qwsu3gtL6rJQN9gxzk40f
gk4xfieWIomTMdI18DVqJl+KMMh0t6/zDqBH0312BquW0SYJzdgLWkPS+HhTax97a8Awg7JCAphX
aYaDASvRN1URDL8X44/Ah7TXWp45ZEaOsnYbBp5iRskoXAMbBtVDdcI0drbZ9YfnKIPlpFyGhOoV
r9eMJ4h+sjL5UZaW+ucgdmLn9zw1nTgniQmaRGQ1XJOYeBu4pGzqHvRt+weQF1G2wE51fVdVoWhl
rK64j029jT/NDdiapIma6jEkmzvTM4o/AO5oPk4wSv+5Hc2uzzT50tLyIP8gqK17clFDr21OtNkP
qed42HBHB1kfLXcwUuuE28G7BVH+KCMsoGouTcVcmwOmCebMyE/AM9Cb/BjhPXc0avm/tu/2TGyu
b8JFg+F/R1oO3V/Z7qiquCyWUMnaYkiO7eh0nl311SnnTjypuMuygad3q0Ut0+MU49EDR4RGwNtB
23iCjy6Ynop/rTdEmo04V7JnQkGLmL/z9t3GOMgT8vHo314F/jybhpb6ydI1j/PhBS0iO/ruVEWi
vZYWpIp7WRfqcIZtZqluG9XZ5AZGEBeHOsVC+qg3qlP5pCoJJSnAa7FbmlM7H6QpU5NzUWSz4WpK
W1Yusie65s1dWcb3MQ4vNq24pOzcLgNbeyDQdJXflHraY2xJgcqjWdX/KnWkRI8C62oVhlAwSyhc
KkruVslo9YdKNMRWpVGw4lLSAFn5UJunHhbNpHVPEkKIykdA3WL8AiRI+mpGcSlwxwy78N7o7Tx3
nWAIfwemlVgHvbSa+VB1EZ1H3RQogw1R22Hxk0fxmbp/+YGOdpQel+rSfFLTyPyo0yvBmUdr858F
SeJJNwLlGZs966nmx9+rg6OIQyhC2XSDeqgb5KIpRRxQwIirBwjNBoXnOItelBadK0+oAfYOBu/E
D0OrzPE/zWyGkUtlvKXSHpALcD1mdfndjjFa/dGmBUXRvk8dcW+EeT59mGUpfmmnSQSHqmqG4mQI
3Tn3Kj6NPx2tjz6nXZYlZ9NsxuFih+NcPMkFR+ZnTk2gZr5SGXqqMBuQXO2sojvS6APxvYvTYzmW
XfEUV1DTPHk07OhVbSiP3jU2PlWo3Eep5ilZrYauY+S9c0E0KIh8jtRce/OoCljkZWufzKRWpjsc
8mzbywUUvI+IjmA6xY2f2AfMJbvgX7OMzbu2VXWEU2EDwl6g3PuPZNQNXkKmkoxf0rlUnYMN+0X7
GESxXh5hPWSJZ01FZL8MIQDCh7kCRfhialJVvOJhLSmuatXtRatVtqJTyYip6LEahA9SG2C7OI7Y
hbozLWv9vp4jPb6EWVHznmpAkrvpAFj9QBKObr5BZ6A5TaPCrZfaNT0AOTa08lvfRNbwrTFwOnPT
SlVfw0oTzX0R5TLbshGo7IzEX/kyVVI3elj/MKDTasVHwzAJk5AvLfkkrEIuToXZ9c9jBsj3wIfI
6wM6lQ5+TKWp6PGxrYOpBo2H/qFcZNnszaWhfu+TKIgpTscUT/S0nZ4THTFv1w5l54eDfZHGP83x
EXfAqXJzKIydlwCw+BHgJUxtKMni8j63nfGX0yB2fiTl5LNTqBq1+1JYBvaULVQFN40j5Fhnkxzn
mAorNF1eEGkDK1JSU6/p7VbxMCrWfqDuBC6Zzg8d/iBoHNnLRNtkh1CtZfTwRynKLkrWIXJjk7Kg
EF868UsxFt29aQiNprgdpM+y0ZrG0Y7Bqt/B6+mnu9JRouaEBnrgE4OTAYtXJ3qM+0kuzulg4kGd
TTkHyxITzcVRTFn4ICvtoF3SVB4+p2EgfkJ+bxHzT8da9WbD7PCIwku5XNy7YuMQmHWXeEFT4ins
oNL8OGEte8+qseh0sGllVbSgMney5Vw5zrFTVwfAKGaHRk9bW7+ge3S4EDSdTqoxTkHNm0Ll7p2M
PPHiBkgINC6urF952ZvKz1GV+5cxavMnJVWVrwY0mfAciTTyh7HJlMNUtJUGbrGq6zN/QvN7m5eX
W9QGLZseyOdO8rrRj1lEc0gel/c1xpmr285OSiOK08j2gzYKK7I5YZ/0TNVf9WoyPyf6pH0vDSN9
rEutfoyi0D41oWoOrlUb4nvY52NwHFp8Bty81pWdN+lGjoEFLAIDkP7V61a/ZEaqjYU4VPUgqDy2
fXkaHWe8R7Jxupf7fM+RcePmR4OJg0f1G4z0WrSrDdtcbtFS92Pehc+1NQoUj3UtvQTsZbzkkJz9
MuH68XI7lbouOTA5YGzU16glXrXlZ/RaJcB5lu8gSnHgkdo/BPTtTrdHuX79Msoi88aWAyOyloTo
ACe3ToAnq4TecuryKAxGT40H7UOu6clLXYkcm+Wyf6ggcn7CXbr6efsHXL/KUJeTsdamw8wC/z/O
zmtHbmvr1k9EgDnckqzqquqgvCX5hrAkmzlnPv3/LR3gQE0SRbTtCxu24VVcYcYxx1iX4KHQTdSu
YXcX1ez8VgOHWIVAZCfYOi/3l9q7OBoYREJjkd+uQQcyI6ny1Kt8K8UxN5DRdcdUK66ctc6LInTU
76+3+2kULygeQkCwid7UpG0LwnPrqqjR33po1rclc8yPWbDIB1+2d1d4qrRyQadQnRIpwR/BKS1y
NcWcgL0LI5KjbFRejGGcP97/nu1DgC6C/gX8+4xVwQzzepVgNtV6QITjarSS/JgkoXTWF6FsAAn5
hY5A6Y0qt+f+ottNZFxcYOTFYIQYzXi9qLnYeZwOFPTUPEJBEJG+Ew1kA1D6cCSPvL8UPVtuCD28
9VvokqoO5LGhzDXH0blEgciF7W1+yJMgOnh22wOj5ARUiZ4ob3sDvIVrN44I7OxrHQGwF4D0Z6Le
+sCMby88q9AKgJ4GNBFVltd7t2SAa5JRR/0otgP5BGgzzNDsMqxHu5Tywe1qVEXct5+XAwKfainV
aLzI6zXlpOU1ZIlzHRJVxFS8AsXDEUue2dXjQa69tV7AlgX1JvRA6HWtW5Jt20adNqbGtZ/yCZ+s
o514gR85Afo6Amf2p0mzP0wmkZ07w+6FkKZdTM3BO/9dUFmlT78RMvhLMc+xvji5ZZWQednmdaxt
WKGdPjBe6NMaukdvwvnMQELyLyOBRu4qIMcrVwxtNF7bjIXptgVQRZd2glWdh6SVygdUtpDkGaow
Sc+D3S+NX9VFY/sIUlbN+zHv1J6EYg6LT6HECMfzvCzQszBfaDYnACVad5lhxRk94Anozy/NTAso
SbWfgFl69cB6b+8xdQ7YtjA5QuNkDbury2GZ4cGyrl1dJBekQsPHRS76gw3eHjPMI4zXUVdhaHGz
v44TD5UjYUjLaiw/9nOTfq9REqxcTe0UzW175IuLPEKvTW3q8iG28/rr/Vv9m4bh9RFDm8tLoh1N
LXwDuZDbOGkCWP2u2mgVqg/uxCw+jWnV9I92QYnUA1rt5F5GivR5gHu2fYBAJCd7qay4+x7BLD2i
iDSVxYWBtjw4yWUc1491MlraaZZGsz0ruV0fjUVvj4czofFMHVL0gdfvI1ssqeLS6BQtlOWEFFvu
TSF6bPc3Z8duitsM6RN1L569+BV/eJ9R6k2niR3jWhT0HLuUJoFbxdzwBabyI94i4cpWB6EhLILV
pGy8FehLqlDvQpnBCImc2Oudaf42LKOVuDYY1/c6QWrt9ZElP8Vad0hrsbOfCGZbNGZQSYJJa2Xc
NHkItdQEZ19blO1C5CO8bjaOnMPO8DLYTijTmJeF8AF0++sNhROltZq6t68oPnbPzOPxeXOVtx9a
VYKTjrxkliisyZ1ak6XzKJh+SckK0gKKXgb95VBxAZUtfzPEBbCNymvIKykTBcVcuhq529hLEdP7
RmXjZKdJc6s6oN1eDp7tuaaXDhA57Zvv5kDEETKGZ/eDDz82Oo8M4zk/baWDbauwau3FycnySf9U
qUQ1Lam0k7YUTupO1ei82dYIzRZR0ASATklsFeTkQx7wD1GBtPs2O83ppF2gezkCV+1dZkGBT+Wc
Ki2z46/3vnTkwAwnsouYuXxv6qzUhT/aeZfU85H32rtNTDRB9SXDtQES5fVSKN7hRVWCAEVtZZ8a
uOFHBOvXt7/OP1dZfRAFvaTW9ZRtU+MF1E6VnxG1HD4nUTEcLLUTIBKFQqshYNhEHqsTCsY4q9Iw
sq+9rIwvoOaC3MV2N8DP4uzJqWnWMypvHUSIO1GOBsEAjwWIO6zfq9cSLJ0qT2jQM6vZJWcjW8az
jF6MR0NhOjVRrby/v6F7x0ZbxxKE94L5cfWVudxMCJGP1jVlL1+WdkJiD7DmQWizt5eiBYdlJXTj
Hr++HE4GYigeIGSjAul8L1EMc1xggZ42LeqtakfpGoNoPYKu7Nx+Rux0MWpHULpxGDYlvqwhkrhm
0zid40oKrygmoHvpoOJ3fxt3jo2pBBpxJLmMn62zCaw7OL1CdmCbigpyztRQf0qaNL3Q5cmeGanM
D8B5O53W35o4Brh9PMdGFWEKazZRy4Mr1d/wGX4t6xdASe0r9Snn8wT+0S/SDoO4pA5CVbn5oU7K
YDqI/LexDOAfmyCGejugCWd1WwlmSxjhShj4TUrrfm4l4+OSzBM8JXAU/C8ioHI86i2I1DhqERKk
K0V1JK60s/eC/Qa1D6I32C5XfsyKckapAWFfO0VeZteRpXwGBSrN/xZLgElFtLE8sN7ivq78NiUb
Fd4vAAXQfq3us25AIBpNjnRFdiO+TuA33pdjCEoknptLHKGMXjjR4g5kFA/3L9rOexXiumR0jL9o
m2NHotaonIXipWF11vvRLAbXKZzs4L3+Nm7rD7QIgXixgodq7bQTBknhNhei18YkKxdTgpFqUHLZ
ctMRjIELnFv+R5as9H3CXHTnUjWO38l6svytKouxfM6jNAkQI8vBOkyqsUwvZZyXuQvEHGrZSqlN
xXOkAeFZOZRi5dx16Bp6jZLImlf0oUOhM0+05TQwzPrUMlsJX0mfKSMDThmyOJE52yMafSiyPQ0Z
fQZ3ALduIBcaKp+ZZHDGiwK6mt5GOGgf27ENvsLTE3/smgK5mTQ2yvZEKyXqHmbmYD8s8F9FbjeO
Cv6R3B2k+lzryJqmQau4Q6xPn8yU+X0UyXR58qe5V945k2TaUI7l2cehiHLTD3qz+DwQrcWebFdE
Gl0gmbQ/YmClXjPlDXDMurNaPx+cKvc6qS9NtwuVsCM+keKPuJkBdD+UKyg191NNL6ecig9GGcWV
r0wQuEHnk03q+yKBcgjIuFa0bpLa860gGf03Nzr13z4E4F3N7PFpDHs0bNMqddyJcnbryTSufzBr
rH1u8jj/QUsz+N43YfPTzmJ1viV9snxhtkopfJtPbaDe6O0nRmkZ5EosKTtnUUrOF1AfQm4SUqmM
0bbE1r/kkmW+WfQCUj0Bs/7deBZj4K/9xdzbrab0vcS8efx1nlST7kCj2CddL+IDB7jjJKCCJBsD
n0EZaC37WJfOyM8gUJGLYvoA/Ur5HsHHAJEUKzxwEjtvV0Aa0ZuDh0w0ll9/FQ2+JFBtIoqOjskl
7bv5ZU6GIwWIHXNoi2kIQ6D8yGRXe2eWVV+Uo2Vf9UGRvnGA9SMquHLMpIpmkzKVdnmkxL33YeBQ
QP6AqpIJXl5/2IzeY0KDjwR9hnZDsobhOVOZXb1v+vZOitiPfXNInKlqvV7FjkaljsGLX8dWWfx0
yCdf78efwMnSg9Bv93uwsMysi5lcTbi9P3JA3ZQy04z4HithskqT4sw3q+CoH77/Pf9/FX31PRKD
oEVWAESj2Jl5KewXDzSOYq9jBvZyf+v2Pgh/RdkfVbmtqERfoIQ1RA51LKU3Ti3lrl+tZCU/3rwK
/he/hMYDVANrR9yXlp1JTeRcw3bIT1pfzmelLIu3vyJmCGWcEpi6rSRsAv1DHqShgypAbCtkaGPg
XPKkGbuDTds5HzImikyCslTQUby+BZ28BHneNvQsqr7/nI4JQAFVgz2NLnoduvf3bm8xnZsGvgpM
12YeQQ0Gyi8diQ3DGIHPlD0o3HaY3EBXkoMUQ5iZlW93gAJrDq0YVBXXsWpoFkQuKr2YjPKH5LVK
QX88QNtTc+dSqjoAAYP9o4iqGSdqLh/uf+iOeYIhmaMjxSF0WtuKSIPBKl+ou8/jlLvSLKHjNUaV
zpRtNX+G1yQ8OMa9zwWNyBguLSH+XBmnJaPWmgDOuEIIkf4E95sQsLXB4tPuy16kDAwmExnySzs0
8OPd/9i9U2VMggYpRFNU/Ndrw04W9yK7At673DpzMAh1jMZ6Bv6hqwf2ceeRM96F6Imo6MGptVqs
xYAEi1VaoPJC89RoTv6C1Hd2sMr2k2CloGtCA0PUSNfbOaBLb81tG1wd4A4XkA2t27dR+W6yDvU/
FPHCXt9UGI1h3DOY0kGsa70WAFOFLnUUXIuaQo9Plj5HvigbxZQxNPsLKUUzelFomaPfdnk7eWUe
MLmvV3oRqq6uEx+erKk1j2C22zslfhhFYmYxmFlbk4DIMAyZbRGL+GQJwzN1z/QHBKP6uWwDpYJm
r+10T53DJnazsjaORFF3lxdAKjoTGNv1G5rsEsENWQmucd8bOZr24TxAbwT605XCtnwcRln7Ci4y
i0/dCLPZgQHZPmFdJsyjMAJnN+ZqZRjLJhoLtDYCiMGZ+tElx/ELuRpOReBoH/MwPWrV7eS6OBTy
asS5xZz6Ot1qmrqms1oGV1mrYm/QOyZKYTswH+ZeQ2xR6eSToSSogFT2+D6J2u7c62P18a1vWXg1
Zp/EHMxW3QulhaFtnUa6RtOoebMzMTybdcVJLSzj4I1tX7JYipIpNkOMsq822EpbMyzHEo3ACYkK
PSGfttRcO93/oL1bRI8anjQcj6Aqf+3frKVDw7ewxa4m81lWsvoB4FdymlKopHqkU/wsHTU/tiBx
vL/y3gWiv0tpDSwxsar4/j/iq6hnMC9Y9AAtXcP0alPTn8O+Ljxblop3Eh2II++6w5atM/kt3ipr
bru9qd7qimF0znUBHiLytjxV/4IhLKw/GsNi5uci74uvVtdpX9qh0DPPMlPL8orAjks3gl3634HR
vQ9a2VLdub8Ze1YOPCSgasFrAZJbnNMfu2Gk9pLJTQUkIzPS/DyMafpJNhMVslbY+b6Os6xUZ8bH
i79kyQl1F2r84oMWW2rjj72VLB5q5GgB3/9V28oOEFTCEV6dYXIXVz+qTQUbSmNZ1ySWP6Kq9lRC
Q/4QO61xm0MlOxEe/OptdfHDrM6+3V97Wy1kH/iDHAbCiA2Ju1mokWbmVAtDxXzui9RPo8YDiJS9
ZGUE7A22zcv9FXecGuggkzyQqR+6IdrrIwjDIZW0unauThABAHfk4RRlivyrUua3oxuo7BJU4s5g
NcaDvF6qr2bmveicXmMrVz1Nanqfka/u4Ph2P4hJE9FphHdrHXiksUaQSgnmCkwvPAHrz8kwGDX8
tIwaycbbdw91N3AhNp1CwvLXnwQHlaoHEyl0aAIqBHta+FDiGK6pBkc5oLh2q4gAMDYGC79HA3Od
QsslU+u21DvX3DD6+NINjJC5wYQ0hovo1FR6shmDRFcHO/wkN6l09Fh3LBfrE2aRE/CXNcCH2odN
iIUdkW1p8W0GA06LhrBjaQ2Zx9DaEb+32Lr193KKpm7RsGWcZWWjmT9VlVkk831rjM+U8HVY9eOj
nufeV1FsYUiLgBwHt/I38yDRByAxuYYIbyOSGSrlJ0QAMcNyZQX9CbKht2PdscIIjQpKgh1kxZh2
dquGZHHWqP2jym3zVOVL8EwlLjsa7dx7C/DLwghD4QVBk9UezlLeOyN39DpV8gi9K3zHDTVJT4bc
+KA6u7MU3UH0IWnvC17Q1VLyAgJGm03tGlmg6E/LSOeDkpkh/VtFbZqf7r+7Pc9BaZYxK2G4YNdY
LZfWyjIuMBddQXbW/465BhkYuGM5dZOMHPlhXspy+qg14wLbfthAEDM4TE/7aYoWole1TLOeJrmS
swP/vnNrUXokj+Wh8EzWNg4ClDrNQ0b4M11qvi5y+HUyCunj/a/fWcQRaR3pG+RUm06ZHAWaUgXQ
/SmVGnoKlcKrNIPuv7/K9mmIghZoHHDs+Od16NkGtdLrArjY22X1QTJ7Z0azKzYBvyzJ3/Ec6gfG
dGvhWFBwqFJIMeC+WL3FFKZLq1Xg22OOL/jQmXp+nmKn+lQCDXKXORq+MWtUeE5itAdF/91PFQ6f
Gh7Q7LUZb5Wg0xJ5sAC5T/MDqLGKZpJmeioDt3QitbezIsDebtDkxG/QCN9YndQx6fDXwHKDYXoo
p0C5NMNovdm1Q/cjilEo1ULIsobc9SpEm9SIrCvDy8x5yVr4VDTLD0cdyrfvH6ylFIrErafjvnKD
utUPqTqCyIQ1W31RewdYdNfCO9tIynmRY+OgSrkNk+g0MkgDbx4dYxh3X7vdxhqSyGTyCggB5OeJ
GTenCaYJb5CC6SYl+uxB3DMcvIethSMNI+838Ua44XXHD2CGoy5tRU+1cUw/LpEH4UJVJ8EA/+X+
09s+cFCLaFeKDptDnrKqwgL26Vl/Ci6TGUcfhnZsrnaljEeyWjtfxDK4WBjX2MT1VPCsdXBcMtt3
KW1dqjxJUUqfkcSp92U1PWoB7C5G3QsIrXjhayYLKJJ1TGMeXGbZzB7avkKPyayDS6TUR0jv3+XW
V7EDtJW09YlJKJYbm/E1BbEzOzeb6CbNNrjMCHoO6yT3KTRIzax3P+e8Gie/hHnddOUmg4uoN7ri
72JxkuIUWkYBg/801V8Lo8z/GQuKTud+6eeSSkNW/ohYl1mxGsluTzd6K/OSpQbvPGm2ZL3TQs5M
dcMQvVo3WxLdgugo7pFpLkoYdnMVdjR/6dMw8HGm81etDup/xjlNwBMC7OphkALQgWWf4TYWE60e
tt5CLjGduWxFb3WDV41B/c6QFkpc+RJGaFUuWv51KUZIspamGP5dkrC5gCsyFD8qHKUHRtlnDHzI
S/pxWmzGYN54YcWGCxEdOrNUGtc5ExOIeRGggHQLpjb0afUU10IF4HB/lc0VAmTLC+QNknEBFl2Z
GTmSoCjoJunaggn7osuV5meL0r9EAT79/lKbF/h7qd9sEay0gSvbETQQhgE6w2ra+KQNjfq4FPkR
iGB3FfwA9STK+hs04pL1vQm/B8W0MXMeYJGUTgXzawffsvFu0LVAX4JxpvTsbKre1eI0yWAbwZXm
onoKrC7zFEmNvwVOn9z0ZoqPtA12zokqN7y5AviGQ18lerTCWnNBo/g2pIKytpWthwAsnhtFw1FW
tF1KdBQF+oGcEjVaEVP8WUEwrbyZjTS4pnOcnRut1J+0ZFLOBYq8B/Z/e1gsxTQuH8UU16b8my9l
QAwZB9cG+s+T0dXJSZrqo+rD9rBEhkzZHKJq8tffmMI/Pmiai0Bra+AHZqraXlRX4WVAyOiklk2A
nkzy8/4939s/oBRsHXQjmMvVk3LyuGPEXAxgmZPuyY3ZXapiACg0pEfy7hunLXJ/HLY4K4ob6wS2
HKSaECSUiFXj4KHV2kRywTpXT0O7GBrT6BEY4NSIlv/d/8Tddcl+AOjxlXQBX1+Rkp5ZxxyUBDxP
sx6aXmputjWHj0Fig3CA0P82YU9O9xf9Dfp77YJ419TIyb0MEqJ1aSuqqoFST4RFrKRCP8UVPtaL
UTkFAsoYq0VsqfW3ntFNzU20qPnZNzaITAuxDHfQkoCRRjnVJd8sG2u+dGODek1v540gPGjm/mRH
2fhhXhxp8o0mnUZXifspcUFcwJ1kaFNOQwBi4XOHl/vGkEUKE+9gNt/ljrnP960zDICJTQLPpGog
FxpyXT7SFN/E8xw4vEmUF6lZbON5S4qquK6q4DpJUUnvcIKtqp4r51xbiVq5ObzC18hJnR+TUcUH
6ejeY0WemiiAdMzcFNIy5tSdQqnp1ahqfOprrXvI4yD275/y3mNFfsuhZA3tBz2J1dXKDYtJkzG4
SnWSXQy5kU8zx/MQVAZIllJLDxzgth0gtvSPBVd3uakAx0cMCl5bC/78Jm5zT/Rh3oVTlYq/c1x9
Bv+WgeB21YBwjvHP6L98tMVLJgMSwdzKujNAWtVzQUvCNqv63SQ5zTleQkQ7a81wQ1g/DoL9rYky
sYbA39ljMkNlHQzXbTJEGu5LLgbmBOmB+Lap5mjWZOmBp9yaildLqatPK5MZ/YNEVOdtq/ix5Mvo
OThNb24ZpGtrR2eP8yMwhPj9ry0FHyUq9BSDBFJhdaZ1WjaamnKmU6Kyn4EDikrOp5MdB5mYkm7L
D2mYkvdKLTjDzHzzeBvMs1h/wV0j1LI2eU1rQP6h9tFN0/LoXTQtxZPd19VyTQpDP1LI2TtM0bsj
iRJ0feuPbcllVImB5VsahtmLBm0soJlgep+VXXLgr/eWonxBYZYqEVMfqyRx0sNZT5osvk2mU/ld
YoMl6xz11KY0Oe7bgb2ldMGUzUQdscg6/5WbopLDbkEwjBDucVak7FerDZ1vzdr0+f5SW5NDcYTs
F4CiyG/WDVDG/qVZ0OTdIrlH9RtvYWhjeBZk5D5QjuV0f7ktkRW3A/ITejNgLmGvEL/nj3ikaZM5
DkdKo2TE9me4XAK01YLUY/BMOQ19P7tya2pnGu+zD54xfapAK3pTqmgHTIhbb0Ixn74IbMmArQDB
vP4hZjYCkx74IcHYJe+d0nA8zWzAdsEh7+nTbLhxzSR3XQzGAW5jW2xkD/5cWjibP/ZAKtLMGPo5
vdWLjL4TXf+qM06ykabPi00q5lbQDAwuWPN6cBFu1m49vePq1meBfG5xzB27V2tHhmPHG4A4ol9K
jssT3mAspr4wBaFTfIPNANAzknAPnbTE5wSZVs+BtuZRG9rE7wC1cGhN9JCUo/wfrr5IsgFCU6rY
Qi90BVQCd+SWdoblBUUjfwe+2HkmINaDc9i7+gIXKaBPgudkZSgHOazjXDWxHdXy1cnDQvZshJR8
qYWMqKjaIwOyu78EMASrdBcY5Vm5Ay3Sh5rAMboFSZ9BDqNUFEDnXHMFMyCM8YEOSw12q1SV6J1R
x60H0qw5SK33vppIhi4IXUHBJvf68tGOtIs2HOMbeiv2X3LTme+GOS3OnRW2jzoR3NHswO6C7C9z
GDRmAc69XtBSkiTIHOymAi/3zcjl7OMsJfmjNUrRh4wWwEGotud0SXSEsCQJFh2f1+uVUZ9qFfNM
t7wvw7M1joDJiwk8ctEnM/TZQ+A3ia59vG/Ydr+SeQzeNerGmxJiFBL5J8gb3BqUM79PVdS5hRQl
L6MROMhzwUtxf709Lw8BA6YLcAOKjSsbotao1neFHd2s2gRkPWbdg5IP32czgO43gHeljKPUg+6i
cYts/nV/8b2bLPicQBxQL2X+cbW6MZQ0MB2mFSABQxA1QvFgOivKaONDOnM556Ajb2qjWmf6weMz
I+rax2JgKPx6/4eIdVaxDpSWjN6BgRA1/tVZm7WBtszUhzdYChw3s83oE2Q+8kGYvLsKWaZFEs2j
WSe1NjtsZ3YV3ua41n5BzvilLib96/1P+R2qrL9F4+5gjESAsb632mgadS+QUHIhQYykOAptiniJ
u+derhjXm6kQ3GQ7sr7xcrMU7Dy1MUp6Utq6Wa/lqStBgtRAwMZldJkOQZMUul8A7mlUG53fF3BG
uVMJ4c2RUxe+cvPT4XrFiO7hOzPibCfOFVJxU68dTxojpCanqEVGp491+ZIQ45SEnmr3LczlwfAt
e5IflSCt/g67Pngyy8zOfWIB6EHv7+rOs6SnxTg9ZBZIY67DjRGselYYEvgfKRzPU91p52geg18q
PHgfJiiYD6zr3lUhcrGANWEINkV9roolDdTyb2q9DDdDDfTC7dX5SGbtd3Sy3nF8JKUAgNV4k1Uw
aoP2jLQlC295lmS2O6pa9DcSMfoXxP1qbkIeZAoyR1H4t9pbyvQszVp+0fuiGbylpiL0os1lap1U
KIJGLy+M6XtkmQscG7Yq2RfLgL3ItaVh/tZoufUD+q9OflAmXrwPv2rN8MKS559KO2BuxO2G2e4u
Yx4XDmRLJbBeOGb5UQsYg/E8TrrRXKDlmxd31svyETZiB0GBQUk/FXOlms9ylPQVivB92DyoajX+
ZfE/Sf/tIhl73WpNaJ3aihDppPZqHX66f0H2Doz4F0EmKs5bxIWlLmm5zF106+RZu8m1Y76M8HNc
7q+y45MAO2AwsVYUx9Z2anBiZI3tOkJSupQfm2qsH80ibm+Q4uUvYJG+OGWgfLu/5k4SQVqEKRF6
sGA8xJf/EWV2Q9WqecnVnxPGZqZcz691n0Z+gEjfgQHYe2XcdTg0yTypU63MME4/yepFAolclz8r
xx4403T+BKbDeReETtG//VUDpKJmIBwgiNZV5DYHdkjxPJeuVaDNKgMtw9yf60yiYBVKWjN5jaTJ
yZf7+7nzkYKzU4RMJJygg1/vJ8NYWT33Q3DtYglup1H9YUWoZJhzFT3kKHMfWJKd4wNXzl7CPoth
XSMXaytuE4LD4No3CIe5UyisN/817BFlrCUHJ7jzDGAHp3KLn/wdG77+uFDXqlCu6U8oZd25kwz2
ecKoHDjSnS0USo1iiJQuNVXp16toemmFlalK10ZeNE5MpTrxyRydSH+aHfTpT1VThqZ//9x2NhKC
RgCBcHAIvZnV5WQuCF4aNZOu9ajXvj0s0jmt4MdKSXYPdnFnKSAa8BVBmQL7+XpgKENdOdISJbs5
9VCeLdJXIZmCqGqdHRoudefIRJhL8oJqK8H16hEkkKpK6qJlNyuPneI0BErmeKibG4NrGENjwprW
LD+b3or/gjYfrQtdgSTSzeEK/idNk/oZi1stvtbIenGqUhW00MSQ9lmfbeV/ck9g7aF6A5meU/YB
5bixa38ogyr/0iCLAxdTJuMnG9Dk0RDq3ncRZMHkZVLS2ZRa9amnQjBJ6a2KnYaeJhqzAYiRA4u8
t8rv2orQcAGBtnKgOp7ImEJycENfsks12ovnaIdUT3urCNab3wEq4YfwC3/YYPCdkPloA6ovedU9
wUM6em3ZHWHoj1ZZ3QRGaJRwhHMRffnc9rXJjM6qCSnDm9+RgOmBj4B5wgEw9PpbUlZBnbPJbrBP
S96oUS8yx6Q86/LSHdgJ8YNfRzeMV2EkwMRTnAJP93opBwxk20IJcFOCMIa1b1CaU2Dm9seBWejQ
10bDOheqfNGsNHpzlY8oXwwki8olqJqViXKIC2ED09PbUugF+L1YhmMSbsFI6o9UVve+UiD3UNim
8L0BRKFnkcNCHGY31MW7/CFqk7Y/wyNnh15WQAT5U7UGJkT1XAtu3TRDo3f/QHfXZ9SbniqR5EZL
Nm7SEZ4JdrmrDNjcljF8oX4qu3ZrRJc8mpKXvHbk85jm7cHKWzvJJoP8ZH6TpIEY9vX5duhPx93v
lRdZWTxGge0fMC8boWujuHVwb7evgwyZ/BAcEUtu4qBirDKIQXpeB4k0o8Rz9AQFV/9wfzO3EZ5F
HE4mCnwO/q7fGfMfLz3RipE+bwHtJtJfBXNYk5H7cum0JRTXNba1jrrg2aTwctQ02impsjT9fiD5
lO040Ne72chh0bdamt9KvZi/BFCTPsO1a8rIKyrFz6gzhg8drCz+lBr9Y6pJYeqlRVZmrmkDHv0P
RytgG/AIiOrSZiTOkEtYQIOM2mb1uY5y6xoZkerLaRx9fvuOC3JCUechDlyDtrR6VrvejPKbHsfZ
FSYo+cMM45LrZFX7uXH64mxZc3MgqbRT+WA2CtiDaASATVvbh3aoqd3mYX4rhrI6z2Yo+aViTO9H
Ks1+b6m/5rp3HtIGeuAsg3uamsdRL3jvQnPS3DTqJiJveX3esTQGMRRO6a2hQP7Q1zZS8I7tHDyb
3S8FlcAMMpPP244zAg+hIgdGepucJvvAPMsA04g6OYmbKVWEgt08zk9lF0Yn24SRwC0qc/yyAFQ/
GjnZRo0C3yWmlcECQfW1shaBOnZ6D5r5BnQGYZVKs8YfDOOjz1OPU3gqlPS/PGa6ZxhllD1EG+v1
Djc9EK2euOA2tjEgKRvn+ji2NP2RSg5gxEVhY0i9Rh2aN+uV0vn9c+XVtzJbA3ytTbIbTHzLiz7W
5o0Zteag8r13g3DkfJtMnw6eldffN1EgDfM64GhbKJlvcE5BDxzEYe/499/o7tEBOjFQv4QXYD3H
HMkj2YaDiwt0tT4b2i/diH+A51S9wmmrg6xwxwQLNk2uLOEjJmEVNfSdPIVWqiW3dFTV5DN9kvSr
Gg+m+i41reDBYPjoCv/udHnzN8I9JbhSwXUx0bY6sk6fdbrURnzLWsRP3GEhO0DimhJYrKbto1r0
w/v7K25rv4DwAeIyxcAU+maUwbLtoYobas1mMVJdd9EQU+snW+okJHXhJPi4yOqgnesizqJ/2w7v
c87HsNM/3/8ZO4frEJvZNlVRHOz6cIcWFneWjm/2YvfPSVCXfqXCzaEFZfgUWf0RDHOnb8Z328Sf
FEnFhNHK8A0YRFojAwtqPVjIKKh8aGL0J2jLuofGMmtI39MGTXO19WD3bjwmnhCjCZXvhHXDwbHv
3Tbhd0FXCfDW2uvGTtLrOoWdG7piVDSzXpfg+m+d+X91Y8f+0Ost4+5K2B84WPGRq9gY2BOFP4Bw
gjVntQnhOI1BmtO1ClHD8PWlyPzGhiXwZJjx8DR0znstsd5MGEg0zFjS/+sbbRvSAIVAMAwOrTI5
sE4mtHAvzlKaBy5HmJ3Np6FfCfsTsfcmJ4PkLHdIlOJbYkixl1dhc16UOfDnnNGk+3d3bynkkcQt
EnjMdUm/ANBSWkuR3JxlTBic7JplcFMojzM3HxgUuL/a3ktBRxDOPgr8wMbEv/8jOETfcWKyW0pu
OUTDnhaDbukAEFygPPqxgKt6u9UlP6M8BhiJ6sA6RgmTpdTjRk1uapvXV9rcto/MbHslRUxPSWC0
B7Hv3mZShBPlaDL2DSKuyDu7VyXWG8Y2ukVjsJwgv3F8KADV/3BFiK5R88TOUx1Y7WSmTFAcTkpy
k3KCkmpB8S+dWuVrpwX1wS4Ku/36NgrhcFFbt7Bvm9nsFlIwJ6mm9BY4KfElmedJ7f6DJDz8PHSD
MSCi671JOHOFdJ1zZJnGyTymidIHkc6cKie0H6JMs9/XzlA/WEucuJIy6b6pN82B59w6FPEbLGgd
yOwZWlnZlCnppl6eiSgNA6GNCCt+mQZpfko4b2+snMlwseelG0theJrmxDp4jVubxvrQcQjePPLQ
dXlc7kKzi1SbeERtGwR1zeYxtdvmFNLf83qQPy7ayvMHSBfjg5e5e8g8TEpogs9+DerplBZpPDtn
91EggLA/Lh/aQj+aD98+kN+FcbqlAmiymQeCkqGIa+TEblMkBV7Jf+WNjWL5YdtI/2EroWACmo2l
AS2qvjY1XGNFcrqKpYKuvIyW1UGTMVUwuC+ON88TMhJVPJ6NroWC6r6V246Gc5XBndEYxtgxvbJa
u631DrbKNrnVQ2F9mEo9+ZmjzIbsC52I4YHSZGw8ZJEUP9N5q+qL01nxCUfQ++bUxp/bBfWIpG3e
XtLhZ9F2AXBEaL3BeYTaMECAahAXwrU+g9xKgo/LIk2tLzUNoOH7u7B3oyC/Aj4OjR5UKatNmMIq
s5gKTG7BbAPtGOfQ/lzbXTscvNm9N0MPWAcQy0TWBiMWWzTel7hMyPr7ZjgnZZV+sQd1Ga59aU+P
ZZeT25umloUuvC3BQQbxW5x2bR0VQavJQROVrYM/Sx+yqnNQFF7QPEk/CvHojmZduIS+oja9/DWf
qsFABkGJR3YhGdXZ10CyaS5juOSQsa1XkSeZiGW6Ugwy0J+M1m4v2bK037pJrRDZ6avh0s5zYJ6r
fJ7iiywPWsDkng6Z/f1D23ugPBZsMCTCDPmIQ/3DQRtWHORlkSa3RlbzW55Ok9/ZRnaBG+Xofuzk
1RAgURJmlg5N5g0+Uw0cpW6HIblFgKnelQOSEa4Ww7A3V//H2XksWW21a/iKVKUcppJ2bLppuoEf
mKgAY+UclqSrP484E1pbtVV44LILu7y2VvzCG2TEmOt4fLQN6M+4/+S/UC8Gkac06n/YpZBEYLxC
bafPtPrgBA3kED4KgIKw657GeZA8K8+tndd66ywQo6IHAD0ZDMCqmIpWED4+NrCFPK0HdBYb6dzE
nb1XINhaPcZARIfFuxXonwd7KBVzorvaKKYfybHptXD2j04WWjtiobeRHAUIkHGLaA26PevrlUtb
mJMliHLmqntUOlWBmUvJchyUwUdIZ/Lvb8zN3QJWkq4ZdS6qOKsp7NNxbiMtJrucNfmHLunTcOis
YtAfMsUqFBTHhYF/lmM3GfKVaWk9x31hv5fTbv5rCSaud0yEljInAdFN5kHNNpRsFBGvkZZJvq03
wTVKHOuY5Jq189lbK4qeCRLIyzm5EQzTQZG0E2KQ1xKs4OArWI0qj6KabC9QBvq+9yd5a1EXBj0A
AC60G5BIlEcEOlJKStUZhQe3PX8IE7AHThzoPwFh7sF7NxcVfAhMI7Iq7aZSoVYl/iYaM2kGQs0w
NpmyB63T9eo8tQASPFFSPQisKvyIRFtSH3A1Ds/pWGl79ZmNeQZAthT/F0Uv4q+3917LrOAObJDX
iXn0cgWJWxe4VXIeClHvPBmbY3G5kh/Qir1RolSznqXGYukKvFk9m07SHBxLqF6qQEK5v6Ab9w6t
XupNjEILfV0JCkWjR9nMZ5XlLJ+QnquOgRzs8VG23kBiHdj5VGN4Cn8v8x+vhobRl65AoLiaIY5O
7pRm408lCZVvAJtsnB6KMnJhc6jFQ18OFY+hRsf7uzlzavDH0qpPnTPJ/UGvpfJc4kIp+xhriRRX
M2XK7IOii6H1EjLvxk1jO10APLZ10Kcqc3aeg621gSBPJYeKMkThVdACtZQOc0nPVTK11DNqW0GS
NEzPqZntKTJtHDbQNlydPDtgUNe5Rj7E2qCiCH4t84kbVOo722ugI32Ne2k8anowKTvHe/PjoCuC
lKTgSSv27SaPsEmbp5zoG2r79NjjxX2qpbC70NJzdtKJjaAMDjygU+LfpX+4SqSqqZwHaH10geww
fpYKJ7nMTWqWJyZff4QyZ13pa9bHqodnuLOGW5ueJAZ2PigjYv9l4v/YjWOYAN3IGTvGre8wAcY8
dAZexfeP1tZkQpRH0pMVpCK0msxSGxA3WLppTp3DdgbWZFxVISX/mrOe7NQVtrbKArkBvkeR7QYJ
gO5wkqhtl12T3EwOsRpVD6MUvlQIDviFZYu/tcWhYwWMYgndIQXcWNQgqC4qAZzuWpS57re8Np/D
vlJdSR/SU64Zew2sramkZEwMBguZxvpqsxhxajUYU2TXOe8UlMVF4LMlC7/QpL9vGfFplIOo4iHf
coOBIV+ZZOIFwr1gCB6UaqgPSZjvNZQ3PwgHLZomiwDO+qABr+573abM1U2h5Y3UZp/KyoH7LunN
p/vb8Lb6ygdBxdFQLlogp6sLKx1K0FFVll7tppuPEvciPbDIfg90Nj/h/5NeMkybdpp/WydsEXgj
XuaevEHo4n5c1zWGkYA7CZXR9hl4y6p/7n/Z1qaHlEJdkkhrUcFfHWMcTxsVyuxVA8UrigobZqee
jugS1r6kFDvzuDfaag/qddHyLMDbHsrYeFdl+fekTtPnjqOHqs20J7e4tUMAsxGrU+ZxcAh6+3GO
OsGrKML0Og3wDHogB56EGSP2E5yA/zCPSHguPvUc6XUe7tiA85KRzahLknOMNTU7qy3WMDEybNg/
jMPOxbi1Odj3i7wNoPibtE5TZ8cqbAovTqpkR0L56hpIaXy+/1VbE0js5AAK/P3MrPZ9pbdl7vRl
ejXtwTkY0HAPSIiG57BXm8PfD0WHgQyVdgtB4mqtbErGmGZyHYaJGh/LII40Xxrn8SBAQe4JMG3t
QwuIHo0dqmQ3xdYynC301LkLpUiGpKhEwoutprjKM/06q2z3EChb9weoG5CpkAYB0C2/54/HEtQJ
zJOCZ2xy8uJTk3etizV1jLVFK3+Si3k+qLG0B1vdGJQgkReGTJjVW0dZ7MMcITVKQ0xAey0zDEjd
rDM7bzK70DOl3Jy8vmm/3F/HzVG5I52lq3JbMpcsFY6pNSc48wyWH5NBn1Agso5ZE1kPVq8URwRn
9mSyN/Yp4B6okkCql1r9ep8OzjxUScOgU5s+9cUcvSRKnPq5Ouo7YLHNoeDGLzoh5BbrpVStSHdw
kU+uoxUhrBKY+OWFKcjJS2mS2uykFhsblftkwX7AiuQxWGVMoxrWmRYF5ONpZn3D/TI4DX3dnoxY
SK1Lr1XsPDpby0cTghRt4WrfwI6ZxLkYhpFmjpRIXhzjbK/qUXjWInU4FsDjPV3u9yoqy9leVfeW
dGBp6/4OiFbLp9Y4O5m4Pl3rQqmeLWV8Io01j2jG15j21fEJm7nxNAbtf4iJljFJD9Aiu61LKQX+
ugBPKMQhv5t4naKjLZMLWEyDaQb/YS0X0Dplf+7tm/LUpBIylJkcXzWzjDqvTqAZeJVWRRTDSihV
z3bBQ7/zLm28EzyAvOtooYFWWEd9CLrlS8QLHW7ptZhOkT3aGHu59w/91ih4xpBgEfFxh68WMDFr
aFEdNe8alxM/nZZyYzXsCchvQM84b4vpGsQfEqv1xyRhJirDWiCECkEEesKO+cWpK+m54RgmmHww
JlaGdVG5CkwgHxUjI/JnjDx8lH+6nQrDrRsfgB0CM+LB5ffc8AJKZVLrSMZMZo6C+hOyoBrcfpSQ
3yldQn8XZdph8GOyF4FP/Sz4aZHZXQujDl8SNRlf1GKUX0dD6yI3yEapd8tSTewDqkvFDwXfkT3G
7e0q8XtRL2U7GKzRurinzGYydiAVLlZeJB/kpo+/gamQd5jO2u0NCY6J/z15KWkwUMi3j50SplJW
mw4KC7YU46AShcJBUE0DlTg1GJ2f02G0Z7cN6O95UxgM0jnEcaU7q0pnfwddrkUftCKUBj+XBuOL
gZ59gxxF62jntEibydV70VkHIaN89TCk+UgJITKa6IMSgDn0EDoyE7cr1c44SXEstR6Wsel3KHTD
5LWDgdnc1GUF8lRp2moHw+rr+rgoNCA3AazIcgmT539pCtfThzQIVHXnGthahQVrzl+Lvso6KJWM
RDHCekKEO9EjlLLq6Uo3uYp2juTWKiyemJx5kuebatHQqsIo+iK41LpU/OwNLXqslGzUXXAb5h7p
dmswal8AHIgUl6d/teRDUEhoqweXLBlSPONnlbpelr/DBm043L9qbt+Khdi7aEHxZCxwwbdDzYHV
B1qAtPwUI/kjzLI85Cnlq0meh3ctDYgThHegOaNp/ro/8m3bmteJ2gBZINnYTa9ziBYOkC2cS+3g
L+dWU2qc4xxNVyFHtSfZ0XBQTXhwWm7MByxUy53C0tbGWYIABO9IZ24ai0KZKTr1rXMxCsqaIjJn
L01RwL7/lVvzuzBzFngvXY51p6014nkwAsm56FZjhS4cyeGUAWb7uhixnyVJfG+E1XrAJf4ey8tL
jM0c2GLYvjf5rlTivEVzPLgYYtZOVaPJp3EYOqwhq+J0/yM39iuqksvJwAgB4dxlqv+Ix1t9kEWx
7NfAbtJ3YPuLh6LurWODPsvfH3e2KrAY9DU2NJanRV9Zi6FO2qJuP9damLt0aoedsG1j1YCjLaKS
S74LkeHtB5klVryjboVXbbDTf0N1EKdiiKMYipNwvs0KPRNXMwqoY2kV7OyYjX3J2CgdL16Li8z/
27GtVLLtDguDa1X2xknWek34so5dtn9/0ZZveBslEiPy6BPELIicdZDhdHNaoPkeXmes2Q+Ei+c5
Hw5O3I1ndBSqndE2ZpTOE+4V4HHxHlnfM5M2xToCWCiVaFV9yBBkoow6mYccf9FPVNbri4qe1ZcO
g+edzXkbgjMiCikcvyWDWpcSxrSkmiAjXpCZGLSNymCcuixLP+qTpj1kc/Nv3qjBDg/l9w29mlyK
W3DlSE/JM9Y3+JSbeMRZWUaPCMekA8Lgku0Wdhm2rgXPfjx0lAKSYxcnpXYORqUdrjl2ZHiODVH4
v6xOktGdCtX+2dqNariDHhfVAc32+SVTnd5ws7ZsO1cb2KZuq0vhSZFGU3MbpzFsrjFDfj9GGlQ2
VL666tpGTdC5pdXZqhfLufqPnU/NV1NyYpD3Pe3pqnTiJ4wRwy/mHIgvQSiLf+NQDko3rDHqcqPO
UX9ilpN9LfIwDg9m28vRk2FM7bcuNfQX3DXmJ4sNG7rzLJMIq9lcf7y/XzfXkXOPOClokBt8So2C
Vy8yFa5vlGBakM9Kp7i56gjDbXOIiScxxXbsjUndaDtHcuOpWlJGyLh418DuXx3JuZUAjE55dE2s
HqmGjMINJnQt4fBLmbbNIxte/JAwu3yPpmGvvqvHAFOC+5+/gZ9FdWTZU4uYIpfTcsL+uGRjRct6
sfSSpyTt0g+ZwbONGR12K7gAcy25/WjNsycFSvijBZj2PBrjIPtkAG3kKbU1vM5IyUk79/FGNxSt
o8V+ipIIkOZ12dgE0Bq2EKGuZdG2w4GBgIajlIJkwIiDhOI6uQJwSFGGqvPaqTYy12hNiPV2pis7
xYStdULRgqQQsNCtBA4M+RAG+gh/Hwt1f/GoOCTVFDxlGQZZQW4ariMVhR+PuMWnOH78vL9EyzZY
H3rU7VDyo89+m8AE01CKBimaa6E3NQT8yXgXEFTvnIONx3bR6CI7XHgVN3HTZCPfiUs2o4TIhOJZ
BdaGUY6inveuzu2hFucLitlUMVblEhQSWgv8JE9EqjqHrh/1DxBkhZ/qQX24P3fbQ6H5wmc5gNJX
u7sKe6KYJAzpFonOj2NZ93MKeW4/9Huimptb1uRxhXgLR/vmODcii4py6KRLVqTmQxb2xUEKNOOj
JhXt0xiX3SWWi8yTrVk+dsBV3UkLss/3v3fzOAMfIJOgHEWre/XBdTDkcaQQyPTKZH3t0yQmBq6b
6n0rZ0l7RLK+z09jqkcYcqZcb4/0BMvZL0NNfC11YIKuahZasnPLbF2y7GAIQ7gqISW1XvE0ny1u
EbANhjb8oOgw4kOahfInK+jah6xH8FqoQph72dXGuCB1yUSIx/G8XHN2FIAhtNgk9Lw6iJV+bTvd
jxJT0e/lOMlfC7WvX4bJyooXNRlK2C613MsuVu3J9DRnDUmp03XWy2jYyad5Kmtw4NYsfbc0riCv
mHvlo1Y5U+TGRY0ol6wJSQe9Jis94oHRRFVBqprjUOrqY6U7PKy1qFqs1PvEek1iKzOuWo0VJ7xA
4KZeNEftN7Tni+whB6H3j21aA5l/ZlUHvVwwGKMx1xDInCjin6cseUmmuv5HAp4qvLLVStxNQVIY
ngJ0RTukqCe23IxT+b21lVJxoSDWlmslWv5MaiiVX1rbKB9w92u113Ae00Out3P7ULdj8rOOMuNX
HEbin/vbc+M4vlmP5ar747EB02JPKejDqzDS7+oQW4epoXpY6Ol8/uuRgF+AtKQEtQFF7CcSJ0Ec
dJ10BHGMIRTnQlDqLuLReL4/1PKjV/fzb1WXBcMC0GydphRtbVul1MW0y5zyoZuD0UNQtdw5QhtT
BzeBXAjqmQ5fYDV1Fg6GJkp/9AnQVv2fHqTxU+EE8bEQYs+UYaOCR/mJY2oRZAKAWtezkda2UQei
4Cokp/7eCnn+NmEL/1luQ/W1rzrxHmxG/l2ph7g6x3IkqMQKra8OQreDb/dnd+MI8+4ys6T1MLnW
qlKRgT3kUBOfAHltnuxuNl0V4MsRuw7arWWifnGMzNxZ0o0kBh0AkIOopMBUW9fgAN1LRV0q0bUO
i+KAkyziNnrUP4V903kS5s2f/sNHLi4KlCmRH1xvIbk0+jnkK69JHFNjEnaRvMLTtfjHLA6+Yt0y
zkg1VPUe5WVr70K2I/CDHUdrZnUxcxc6UoXhxjUi3Y1drUDyIJ8j++X+922gwDFoRCMTVTDwbTeN
UNRmlM5C8ujaREGoubi7DR9lPSvPaRfosQuqLXuWIAL8rItgvLRDlUWu2TZIWIhc1BBj5EQ51vNQ
7yz01qmi+GniQstmJxp/eyGFKj63TR8R/atK+iQkS5xEYDvv0jndM0LYmGrsWymc/CbHka2+HSqL
BrMoK+R+VMR1v1mNqh07AOc7dd2N4wIhi6VETtBYmqdvR0nkuHZmRw+vNSAZd9RmP+4Db0I1yQtS
/LJ7q4z9+4u7MYd48fDMUvKjxL4O58RYCNyxAS4WRpb5uhnKJ3ORKUM/N9q51TfOJcaIcObR02PE
9XKpjZxIcga7sJpa6WFI7P4JCow0QavWle5YSKX699Q6vok6OXwfgrobeZoKO0YlVDghspY1jzWR
92tr2dND3rfyNYqj/sEwW1vCniGR+sPfz+z/C8suR+fGXAXgPtLzMrQ+UWn5SbfirwOwwGe1rn/d
H2hrbyJOYyxNL8ZZ780pVeV2WI4nGNTkPV5P3+VmEDtp1NYgBP0oq9Lopimz2poBwl/aTCHiqrRJ
8TC2NAoPkaY38un+x2wdAR6Dxb3ot27R6kxLhrII8/MxfTe8omsWnDAesY56l8WN2wm58uJmpPZ9
f9StU0CuSusLrQeGXwXeZhE5iPXN3CSSHjw3lcg9WxmTo1lOzU4ZaEMVcEkz8Dzg4qJXuW5OAKHX
2hA5tWvBwxAc1b6tk/dNPvb/NnCpXzO8f4VrjV2o+xr1Rsulh9E9Q+9uX2WQpl+TZAh0F35D9b3F
5+mnHIb9a5HBR3GRfatqVziVtReM3y4/hG8eN43GIGHSWgSCI6S3Uz4hFaPZrYt8kHKo7WCP7701
ytI3W6wNgNCtp8Z2eoLdRT/FFEXsJ7MF6rFOq78+mGxjjaoNS01Hdf1sVn00Rh19faAoZnZkw2en
plGqS9pglXt/X219EDV+qozEQFxDq30Fbxi4oxDJ1ZIwQq2ytjo0YDd2YI63ZwamHRUgSAXIdN90
A0Hd9nkICeoqw7kTrtrVc+cFZmi9DzpsNVy1GpHbGRx93CNw/87B3obPdKQIC5Y+0W/l0rcvlkky
FVlhnIMYVbUlEGnxpBjUvhn9aoT45SbKrDuCJCss2xP1WNN0JXmUv1eZ2n8qsrkafAHvuvB5TU2a
TUOb/6xBT+quVIdh7cKUGMJ3DtqnOBeiq/eLMuT43pAlOL442urvdSeKX2rF7FB2Vp0GG5wy10Z/
7pQs98uus82DFfYafqBRqE4nmmvF5KG2MebPRjDYmdeMrQ7FXEELybORmRMUUnM99spK1j/P+IVM
7uAYXDlJOZEA6lljP9jQm/bsDG/vIKbSIG6nduYsRo5vpxJPU8zwNHS7q6JLTpk+V1h6INpfWqmz
c5lvbRgoL9SJVJCjNzCJCsUcIWkjwueIEkGSts0fetpg0mgNzWtT14pnj+24cxZun3++b0HVL1U4
FJlWN/vQd4pWp4TJ2P4osMBwK0ZNR3GbUUVxpRz32L63hb9FtOY3Rgq4BMofb+ezaZsOTjiEcMUu
jcxHOlP/mTTIIS9O7mkKh45+gzU5hTgAvrZ+ggMCiXP//C/ne3084GyijUQ1lBhk9WrWSLpJbYC+
gVwlReANwRR+pBadPbSTyN+ZnVxf9IVb56OUstcV29pPpJu0OZh2QLWru6fBRWtSBWMXGTJyi3md
6wRCd4052yv4bl1zwJ2pD1GDvlV/SqWaFCdnPwXyjNGaXVTn0sn3IM8bG4hIdSl1w2m+FSLKJm3m
3JqAdSW8S7I8PwXU3125HicP2MVOLP5bMmW1djBBlqSVT7qlNYQo8kpGCZA2RKVUp7AUmucE6uRH
Oyra4LDcBjirwBMxDvZANcdt6lR6N+RILjboF3mF1Nfl2RSSML0gip2HRA7zHfLab0+09Y/k0if0
A5PHw7k6VGPIjYdEEm9ZmM32CWYZomIBHQHFDzthx++UTAvlQ91X/fswGPXOQyhtKA9xX2Uf5axP
/3VwMJsfTDkuLwh7dUi9Zo3+zXbiBFkI/NETXx5iG/f4TK7KS0b9S7o6OLoOHpDHqPICe07HQx6Y
0DHAGMNvuX+ENvYWDGTIFyDQKYyus3mTSkYMCp1jXDjZRz3XHVdL9GrvCVVuTyrAHc4pqENM69cT
OWtxxTsO0Aje3ThdYW/Gilua9MfwVZOK5oG2bBV6fVwbygejKnXJ01LaF25rLD7kalMMuVtJKBF7
iSUXr2iy6sJtW4W0DSp+R0m31Xtf2INdumoZASpwepzlvCQsssYLx8l+JB/Bf24yYY16PfpaP9NO
72lFzuaPvJ+1F6OcYN4q+JvFrtxGcXJI1dE2/bCXjNZvM/y4D0pfm6ovBtq7VFms8TPeIbnuDbCW
zwgkig65SEX+Vldx8CuvAvMJmmVOOImj4cdYZNoPBS0e89IVTuU8BMWMOV5F4TM4Tuk8fG3mKJdc
LvFy8LNQSsQBjTfDeYcIaDi5pRBSg7jk5HwiwpLS46wr0QUSlfyPHRSWgHfRdD/yepg4vxjvoTyQ
DwNcWU2OlcdEr8fPSjO1ztEOYtsgLpi0vXR3ozpGFsNK8xUU2W9e2cmM7LmyG+fStKPqltRK/URv
Qi/EUOX9Apx4ctqkpGPWFY+51PV+Rw/FQ11uV/diufvXRxe005JQgeO6yTmoxqHwLSb7AitY0w9O
OESVD2Kxbp5mZ6w5WWoUhw+p44jkhCAHip1kqeDPAcE3yN51jnBOwLSC6ahpIvnS5lZduGnY4exj
UJq339E2mfpfsgJD11Nzk7J3znb5hBJom51be47EoQ0bzJlHaZDLl6pHhehYdqn4kWdWlrgWeXn5
aNuz82jOk6n7TWQ2z0i5JF/sSoL9lmR6mvOfjS2/vMunyZNaS6BqoWrt1ximXnrMLRkiwDjFJCZz
pOfixdRkDswUTIDBUfktr0hy9bnHiZNHP3Mm5b2sza3tWg77bOcy2Qh8SC4WaA/HHPD0KsYaahhI
81g6F1WunVOtIofoduRYvlDYA+iu135EpLsz6tamY1iHyg4qR7ySq1s6KBe3xQY15UhSoYGboDfQ
YCz9uOrpZvVl5tl5G3hdSzgqq5V4sBTRnLR22vNH3IhHeJ4X2DFKBrB6VjGRBT49ofXBD8EX3Bd1
Oj9J6tgd6EUZT10vj8fIyq2jYewVgjeCETgbKJIAPqZNvb7FLXADyLstm112imPQJrKX1I5+lIdQ
O91/MDbKlTxU9AyphLDUN6WKsaDVqmd4btnp2H3QqScUXmJjoImawUwP2MzT+UMSD3rmWrVMJzPW
xj7+2Atp/qapTaXVCF5hVe2GcSDveVVtPGe8YrgOEQ+SSd8Ua0ZICaKJnIuN8OohjfP5qo0i38Gx
be3zpXPG/YYS+g3Oi3+R5xMuSxf4dhLNLYCzH6fUaZbXo3euY49niAuUPt6LBH97ba1utcWWll47
+Hb5BkGH4oOwujqSLmGQteMBrfeW6DZ3DLAr/CvdbSbESQHrDtOP0YjHX9xF3Qv7huZqkU6K5TaR
1jkHUwmM+ky0mao+vOnhfxNAM5p5ViId7bGhf5+Qk77sbJ2NnIHgkmyWcBs/zHWfhnKygNFcIkM+
c1OBI6WnbSRZC0hAyZG01kLtvakG4bEqFflhDEK1ccmLDQ8zb/1JJOj9tNIgvXe0UTqioSa/hjiD
ncGiSF80vR2R/5HSnbXeCIshsPGikTsDQ11jgXtntlonAnLMPZJdkjmPTqLS81/JOKYf41xSdiZp
4yhDHV7MF6ie3JYbI2SDNdywMWBA9/9nhj1w7ZVD3zyHPPp7trGbg1EQX/hRNuyeVQLVBRF5fGQi
eT/2iU8JKvLDWE3OszEbx/uLv3EyUWDjalwQWiBtV/lSmQqnlCq+i0by6CkzIjblZGj+/VG2VmvB
OLOj+RzW7W1WyhcSTkUFOUIG9KSq5+ygUyI6hQRCflSqexi7rQnktaMKjp84BaLV0yPhI9xUCTDM
MTd73yCyOkgD3ophW/59EZWbHdL8AlxAx2YNRtKDwBqzcPm0eOreOUKXX0VqpxcnG+KdPb/5VQB1
Kd+Bx7yR81Q6QZu1T6WLXg3xYy8544WqZfstV6I9Jau9oVYLNoJBiWBic7zUAvMh2aa05pjxpzCI
lcP9vbE1FM+CyV90S2/owxYYQKHKZnBJdBlrgH6CCpTmiTiPFpfI/bE2XghIHgpCj8wf/bPlJvyj
mS81qDWDKXEuedqHh1afk6coHxLfMuZvdR/90ltF7DzMG5/355D26iyLYjZSYBDORTFjvL0LUx1f
y4FckuC03YMQbH0fpFswK7/RzuuQq14gNvKEB2Vlm8WTZAfZQ1q3+gOGaMnREKHgEZytnbra1hdC
nsHuZxHHuQG08odz1/aBfZFKGUJn1FN7LWf1GBqidO+v38Y9gv8WMFKsaYgo1/fI1Hex0naElLjm
dv5cIWMntC7wMB6PPVL1PSXHrfGQFaGEB34cPv3qduydKeiHonYuaT8kR4j18z+iNb7qXadeY3Nw
dvLxjZkkO6PSQxuUcHVt8RArcSFlzYI1iaLsHY9D6WFEXJx6UvKdk7A5FGv1+/3kQVtty7GMMZ2H
bXDl8hXvtMKA494n5nNvwzW6v2gbAC8D9QMcHhBop6W+7gcYZhZqsxnwxoAZRG85l7xqLFDKApdx
khRrIhHBs6fBXfyp0arucy7w9VSVSnoIQyre93/O1pfT9oX9zk1624lCbzuHEYB5x2zZ7WHCgOVM
TCcdQiq1O12vjeOIaAs7Z3n2eP5Wz9DQDIGwBozZu6yc3lVtGZ6VWJKPzRxmh6Y1nkepTHbAJ8vN
vApFQQXwDtGup35qLSWfP644uc2zDJ0Q6ZJAUD+g4Z5+oBfR7JTgNifxj1FWX4a0UGkOdi9dBjOJ
ycdVGhWJU8duHQ+Al+6v2FYmCT5fIX8jhyWHWx/DIJv1DjWQCzQP6/usVcZFIAHjDwEMAUJRR3uu
MT1+6ILR+azUKTbS8awBJauD5O/jJX6KsXQrSDNucmmtIXlPNEKzCiWKa2daKIiETr9zZDanF9E9
wj/wrTcZqyQnVpggHHttNWO82hkgGtuIuifHyf9Ds445hRJAmASYZB0AChCFSV0DorVHXLl71SnO
2ZC/3l/BzYOAwRHzhafYzRPRaYnT2AHQ6KDRQndCz/5gmKnuS0lfe0OGQySOTt/vj7k1h78v7kXj
5ZYvDjhJGS2jCa/6FLbUBtG0rmZmMw2yPcXIzaEoaancb/xtnYyUXJ9ZErIpbBh4qFOmuZe1cn4J
IP/u7L9lq6+PN6AOXGchkNwCu+mgNaVck6t1UP9PfW/LF0ugESdaJfHzXiRfScCMT104/oeSNOBE
5GuoIeJ4uw50xYjzrnC4WIKock6lnqe4aPfTTgNi6/oiwaJcQjgNgGR5kf+4vtIwUoRhc9QBHpsX
pZHkS4qq7M4boGxtSBJHaMWQLhfW39thkAug3Yo/y0VqjBn3QTWqQdF2w6S4UI5Fcw6sWftFg4xG
ajMrY+U3CLk1pxw5rqVuNQ54ntpt5/hI1QCnXfZG5JbZnP+D6kKDfjmWrHutoK1tRhltKfNQSSGE
ffujVXWORgiy0qUY5Ok6I5X30ylU7WBao/IfDiwWusi38Y3KDZpQmeRGyBVmU2GJFc8Co3JjE6ec
CvuEY5pOhZuXZbLDNdtaFHSfEFpYAiDk399+H8hGJ2pk4GZSIAavhLnh6lExHFJD+mDaE3QFKFk7
b8vWnC7K2bioc9feVKYcFR6Nmijh1VJC/RXP8djTtaL5OVnz1/v30cbJXfwnCCaXCP1mZ+fJrODF
C8xNKtQQ265abx6Q0FaeUNBxCjc2wvzV7PRqPgEt3Ut8No4VuSkX/CKDcAuWsJKuFqnM4MYI+NZV
GhnMZpJP8s50bo6zaDwgUUulZF250MvAjOrWCK9Dk1bCHQxhHcWUBT/+fi7ZJzzCNP+2lA4rdZr1
gSJmZtRXms39ga5o7NLvDa6NkmDzHEITjDNkr+6PvPWBlBaJZx3AoTelGZVml9kGlFmbPh9eaGjV
0E2avUd5K+IhH0bPCl+CRe5tdQ0GRVJbUw1lNYoSE1pLXLe2D1lhzF2pmpDETJBUsg554uSBCzVF
jFRvI1QIZwzpLE9rCq3aCWa3vhwInAOGAbTmTTEbMd7QSErY97kuT08t1QcYAeNedL755YseCcJb
XAI3pB4jE5NcQVa5wI5QziOV6atdjKUfmlA8EOxUwYPm4RPom9F1on64yJ1T+72w651qy+Yv4aiC
bkaEgTdXfXsdCaOXBg6tfcmkKeVxjYAwwAs34tovEE81z01Y9d9kSa4nN1BJVA6Vgk/xET9TKI6p
hKvY3k9alv3N68+bRVRPlWSp07JB3v6kpunE5ARqcCl62Iau6mT5RUMKzfl3GpxS+YkQf9y7vGL2
pYPEF58leJGSO+McKB2aQlefRZrYn9W5MP7VKcnn/mgNPFzE1s3p/kFZSinrnwpqjpOClSZg1NVP
dbjehtBq2C64DtceqKVA9238PjBn5V023S6OVcsznHlszpUZRvInJUbT8G/PKzPG8aErsjBuOUpv
Z6yIZV6PtKE8pzmTJ+DRP+tFV+28XFvrsuigUh6m9UB49HaULk2tNjZjCrZVLAvfkJzoZQyhknnl
VDaUQrqk+nh/fjeGJD+gNoHiA1rs61JWmAX0dtouuGipaTd+I8H7bPNhcg5WFjuvdtxZn+6PePNU
LuApi3IO2DcH5P9qRVsl6IGzhcvV1z/XGhTpTjNSd8xQ9Lw/0m/I42rzAF4m4cO5DmaYrL2dTyPF
1IdyqnQRoyk96pGTAQi10ln24mocf7DhZsVt1URVXb0q8umSosr0Q9RWgu09WnPftUCjodVptfMr
MNWpdHXJVB6NVBjPhUbryW0xn1a8WZHRlJdySW6PzSAVxnVSq7B0rVZPjF9Ki3+op2JVMrlyUIXO
uTLG5qUXuEG76jQG1alL1eqTEQNtdXl8cchM6knDxHKoBxAQQd/9MAU8k4M6SvrHQZnBMDSVUzyj
gaRd6K50s2uCvnVeFqGNh8KG+ufrg26WjyoSZd0HQE6F6qJJg7kGxphSBgG6nj+AQK4lzy4cOFZN
XkjNOU6LquBPaiXyJbXRiWbRpzs5XW5kH9B00gaKctO8mKxgg+DJWmWhIdercu/hLNe/r+UOFGFR
WtY70AHyp7415VdQL2aDHbc0PMZZXUFppqVlevMI6An9NvtV0yITXfZgsJ60pIo+20pb2m45j1bg
x6VV63RWVa1zxZyMsw+LcazdvBloeTtpGTZex7wM7hxO/8fZee3GjWRh+IkIMBXDLdlB3QqWnGTr
hpATyWImi/Hp96OvRt0NNbw7wGKxM+PqKlY44Q8tJliIT3gbL3E87iN8n/uNpQbZb5BT1XP01xdf
BNlUoQMvzFjTAxf1hu9Y5SZZYMtRfn1/C57FogTadEOg1FDcP9ceGFolvJJQ6qDPSbxVmpl+y1s6
+3oxRPwMMe3m1Mo37w/6t+r2dt+vuDl2PUQBMiDnZN+v8JFZiNY5wAVDMKa1G9vYNDYdGejnQ6tT
62jj3zlJdLeQbeDlHphJi+qyJ2XWXVmC8/P+9sesAcF/UjHSeT4OCN6DkWFWWYKt2FZOY24n3Yuu
TPzCalM6puBJXqNb8KDeDuU6BQdrNO0DbM4kTL1ZP/aiSopAZou/Wzgo9wqB8CtP1IUJ0ndA8IFL
Zs0FT0bNFeVkojjrMHBt7iNHbzZLllTAhuJv73/YCyPRhKIlyn+Y5WmRJVVEDakcjEOP7BqgESE/
Kj3Rb5teJFeGWn/0my1Eb4hFBBIN8JrO3vpT/vPV8hFppMGM/UNtah+pd7RHY+w++13qE0Za8bVH
4dJwMAjYDCu3BUult8MZpb3agEj/IOPIwSVQ2SHBhBH6MrJCu1iuYa/PVpLpoUZC/YEskWHXsOM/
0yPWTgR4S9opkVt8iQYV4QmiVca3ulxwynr/s53FMOtgfyVIfF4jEpq3g9n9EAtMJ7yDyNI0uinN
yKbpXZrFtjERfgiXuZniYCj8JuaWTPIPXb+UV8LuSwtMvAdkyvsrVHzyGxaTlNFAsO7gdcZ8H8+2
m++HzjCbrSny8rbmCr0SWZxjQJk2QRMVJrioq6HMybS5vYsMxdtDknlOd9MYXY6/stVFAMwBHyOf
lSYefoWpIBjHoNLaGGqIfnXlaB4U/jriNvGy+EudJmMXiLrLuiAbc1X+a2jHzwR+C7YaNpyD9dDb
n6l5C8+PBqitcZPys1lN+W93sP656LKO4mBwQdeagOQ0gPTNxuoAKAKdK5vpBQMPJ3CjWVPobCb1
l/f323qjnp7d1ZIdwB3ymmeHqbJ8PKfIjA5qSKYtMXF/m9apeeWyvXSEaGWtSuLw7vjj3q4b0V1R
YOrCrkakPcx6lIaLaqmDyIeV/f6ELh2gtba8SpSucqgn75kzdouXU9Y/dEapx4ErButbzbv91PdF
9AxPPElCysItoSvQrDRwZOVdYxhcOkBoI1Iwo8WMsubpDZWPdq4kIKwZi5cYNKHTuAHeqvj55AJ1
sYNZxdfmfeFD0l/m1K4YR67ikzHnvKRNGZkUMFPy9rIsmhso5Mnh/dX9W3I92S9kWMQpXE5ciObJ
8tqtgUq1HnuHeJZx3W2qpRvbLfGF/ER1s1FbqfNIbIyu6RAQLJ2k3i7GmLePFN9WnbhUVE3Y9YUm
Xtqksx/7KANJQOMsjkOkZdX8AE/ASR4iN6m+qUoo7XbppcrC2XfjXwOi38TYWrns4iXxu1AXSBbZ
keYalPNxoQnKDqmWQz1W0VdVuvKX12fZJ30aLG8T6WL2bky7z0U4ts3wortzpweTPY4/R4V6wJXL
4sKmp4G0yjUTWVGgOt304+C52QgG0vXadm/oFObLwdJW4Ge5e/+znAUzwGhWXUzU89d+52lmVuZz
0mJp7x9mYu2w5VQjTJTIjaEVy16YBSmTPkfb9wf9C6E72QuCDjyYeDrHq1TX21Nd1SW+robi0laj
tiMvL0kHaNp/qqi3HlNCyTgs02G5n4ZGfFi6rLjXikz7oJxMHmhlzwuYUNN58REiv8aBvXAcBKu+
ql2tLMfTfcrDJRZZUwswNaf6GWlieZrjqfl/1n1tYiGlvgLnT06DtDqsXRrPB4dgLgdJ+6QKozyx
2zs3aqz+ILWu+tnIzLgmUnrhlvvLokT9B5U0gq63S9+aeVu38BMPQzJk0KboCiyTD4UZV6gt1vL6
UU05qjFGPH3My+Qa3ebS8BQ5CC7Z4Ph4nmztpYvnDKiOT3Ap+kOt/DTUZF7c5G1fH/PJyO+Q4um3
HV3aXZ0L80or+NLw3vp1KbCs9mQnG2820NY2mpQI0PPar3TBrQ/CqnSW3kXBw+jKTWPkXUACOYYT
bl9Xnhjjwv0OFZ7nDBIb6m2nAS/zncHZg/WyMfUkGJy68lF6uTQ2ql/MR2izWkmG2Da/5TImbLzM
/d6IxL6VUo3GXrMWa7pRmZu8RJFNkFLaafw4TWgx/h9XEKX81Vx35fGIk+80txlIsYHQtUzb5mUy
pQttT87k4aMVX6sgXzhy0M1QA17RqOcvrxtPk9bGpAHmCIFDuEr8cSa9//7+rXNh7cmfYHohXkmx
5nTtS2R7dE2reICyxbmhOm18SWaldnpka3qocMx6f7xLs1pLw3SJUOk8i/4zS7X1XxwxAJFo3xkd
bBC36NviSmZ4DlmhS422hIXtBy0T4H1vj/RigoGMcCM/lIZC+y03ZgfVOqO3XjRPadUnH4mrH51p
w8TiIVCvZp7aGvVYuym2bpnW6KPV6TU5hgtv2JsfZb79UWmcuuZUNRSk+3be0ROInkwEILeNHi3X
TtUZT2NdAGC1vGSeswYXb8dqrNJt4YJ6h8mO+v2YpHqQVghMuJVf3xTcNmFmdlbAkUlDlUwUqfoy
v6ZPdXHCLv371QyGZ2P9+/9J9mrZLJlWA9dreG7vUQCCHtNWER5iuXfl8bg0lEMfEGAl5LezML/s
l3YWBQj1ylbxn04NdJS6SX11nerzP+9hNi5YWNjR6419cg0Ygkpamo/ExKKzoZDF1UcIbO4VKNmF
k8kYpORIkF8oDy+eKGfREvUuSbl81RMlb0Y/Hh9TljoOM793frw/rQvPANkE1xpgUHOFA779VkoW
SN/pJdC8bqBL645N+pJPrpy+JQDh3cBGhfV1afP+45T3PFGDn1OTfP83nNfPiO+5HxBSwAsBtu3J
jzBk53ZNObqHMbHGl1jU0b5ta9EF3mCViGWRAiRIQ1rlQkOibW/t0lqOs6eN12ioZ83e9YdwNfIe
r/Zop4nPvER4Nfe6OIBRJ1UEVRcYYsS12EjmTVHn6mnuFy0UXVRdeY7P21YMTaC2tolWhNtp0cKt
l9wd48Y5eG7tLlsboveuwcvcC8wBFuRdFdmYsVhak0JXtaLPiXKjz/jfLQ9YHETXjvCFYNgnNSd9
5hIBnXWy2yNSrCTPI3Ewi7YLkojvE4xKJhsndfydUbf1FrXT5fX9jXDhnUAWFw01AE00ar2TiIwL
fbKSpnAORe+8NEtT3rpZ/s9+rOtCu0BqHSpRK3Pi7Y4nrcx1CEzioNK2Xy2xgZCUcz//WIzI+WdV
wHUwgFp0XyA9+Kf3cSTjJS/lTD1aFtWhRAENxnyzbPxutK90Xy4t3iqtADmPe5Cv9nZerV44Ue5M
4kAVxwlFUavdrIurEJz1BTlJWPCcJ2gDhENp7fQbTXphjdEsxWGxpybbejpIzGAuEImLmrWD3yyG
vOtxhs1C+NfJAxZWmROU05jDmdELCHfv75kLLwBFTBA9lArAw55+Tn91Z8mR3j6YEFVvBwpLVTAm
Q5xt9MGDxPr+aJcWGTUUDH1XC9Wz0iK1SntavM454Gtih4peUjigLvXvrxoJPp1eoO7EIaenz54M
bygrRgExCkvSEmOY2bgwGbF7TXTo0vKBceU9w1QUnunJkUMgsBZ1yVCeRUcm98fp4MvJ30Rxa1z5
UpfWjq3JDQokCKD0SViQpK221ECbD7hdFseB8bZtM9VX1u7CYwIObS3+0R9YJahPzoFPqcTzkRs7
6Gnh/1LTbEdhtCg1Boszz21oVH73ixjJ2fqQyfPASbDe3Vg24O0r0dj5Y74auYEkBkDJo35ag+xi
OuZeaoiDOzXV/ZBloM9G5cRDUJducWfOyryWP1wakqLSigznLqAV+/YScLrZRfbY4TSUWXyjT5Fs
Q/qe0y6upuI4Wf21au75/qE8AD+bj4puDGn82wEpog+F5aXuQTP6YSOLNt5RTxLbsv13V1YQbRD1
EHTCxwAVgZOhrAldrDETDsAOCOlVoedoSuq8khA0ryQs6zK9veTWoWjFcCSIYU/R2AJit9HkkXOw
6tbd6hF2XbMaXg0sBrYZIN/ATbwoLOymOuqzBKL6/i1zaQ/bmJ9CrOERBk10MlVdWloyWZV7mITf
goGI208IGxi34KS6vdHAdlmstkINJSrNVUsvGR+WsryGVbj0bbnrVnQsvamzNHGQkLGEHbsHvTOK
ndmg7GZbc35jmPTrr8z4/HJAyoAK31oQYUP9bW78J2dYqtFz04nSa9LNCD90tP9/5jKZSVo87XO+
CvJoovA/te3kHKapRPCgR5fpbsn18bb1rGbfp4P8CM9q+vP+T7Nd83w3sL2xqV3lxNa8+e0etyUe
0jMW04coi/3hlfCrtp9GkRvIKmiW2+zsxYFM6EY0p+8WMhEz6GZtBl6EfBPMiaRv3TrA50XvPqbZ
5Ennqa6R6q3vRGaL7JGIv0u3wMZwkRhaOB7B4GbNH6OavOr3XOLOtWtQ7E/vlF5KxLl9urufRUpG
EPQAA72jWQ0xcKFZr5bvSe53Zeh0CO4HmvBniQmFFctXQD/NuBmsubf2mmsVxo3yDGWFProKdpi0
Yx/9cWEvFiAOpnQa8HUCzH7fDWMbBzIaxARu3xE8R3bVv+YOGuY7NTq+2iTIuRphDMd+DkuvL9SG
+JaeROe2yfwhkSZiLrnmd3nQtbI59nM6RkG6lN4EODUqu8CZLPMRPQg6KG3XYBUGUtUoQjSaOmLP
utE8kEbT8KMV1eCEGHH2yUZvev7NNo2SRxzGmv6YpY0RYRzT6OYWXko3H7vYH7uvWW8VprNxKY7D
QRhbI96VNtC7bW0N2oz+SzrHMqg9cNnPwDO8+m6SqVHejlLM1a7NSQl+jFUx6WE32c4QlpNpI0lS
YhQVADsd2yc9rzXkiJZlfmkbAUEmAqv+SeGTq/0wrKJ6iKvM0jd95ZZiPKB8a6DE0SNeaN/nc9Pr
YWNb093QIjAeNIMSP9BvENGj4XRUu4uybp6F0wzZxqwE4DED2SwnKGrN1INMROa0MetSH1Bajsyv
Ve0kvw2r94m4zGm6Kxrk5fdOzfZBkCMqXmlxuE1AtT5LgkFPjG9zZGrdh0xhJhy0RqmsO/o81oMY
nGUMLUxVf/XCieuvSZzn855683invLoqHheehGSbxsKUASYvM+5jwpmOBR490W5cquGry2vvb2ZT
Gz/Cjxa3up5pX/2Zv0J7mWfeYJjeYT8n0feKtE4EehuB/hzVvGgSDnPpIgmfuskS+n1eYQSU4qGM
S7X12FLkGG5xKFBxoM/MMbCK3prD2mpAhSfcL1/csVSvqvN6c+MXks6FDl6nv82itrD2mZZa/U06
9OVviOn1uClVmf3A2TBrgswXMM9r0tHdopz0NRVKvRSuoYnA0XMvY6OP/pe0S3Qw51Sl+yAe+ulJ
qzViQSnrtAt8NFaLAG2T1NjZSZX4O41+zMbXSMM3UxTRY00G1yDHS4vyoCSV4JvMQuCEH2mn97Kd
o19q9IxmYxj19KVHJjrZ4LDnPcLGKsph47ST5T5NRoRYipVGvdjRXY8zgCd1osjOekN/trom5amE
8lzdtv6oRVrYOgrSljU4K7AvESCtynrFI7a2S349dokfIc8yCiK/3rK0j65dF+4t9Tb1pVD0+V6R
VEZpY4Y1mNwbrTScr5OcsxuCVeTI0irpFEyifBrV7ZTBu/7gmmna3ktRu1UYp8pHwBIrrG2s+fN9
7evTD4Ca1MA825VDKI3GfqqTTOmPi4ugC1dhjH56N+f2T3QWhyyM+safjmj62cOeRmR3N1EIcIJc
LwHUVFDmsiAdXF09pnICSRkNTbPx0e/CTssyBpBnrSyfxxRBmN1o98u4H2Jqc4993eUPGg6T0c0Q
1dmw7akoxWy6YhbbxE4RG6lK43OMplMTNEhjf+qarBq/Gkkf5VtsI80PS6/QaigqTX9xaq/5YGlS
2YHVdbpxaMZK9UFPWWoOROYtbuAh9f3oTnZqH3js3P7OqJckfhLjrL4trcb5sGKvvW+xzcWJivcA
sGibeaHuTI0MfXNo0JCy8snZlIKD9IxGSYZF66rUeFstRopgR4wK/HOidcrY24ZsPyX9XLo7vq3n
P/DYz33oJM7woY6qeMKgaBjH+3p2gaJ1ZuGqjZW2SxbEHA4vyNO5KwK70ZN89aUbml2emQ6qAqBp
1yfO6POtZcriiYDEqHaiMFsZpvEA+mvITPGztyd8LnCVyFfpX/wUKOSxeecCCJo759XHCeTLD5y4
09+u21qPeYGBeyDGUv5Ku3b8pWeuIzf1EHdugEPGgk15P9ufqJRLkKmYIPWBxv575kHuig3upPN3
32iiT4MzdbfVVM5/0JGZ6Brnc/9lIO/mnignpQLkXJvn0VwwOdFybWl3eYHBrWt19fc6MtJP1JJR
EE2zvN42ozJSVmXwXkRGzTjgz8VOEqfm6o/j0RdATCwZqoPRY7oOaSnRP1SeljWHch7TBzRMkNXK
GieOAjX4ThIilJx8yakouiQl7OpQ6m5RHxTwT7mh7+3Md6pyxHMCJChCKbN39SBp6+kPKllArDMb
pV1Puuq+hbqASlor8JmHox/f2XlZZ4GlAEQ9W7NqN9HQcZ+JDC+AIFWq45MBD3wq6LfQ5YRwhONG
KdOfSx0t9pakIo13trK7lyGujPp5mrziK73FUQu0tEKFqBQJN+0ySs099HOdHLw4wSoN1UL/ZRzm
+qctetvechUV+vd5mBqxi9rIaHcEc7q9VU1dPpjYj39HobXgkR9NBSe+Nb9RT1BLKKyuBxQ/kL/g
7s2ft6+rOXU2iMUDewkUIoze0ZVLb4XMbMCavs3TlLfHz+1Ad6ryaVziSVD6LvI+jDodTyeoRN8c
kr0MzcAx+ozkNc08b2669pEQ0uR9ydMaQw1f+tVm1rTlZ+kOukA5VPTxpgWiQO7oool+nJTpQTv3
ktnYTlo+6XtzEO1Nh+S02EAKHZK73HSXj+1QNfYew3v2OLCn6Wubg6cMe2W6fZh4foaHSNaQcGct
0FygSCKTe+KF+mFq+mW+Ecrl+c3iaIESljBLH1ztx6JKRwOnrTGSyPJbhZaEUFUX51epEGJ6fj/s
PS+FgjVZ62MwGV3KsidBLwoPhWEnmXEo3MI+ZFD+xo3Ss1YPLGD1boBITnzbWZ28k71rNFcSsAup
x0o5hkNDMRwD4JM8VgAlzHnRDPQY/DVIw84eBXZEyxx5zeDswlCAF6n1uhZFM2pbb6N7LuQi1xR3
cdQRCcTEUaEbRd0N0i/XDCsvJDloBXO4kcumunyawVaWHlfJ2IgDxqliGxmksfFYxE/vf7kLNQBq
12gJoeEIC+W0s1upotf7ahQHMMTaEuiir79O3EmfrGhsd06kxz/fH/DSCq4SuGsnG6LSabY62MjE
jrkPIJO4cmsMyrwbS3f1UMqs8P2hLuxKuMSAdNDmps91CpeYhnGeTfgGXD2V0WwXJ/W2EQ455Y2K
tG6PQZaXY8k1lryNtYGr6vvDny/t2p5YdySVAWxxT/LyIutWbdgKQCiKx+hrpNGtmYOtxQJY30Ct
mq/UdEl/L+SecDepBhpr0+m0PlcQ5i8D5EIkQxLttZ6cKAr0ml8ROEtrIQjbIr4XQu8bhtApPH0J
sq7r7hCj1sFlYdlQbOfYVtVh8v0k43dL79VEELuF951YMrBjHWf3VudN5amwKiT3Gt1/Rc1jSUPQ
J5XY5G4G8a21TfVsx4M2PY9lA7WztkvxbdAzm4tKSzOAzUvt3HZVRNCmF2h07GytMLJgaVVN3DRE
UUoyUKcaQoC+io78KdFyW9vrTU9kb7SbpKYzg7dIN3ofInAn88eucb1VA6aovf3U5MljW+uz/dIa
1oRXWG4K7YaA0ohDNA5x/MTmS3XxJq99rQh0PzWjvRO3I8lRZHQfMQOqMtQL8XTKH2RhYO0N1MJE
aC4tJ9osTaE5oa6rqN/YqYVAsCd1zdhTRp6yzaDFAgdifzLKDUFQ2X+Vg4NkZoPts9rFpinrh8Ex
UucIm6GRX1xBig/7u8nSWxM/lHrr1jYqsokGWgsJM+gfX2xS+A/LBMY+lI6y+rDuJQZYsZUB+nU6
8A3UfGb9cSq8Ib8Hzi0+LcJH8C/xVbZsMVoziq3hx1W9mZxBAiqnOWDf1EO1vE7TYnyNxqLlKS7q
Or5DsKErITzRUQnsosLyt0mLtN2D42see3+FbqUL7ADiJHNa/8HJaremq81DiB60mSCCpy0eXcC4
1rZqWGX6XHsYqVX0QnZhWfvdk2Z5BS8D75jaaaphDcKsmq3PZe3kOKsVvoOko8r6vHkoorRp/8il
LZ+R88SEPBX27N2mhhffOYWToEwp66wPQe5ExwZWYrr1S82zdrgLVd1dMZqduJk1NMbhiBjFV4yM
Gwcahyk4B4AAnoexd451PZn+vpsNeZtz0c5HlYsWQnmKmvJ+LNB73ijHy7/16YToybIMdhLkU2Z9
6kXtfyfNkZ8mvzFvYxqRWtgnosjvag+UbNBWpebf5KR697k9I4o7Zosrb/LFRxuvy2gU7FQuCRwK
wMjVxsB7tQ44qvoYqMb0HrJEcnDysky6oMP7ow6doahebXvR+Hea3P9px0Uycm6QS9kSbOn0I+MY
eoqyEmNBZqORYpNR+fnY67ja3Ok5ZFmsjubo2S6KpQgB6qXfiBHdPHRysXz2KYv/GZZGX7ZNnE+f
s2Wqe3Q8Jl1tI81a/0w5pdkuawfnY7yolbGhu4pCEMLED/WQNxWNT2H9IgVYtPt59PtPY9mvxLXS
1/Qtip5NBo1ndt195PUp5Z4C64JdBVbjt5Y79QzDBaBgMFiFtQoxivmjM2tNGSbUGM3ASpe+OPh1
2e7TrvD9UBnJUoX67Md6SAhfoOSfAlQLRx/914CUq2vDxe+tKkg0K9qmOFn6ga45TbYjo7PI7jzg
D8uiiZ01Jj3dDQyBb3tzwCqaxgOcTFPVtLTdSo2fh7T1VjV6s/ss28o1N8AK0FY0BNkXnae8D5Yp
b77FeOaZexybp00kh9oOGro4SagQjkOSHYHxbYF2Yh9mM+imA3btbhoYQyQfybkdPJb6pL3yRJzH
FGgV4oNJpRooF6/E2/AlN0ZdHyjxHSCWYySYRd3GHGL/Wn32vO3HMAC2ePSovdOZejuM4ZYkJY20
DyBjexmMous++KUs8TnIxvI3XfXyw9yVYp8lmoFnniNrByF1BHe0zpLf33+Gz6MAwLNIHesIGxCa
ns4ZEd9CutRADj5tsjs/Ij/VTLM/UvdznyjxyXDJ/T7wEDvYvz/ypQAAyNxfxMmFzpzKm850u846
dK3pPU39ZJBjzMXO7r3yYTQi7Uon4OJMTcjfwLSg8J6GVnbijUiwNdZhDfWCylfVxmusdJdH1Uvk
F843UqSCWmU77N6f6HlMh3gXAd0KNIdqcxqAa3KAlIgIwwEVIIx6pOg3k5l5VLX0+cpQ5yEOQ1G+
QuYW3gbigG+3FqWNTEoRWwfgDssmL7r4XnGZfYjRxthlFi3PwXGvEZYvHBuQpGu0Sl0fyP668P/p
NwzO3FX9IvWDspvm4PfRTzHr8fb9RbywW6ChsHyrFQkapidZTD0kFXLQuX6YDOVguNmPxQ8UstS9
iha/2XZeKq4wWi98NnbLqsQBmhZ61Mlapk7fCR/ZJoSMuUF1RDOPkyjTXa951+S8z3tkpgVfCUAk
cTDF3pOhJEoZA25SxkHzq2W7tI75A3hUtIfTZh9bNJxC8rt2m1vo5ZpYvF65kS6sLUR7xyM0BrKN
1cfbD5gmGbK/tGsO2Br323YAwps5MiIsXWTYj/b/cSDApaxhOEPS011X/j8bpsAlNi6UvhwGvIHC
esmqPc3d4SDEkF8BgZ2LwgIeYHOu0BsWmGv97VitwFJE9I5+KKKKk61rbvfaDbBEAwMHv59+PjHb
WFplHUjpazIk5ZsUTNHWeOhVk0F1dPWhCtrJL/85ueSnkVWi9LK22E+XwW5U5/TEXgfkf8TH1rLm
H8YwyWwzerX9szYonFzJudYP+bYXy3uDBThhwur0fNoZbHJYfo6bQcoAbXEYdITs5wXBW0/U/dFe
bC/soa2+f3DPxqQS761+59Qi2eVn0qp2PVJebYtjQpVSbgS+N5sBlD6mrwiw8X/Y1Gt0tbif3h/3
7Lpn3LWLTi0fQIZxajuhi8qqa2CSxwUpvm1LtrSVVHc/WAMkixKc3G6gYfShzIvxyp47uzhQd4K7
JADfsePOZE4m+jY03gVGP2pcnQKSZNMN6H1ORaKuUOPOu9uMZaFFoa8P27lOakcgkVR5Qu+8SuwG
dyBn2tamMe1k6VAwA97b7HrU7PFO0Ex8UaiJObeNb/XP/7zaCOnR2jZ9sCLACt4eM1TB0zg3tezo
R317n6CoHTqZ522cLPqdUWX4jCHWvEGZtr3yqp89PizAquCHPxsYKmANbweuMvZv7XgZ28v078Fn
2veqlumV1+fSJ4XLZFGsWOPC09IB7rqN1CO0Hc1s6j4bej/uzHiO7mwxlVfO6MUJ/Weok9dUaPXg
TpGVwZioaXTRS924OjXqf/9ePNjr5es55xiB2oe616kyP2aUNV7TpI6/mE7rUTiFOGLLMpWBItFq
N43Tl1/eH/vsueGT/Xfsk71iWshI6XqUHRGRL7dW6buh05Clrm9kkLK2V7bI3xj2zbW3DogUD/ww
0M3sl5M9grg+znNVdvTmPk4C04zRS1aZ9yyqKqvogVCCDzqVtBtYSXSwFcDcOxFXyz11s2K4ciFe
2ksr63BFCQMSOxW2kfbC19d8eWxnSiawNbz0Hodi+P+2Nfaf/32t4VoQlFl/65gnIpeIxUxI5izZ
cTbqlxKxpV0iI5paXptucmOqdu8Pd3FuqLKgDshVTzzxdqX9xG3kglYMvR6/Pia23eGKQbySxI64
IpN24X5fBYjAFaF3jr3QyUdFriwC4jxkR6u16HDGfpQ8jVq13OhJb0yb0Y0XXm1QEdPGMrzs3/cw
ZUu21UpxXGFUbycKymeeRJ1mRz1dnF2WN79pMMZbYdb9k3RlfmULX1hXFwYCes4ouKwF07fDGaPl
0bttc0SlBvVIpcT+08Rj870etP7ajXpxLABEXKgAGUEQvR3LEygA9KtPHY2Y6a4EqHIwyGcPvQDx
98/bhWAXZvcqGXMuCFZCgUQPgWs1ge77QLlm2TlxMXymm3jNvvzCtepCjlrBrdx4BF5vZ5WBGtDB
fWfQwYR8RIHeu4mBlfz7d/I51HR7XHKh8+8UVanTeLo8dn2TfJ87hQtqrlv3Q99dszswLxwAVBB5
bsn4HKQCT462ljaFJPfB75e+ixb4snbbbTVyleymAunt0GoL2Yf03dIpMEvX+RGt5dpAtpb+opZ+
zNAdr2YqqMLIPncI+lFSBYZE0V8bOlRV8pj/rcQswMiMRnF0i8KT27n35m47mTM4Az/xNXq5c8KG
RybP+t0AfpKgFqOup0PqRdW/bxjKHwgZQSGjiH96DoYWaeWpwNsrs4dmW0/5TClz8T4k3fj4/ta8
tLoIMOJtRZdilWJ8u180j+pP2/g4GHcmdS2aa3tvcrI9ajJV6KIcHFp9PGHHY1/jsa7n6+S1ArnP
RwU3iVD36Rx7V7VRYVbyaA+y2ErWI2iybNxLFdNRAJ90ZaYXTgaARMoFNi8SrNGTmdJynhOt0nDe
dOx4W9F0+La4k//p/fW8cKusqFakIkj9VorK2/UszCRZIgKzY7QMKPMOJjYLY9vvLb2+FvlfGgp9
JvD7JDq0OU4mpNlCE3Gsp8exdapNk8Y0zNMiR4FhuFaVuJDc/OUxEvCjkuGdJjfa3KPVZkbpMbel
BjpMWc03U4uNPPQBweyKCSwHXW34h/++mg6wWsqlBHBnEnHNaLhLLD3GTWSBe689fS+i6aGP3Obj
/zESr86qQkWf9Sx2yrU2bYVIj64Wy600YztsQAqHs1FdC7Ivbfx1C0IXojJ6dnmqsfcaL5tXN0mM
oqjyFq95lOsIpMXzndsU1wjxfwutpydt5cKvqgg22+XkpSuxJceEy8+O7piIb9Zcms+Nm2VPei2K
Z1EXyWfq1JD4U9CXQxCbkfmnwkfoEw5KpR7qPR2dkHgnrzfu0JS0BaueXLpL8uMYq0LtYAQMr4Po
vHqDFsHkrKpJTbFpQR/e2ksJNvf9b3VWRnJWq1EmAoCc/zpVR+WtGLByx22+xNHpyDEoftXkvT8q
l6ImQEHbG4O4Bea4QJf9Yo1et+zf/wWX7hJa8tRcqGxT0lj//n8qO53wJrela3dcFgFoxomNsMri
6Qqi4dKpw1eVYhlfjjLGyShmlKkB+Jc8ai0yrKZMuz3wvy8+7lk3vjm1oU+/8ub9mV26VCiPQ6qH
xnWuermQeXaRPWXHwdV+oPNt3NeZTG5MJJSu1B0vHQPkhJw1BLvgB4pqM1A3nUhFW3TtxdNs49Xq
cvpkODhVd2NXulemtt6Hp8fAp7znrJc/NeqT5Uyo/PMEFpjVgov6wJGYQz/FXKDWPHBA9ai+Wh3w
XjBWxeb9RT3/kJC5Vlkf4BUQu05tqYC8VGNVcVPjaZYjp4NeamV509Zrojac+t4L/8feeSzJjWVp
+lXSco9saDHW1QsALkNSBskNLKigtcbTz4dgZlc43Mcx7HVblVUZjYy4uMAVR/yiTLVgZfWcT5dB
yeORVkaU/uwmmkoimCjyWT14ve1lQf3agwIDdOzLjhAk2gOMRM2VrS5fqQud1yLBOYjszJlQjILq
cneYoOBAOWNpqOLv+knAiEqz+xBNFjvQlXADSsPf+VEVh9umsehdhrjWfPTqOr8vAb+BhCeElZ26
S4K1o1eaw9/TNcCjQVHkxczl9eWW8ktY0CSF5DNaZHw0ygFUBA5NoedqUpf9kPQsR3sOLOZDPTbZ
1xSXQ3EHOl/5DIa9m2zqy2mycpzN6+7smdDOQdropa2wOJ7B7OdC0hJMi2nb7JUuUrd65f+2cjkf
hSgLPAgnJtt7kRgYWYTIKUrOVK5S7dgJsRk4RRLOKqsqXqYrCcKlxUcKN2tLzU2FpR9CK6UhngEc
0TEeXDdpoom2JSbDhmQS2KGojFsUJtUb1QzyzfW9dn6AMU+SKfyo0ecgbT49msvRpIPcyqQLvSru
s67y3KrkGhOkbI1zc2mS1AFJjJHnxMRz8eFKkGxpl86xnh+kh6DKtdDJPEsAY5oIGRTH0TM/lmDE
bqJJsdbMxM/PT9TRCFdm8u+cPS5G95Ghxyc0CY+lMtbOmITxG8M3UFTM8VNU5ThYufOMS6cYtkNU
t2c4GtTv0zcLi3cMy7wLjnWnRHeh3PQI6KFGg+hjVqWh23A5oZsuVlntTLlZFMhFGv4z9s61uZnN
f/ID0oVj9Vb0s1a5nRQTkcugD/v7Tpka86lDvLLZUDOL0rsJhganYuulikt+B2in0uPB24EqhaRS
e6NkuQEckmg7lDBkNynMBJzm1JkbQqmiVeyp6cq7HoxLY1eTp1c2t553k8ZdHji5OelPOo8FFyAo
UTRQk1y9m6k3IgytCVIF0PP8bWKEke72g6DkEP/KNEQgHrQGOISKmpnPvdjZg5p02q5RlUmG1qkr
ApMO89wpirqaALqMygCsQu++agIlO7fXBmPcCZhSsslRPwR+UU9C7shaU3Wgv0H9o7xWQw2CTwMJ
Fh+DTnYTuE3mVm7DQELPCidP9m+gFkchSod22zZThZVckSofoH6I7V06y6O45dCJj2LVAydoPb0L
sAzvJWUlbL6wCGk/qKjFUgZgTcxr5lUgNBQ+NkcFd2pcYDUJuyJ1xrJX7yOe+zsO7d3767v7whpE
cgDDNE4VVBaXjOVUyqcGPnt0TPJWFhzVuk11I0hAzPrK9y6DLZV2ZrFyk146UuhdobdE69I4U49s
G9PiekatHu0txaV25W9oYLY7IN5rDjoXh8IN2OTQBMe63NQNgEk4GElw9K0p3XJKAz6DsgNGTlx5
kxe+HPgPkhC0KeabYb6VXn05WADGlIazdbdVaIrdVnr0lkxL3zWD2XyFeLZmnXjpmqMeblDIpJRz
pqcOPLnr8xJ/9DGF1WQLHgKZoIg4L1bunkszw4eTQrgpze2S+dh+NTNRb3V6JWp4nMSZyuqpiIZL
ZWNTduzIYMZh5f6+9M3ov8HwnmU4z66BwVPlALBReMQeq9j1Q1W66KfUb1tksTfXl//FoVTkASyg
AXO/93RqPrdpJ2ZBdNTFtrvxK5JIqVDwNhpxr/0fDIX+AEhu/YLYUjYCpUpAdx1hiaoboYa7VvpB
BbslXgsWLs1qrnQh1gCogy7N6awaHTZfUMTzyhh00xH6IdqXsgxs1axTZWV1XDhBgAFhYUYNCKGF
ZTIcqtKYpKLOiaXAzFImy2wBzwmtHUFS2zVgL+6pY6yBkM9TVnqGMykWNjJZ6/LcKpI8pZxAPJTC
4flKW6rcxKpUmnal4SyPaDQaRHajd2pkz7X4D76AcsrK4rnQH0Jgmx+HkkrXAiWL0/dsiBX3Dvfn
EWyYQUkqK4V7wer9zC6CMrk1GugVb32QG5U9droqO+jYFR9SEe0LZwzzfo0IfmGjyggikJrMBd4z
oPIgAQfRwxzU7JDrB6ofk11F2DZqQRVvdAAv2+tL+uILgKJAkxwhD+QoFi/A4mZSJUTTjxiBQAwZ
rWEPdwKLhSIw3Bjg7V438mKr+pO/iacJRmHUetivwC+9/iQXzkKZ6BjEDbEx/108iNRpKA2YXJtR
krR7w9PCN1aqev+T+VJGpnlE2xys32JjVbQ7wfYk8TEyGzAhZmpt1TJQUcSZtJsZHXKANdc6DXmQ
U2kltZ9akl2VAvvu+nwv7PBZunV2FUI2j1T4dOUlnprnRq9Fx2EcfBfZSg4TLZ4cXQ7Xql0XP/Js
+QaKCsGNs9MkrUMvTGOw2CpagHgD5/XstS7K1XdixOKhy83oQx622h7y8W3vyR2pXiYf6qCuD9dn
feGo4UBDEXWWmzL539NZDzKoZBitzFqrhT0hWNLd0N1qH3UgsDuS8eojVYdh7eS+MCw+3Chfch3N
+L/Fze43DRU6KqoHKQP7D8beDCRHCeRsix6SAna9NjLRrguzXjOOujCyzjkOwmrW/yFiOp1wYfg1
dAoUdFXYSFtIxtnB6o1hJ8CIvIlqT9kWU7YmmXFhL+loxIF25Aw5rwYqE/4HQcagoZT7WzAyyUbv
qHFc/5YXVjDq8LRkqE5QPVr6bXpxZdInRF4hgv3rCmUEy0sFWt6L3u+fDTMXh3qAKlEcW2aVEFhh
1GcciAWoCxtIvfzY+NGaU/oFRA0ORcyGnIRK31mGXkcJLGXZ1w/l2Ay90zel8DaSTADSfe+HSAO0
ha7eiUVUhVtFKkr0FgNsDW9LCjvRys104eXOLqZwt0AGsmgX6wajHc/wRJzpPJJFZDpy/UMfG5od
QGlbqTpemPcsuQwejQtgDgQW0SFR74ygF4SDnhnTbWZ508g9J0lfobFOJZTiWU23KCbvXegPSuxk
Ud09WE2lfL++oC4/CNEiFxKqWWd9TbNEQ7TlhD5i+em5uZlDnsHMJwR+PnnA9GtpWwcFlKhQRkgM
oQsbUXL9x/WnOH/zvA00k6n2Ei6fldJHyDpF0RW4/4rFBCMzKOyBY8UpNW1VvnP+iqd1LpUeI2iC
2VmIJScvToc8VRFZ0oRDTP2GE8kvIwWpQVxt7AT0xD7QGrnZ5YEIld9APSLYpppfweQwV12jL1wS
iFExXwqjqA6ifnP6LAxnxY2Ge1Vf1QECFXmhv4sCIblP/aL7hmVHuKf1pL4dk2rEeNxIp00s1Cqu
vtCuf1vWlVTv9cMsX4wkkjxPo3+UMzF7G2gGXiu9NOLPERUQPkbJ3OijmdiW6T8WdTauHDgXVyLV
UPRx0PakOrq4ncu6UNpuDIJjRIrmUj+MGyereuXrgNVW7SRxYd2PXe5tfXDLb41GsEDoq8JvUx15
Dajo6bPuGdIiyyAhmpljvt76x1gzmn2qwfQAlB/W7cppcx528rtJ42fcIq2V5bfPG5jUQo8RXK0O
Aoz1CFymlrfbScMfyade+eb39xhMUW5k5M+4lRfQ3AAkNL6sA6cbEhxuPRTDrpq61h5jxVqRBLy0
nWE5UIsBkclWW0Qcmdn5GfB//xhp+M/4NPVc35zyLzUGJ2terRfHApMJUhDKM1Hm6RYyIi1LMySj
jmj8If6fAIrUavxeRCSgd7//BjUovRQeiabI3U6HymIABEOA62aXiMGbwEjUD6ned/d5mlqfrg91
Hk3QIUVR+gWvo58J89eeUE6ZHvnHEqbaRi08YQv9bY1AbF4ahnIZVaUXPsGySq2kMLywdfIOFkpb
4dYIVbG5G+GI+4+NJrVPYRUnkpMaE93nriib59CnMQA/yctiJ8itXAMgL42w2C0rep+OA67ffket
2C6bUfw+VFydduENee3kRhXGjm40ibqriCwmt5tGKpc1hj4/Q+SS8beEagkoRgmHyMmrBN+HBhux
Bga7FgaOTLHlZwZtnNRA04ZHkPWDZ1MhSoaH0stZzqI5ZGgbW3JGzhhVhrH3TbFUnS4I9IwrNVG2
rUoGvNGozVRu1wyDtSHnR2XWHMAS3YnyZH6IpHhIb8faag40/ptyM2LNlLp1LKn7xMhS8CHYCET7
KdaVL3qiSp7tZa3vbeKhQ2/dwBCl3khN3hYPBY6W5i3h/rj3/QG2qKACvFKEHEz02Avtx8pMZss9
paq+k95awUYQi/hOLpsSsh0UyNE2xKhpN40otMYGHmpbYr/kl7ldi7X/joQpzUD7hXJl1+jlhHaW
SWMBTKaibhYKav5M7T+MfjsI5aZCyIw8CkFZEN+n+8ALaQfLAZawEAGTG+51bbITH8jHRLU5WCmU
zL9scV1LM7sG4jnbgGBxMViFnr2fVeHR0v1wQz9hwJwwnNx0gv2ng2jP0iR0JSNYG/g8iwA5QwVi
rqXh1bM8WFo5b5UKwYSjKsYxnNlKeOqlPjIdkqzmMKTwWOOm8PWV+Z6XaCiogXGkYwVq9Ywnjpgh
YjGxSpU3yOsHk5eyz5TmoVfN6Say1G+0NYVdNXQU4vO2XDm4L/RMGX3WMOWC4PBeeldY2iSpadOG
x0ILMgt7rq7Y4UdFXarF/3dfV2qXHzFmkSHhylP6BZxR+4iABsmk3kGZHqRK2UFr6ffXz8MLpzyV
irnRBJmCguNiFWDAmE5hJYKayvVgw9VJ/hi1gzvQFFtZ3Ze+O6wNDl2yAK6VxVBQiRHWiKrgaKZw
oiMEO5zESn+ICjZtUWtZG3rGa535S9PjCIY2AwyB2uPiwgwiZEhhIHE3W4W85QCRDhhXC7cR2oQr
1ZhLQyFhSRJJdk4HdhEGoJcVAKqhfaZiBmcjV2G4XSV12yHOxpX78kKEQz4MN4PxyMOXb9LrLRNw
Ch6wiNB5CvZhln/bt3nX0HaPml2YpbBcr6+TC0PSjpz7kVC76CksAmo/D62s1U3/GMRFsIlo+b+n
/+RvLbw0Ka0NwsqGubBY5iYvzQs4PuelrTxSeioYAr6wlswV3Q7vsirJv4DLxrWOY9JGGgm35uuT
vDgovEoSmBl3tAyUE+Dghj5Y5I5h2SKkAuNQGDOS56FOnNE3G2coimqF+3IhVCBNoVaNDipC00ul
a72yCOt0YroBORMTDhfoN8djQxgrs7v0CedohBiVnBQY3OmBL/l1rjf6JByUGi0yGhqBo+DS4wpD
Ne7yMBE219/mxYlZUHpmJPG5MC6Sd1BymwHDzrgqvhhm1jomFp4rC+XCtiPMp/JON42q2HLbCRih
4CdpCoekzuRdP7aZkyMk6NR5teYyd+kFgnmhHcqiJKVf7PBxGFGdsxhKlf38rhcgfKSK9SmKSvz0
LKDG19/fynDWomoSgWHW6Q+TuwdWaAeBJu1wpGxcLUhkZHKNtXL9pTcJGI3LUaP4byxRTIgIIBXr
DbjdqFNvy1KbHwN/UJ22E5rH61O7NBSgZGyBIQOQl8qnS3EsoHFIlWohdhbPc8mLvVoMvMU26FZW
4YuG8CLOYSujzgxWiZW4LD7VFXsLTxDjwPrI9vrQ1y2ggqg/mDTv7wbRI67r48qKN0g3RN8rta16
u6f0DFCpHdmRqjKa077JlDG1E5Jn/Z0YWlPz3kD9sdmokQ+2U6b9U6L2NonaY4Ah6s7MYu0pQmWl
x7Iji26CJNPfGfmkPSG3Quyu61Oi3FOUM7wt13z+vUjQXEPAymzuPHIh/6tJ4Dna8D4KLMUHgGXO
gG5d6Bpg2EUb9T7TsgsViLyNlF9jfq2nrhE3AZjhL2FbNSOeWL2oHswqE3vHC8XuUyxHfbuDWK59
pB7HJUWGkmDFHARkQoKEWmBnIJKJBqYR/UwpndM5uv7dL8SclCH4z5y/cpHM6+JV63bS9UgPUe88
BCiAo78Re+6I2sRmbhCRfJA0C4BEfiSodq1cmRdWHEVXFJCgJUsEvYu9W0sEUGIpcRh5Glp//As3
CbC9wFtheHt9kpfqLTOMgBAX5dpzGnRTCA04M0U4CEiE7UdyWyhi+IESX7MChQQfZy6v3qkCXX1A
r/C5lZLyt4sSsL1nDW+DqgvA//lwfvWmkYZNWy0DkpgiaOHowHgdrzKm98jATSsn8Pk5D2p8Dg1o
hpDAL19tmqqZ4eu0qpGdUPZEt8I+icv25/W3emkUc9bNf+Fan1VZtAkMT5ERvg8Is97mY68eVAGx
k5UVem5CBEqPMhXsfC5jgsZFoNOgyx234KxA65ntG+TVu+e4Gybk8zM8fxwg1pTQ8XlvHshmmw9J
4E87JAiTTThJ+jPk1fBb1FcWYGUxeD/Wg7jvWc4frr+MF/TG6aFGmZWWE1JsBLdn9U3KNYlsZn1w
7Ca/PubUajA2boP0ZyeY/p60IlORMonN2zHzO/LedHqfTnG/KZCNcbXOELed0eoPXaBPh+uPdr7R
5m6NjqzQHGOgD3K68IJ2CpEzVvwjvYZul6hptde8RnMyXVoz2b00FKwBIL9IcMFwWVSoTMGkDZY0
wbERUNsRkzbeRShIoS8QhyvLQr2w/ICjw8TgGgHLuWzwZ4QFIOKIR31I388dJdTUzikzxjtPaftn
XQuawmlJXn271Lz2AfhL19mgfZpnnbJGc9v44rgb1LpTgYRR7XGHyZK/FkC8tIfAhCyDs9U4DdvA
F5FM9YW8jFH6UWpERtPwyazSPrAV2rz7UR6ixMWkVZpLL/nwxdIA47pourWPxYzFdhV9Kqj/CFKZ
Omk6xIEj+VqByXwmKs8NPRjKv0muVXbHHfITmaPARIFI93UaEmNUOnI3mB7V6Dx8VwaTtYbfufDZ
ZkglGTbV6FlE/HSFCHS84hoN3GOKWIKDO3a2kYFtv0HdfA26My+2xTaZm/ASRQYO/jMniNZK0H2y
SP+mLPoitUqwQ/qnccxUqVzZrMVHCzaEm8Lsm4VpRvf6VjhPJ+ADUnCg3YfwPg3M04lKIA7MNqEw
XCmx6KYVwtjQkEvHtyzvToYXAqyxjFZO40tTxhwRc3fSek7/xabwewMvQDUhnRAjc1PRfzk0ej1j
6dree5t5+IXaELO8XVDk1BXKtgIifH3eZx+YfI1tCZoOgJtG3n0679zKBkmbJuWgeXmzkfoM+e0e
RWaLEsPKK74wFCPRTZ2pitwNi9kSYOqhlyC+I2WaR5+nb5Mdd48+buJWtn4byU0llKhlFjYEfQC4
43RidGmBlQumfJg6qcZdU9XvpkbVVr7g2bJhlNmui0PGIEha1iwiCthlUvoiQZIY3lUa1fdQTvVb
bcR5vRPFwhmVRHq+/s3Ozrd50LmUQFv6AtCTqpRnqKEoHqAbpDe1WsaH3GrXUtBLU4NUw85HjJK7
fPG5TNjqsgoH5YDfqvkg4wiBHnlTP8axr74vS0v07DEgPV9ZkJeGpWpNysYKIW9b3umotIRT2IoH
SSnEN0IYcf0lWrjt0AtXHSnGyREhpagrV8Y9jwSZLJWEX2VWuhuLE4CFJKsdGKlDXKJXYg9ihYh9
UpnTE/157EfKvtI8t0ata1uEA0mG1KSpG2e1sQYOO98oPAkdYKwMaImeKSoJDVadUloi1jVO8dZD
+/cgi7W2kegObq8vpQtDcezRd2WkOdyev8ar0DMzmiZMVdRT1bK490KzuY+lhvMvE+TN9ZHOFy1g
I2Q/MauBinAmZyHVTZ3XwKIOMhLKpSt4GtLhWp5KKzvy0jgUMnA8ZVozdON0RvIQJGEKTOygDVF+
iy1i5o6dLK6cZWfJER0wdNsULKGoLiDedTqK3/OGtEIVD/qAZg7GoziRbocxiuStGZVF52hNG30d
ERtFdb/O4rXN+eI8dXJb8gAyyGTuS86BszWCj6XaEshLCGCh2GrXNF8w+owz5BF1qUkKWxPHXrRx
75Pf0nu1dAQyFfUbGaf1ydIL5ZsYD/0nD5I1QD+Qv/dt2ciGMwRzc7JH6P1LrPRy90xpAenNCqcD
YlawEwclT/wHBe245zgwtc+FHAalC21bqB2jNtovlRZNN0odNwKZMHaYbgHifs016qzcwuxn/ThQ
xezXMzCdFpl5HYNtOyjAJJAlHWh1Cj4S+agSOljytr9ZeaccDXaL0IKPPjvlLM4GkK9yZur4GLdd
UKExjqmBKiSFI6RBcbi+TzSZpfP6y75YkeOiBjYUzQAOndOlRXqSmqNSDZxDEeLoNdqn94lgDPL9
FFPzdKxqaG7UfAT6IPhh8Bmjqb49YrNLbt7gDiA7UZ9X+adI9UbjvsQtzakgfz8PHtTy75WWWLdi
39AdptUY6Dqamr1GOaSDkY9Skq8FD3UwaBgKVEWbO8OM0HX8RPf8fUYM8XkarQkuBDXIZjskInVW
uSirwRVqPakdYcSY1gatjPu8CBXC37eDODxpghxgKJYClbab1DR9N4j6Invs+77eakPTjfeql6Lx
WFMotvZqb4XKYyn7Edep38WGI6PfVRxQPw39XY50pL7HwmQE+29Sovlw/QssbyA+APeAxBKD63bu
JC3mRiKwD9pDaBbmQRLI1XaK57XJTYcxQbdHkFX+ZOXB4K+Zpp/dQTNziUMfphZHMuCrxeUH9EpW
BUHvDopZ+bFjBgWYzKDP/S9iHhudE4A/Eo56Q3/qIDWC9JHdSX80TSaMBH/7LRCosbVmKBjx6bwF
X90MRhv1TYQw8aGuvc7NJRGfECnSv1kqIgx6kRaOatT+yuH9MsHF4idxm0sx4OrBRS82GrADygRF
3h56aDYd6oW69SChLFGSMvakSJE6IJQbjF4u3qWDj8dk6ZeN7gpRUWNnIvnRWpFhHvH0ieZ+G3qV
YBoR81hu/QBZopDa13hQs9x68FshOphir7hTWccrIcjy6prlVsSXVuvc36O3cfrKk1nLTJf6CXXs
NtqrTZocC5yJdtc/7KVRcG8Dco1oDs3E+Wp79WHT2Jo8Qe7Ew5S0qRtMMcbsVbJmxXlhKVMuVl6Q
fby8M3aQBrS7N2OO6BA69dynFKkymPXGKFvJleOZ6A4iOA/LG0so9Xspy9bapef7mCeY+dMSdTUL
itLpRPO+xtJEHcVD2yfePqzrcF/iVb4NDc84xEo1OrnuTyuBwVnzeP6IdBzYwdROzTPXOKTeEEfr
KdVAisG6RPYMSG7C0JXBts0G8dAVcaki54wSriSPNYm9KpY3WBEFDTUDoNKB4QsG1d0emZPrX/4F
T7lYy9TW50YdrB+4YovdlfgWjcigmQ6JlMg3edTrs862WX41JjBv+H106UCuiaa1W2voOVMesabs
IHaVGjgATfzMwTCrmeyx6LPQro06lfdVQ3ThCA3EG1sXCr1ylIa8xPGCXn9SlFof7KqAP+a2clk/
6ugPDo6Iv8VnGIp1QZeu7NCWRvT4uWf3P6BYF1W2N4cvdtWUaWaLvtj/BBQTIhPbGFFoaw1KynaC
BeGjSk/8s9giv7a5/q6WAd78GanGUh3jM52XFlW98EKrqadDpUnevahlxm0a+WBy1Cm2vmcYFv2E
EdlWWyOv9PfXx75wCtLPRLPEoglCWWIZXULSkGv2z3QAGhnmG2OUtZ+xr3WKjXyZMcw+NN5DGbVR
4tQcjpk7Bw1PSTOABJHUBiHh6w80HzyLdQNmXqXbMAdA5GanO0nAc1G1mkY8FGmeh9vSH6POLjPQ
3ZJCG8pughjZbAkznNQdVRS/7JZFtJL1XjiI6WYTcHN4USNaXg0DIEffG6v+UORVhNuDOG5EIfbe
EfgVK0fkhZOD+iHxF2hgguNl6wPVBY/gfhoOkzhaD2UTo8KfloXT+4V4zDj53TT+R2/rP74N/8f/
kT/+ep/1f/0nf/6WF2MVstMWf/yvu/AbjiH5z+Y/5x/77392+kP/9dD9qJq2+vHH3XNR/8Gx8f25
CfNs+TMnv4KR/n4S97l5PvnDJmvCZnzT/qjGtz/qNmlehuOZ53/5//uXf/x4+S3vx+LHv/78lrdZ
M/82n8f68++/Onz/15+Aal6tvPn3//2X988pP/e+CrPw+/P3P56z73+8z78++/nZT/94rpt//Sno
4l/AU2c3bzzKAR9oxCf9j19/Jf3FDnkRZmQXzST7P//I8qoJ/vWnJP31AuWfxTnpMIF+/vMPhIJf
/kr8C6ARq5tq3C9r4T//eQ8n3+7f3/KPrE0fc2qN9b/+ZIhXO4bUk40LToBfxM0zS+ye7hiYl/5Q
+prlBD1tvK6DFt0PwxpD9aUG8++NSakSzCIQcHEGL3KVL3uzVR9Kgj5bnghe5L3HFS0YNkndUS42
+yr4HAdEk/YYcsG6GF0O0mbqwljEhG4YHkaEhfGzh+8k2nohdvVGn3K93o5hG1G+1pvQwSVNHm4L
RW0fqH6OyWYyzeGrmnrNsRcUId75tFU+TrUawDDJFFFzu1IeC6dOpPrzpBXVYzWqPj4z+uQZnOmj
8iYJuQbsNmkrSruw2Ctbg9mWOrXoY0rsJY3ZHiKj7B4jBEgSu+qK4b4zSwu71zK2hN2A+miFHJCa
3aaZj+FblGVtArHGC3TbUpmeI/bW9LM3+tJHEt/PH2IhCD+GiBRE4DT19mMpJ2j3V2oWUsdH8P62
TYxIOXAXqwc5irEm78O56wsjbtrQ1AeGiKI/kr3o0Zsa4jJBB48cZwRAlczG7iQ1o2NjToKbI/hz
Hyi4hVEu0oI3hUrXwY6nxNsqWVbiJjSoHuC5JjHxayhjushzY+xewGrra+ybcBxSfTC/v9pEfy/O
K4sRFBAEQ2qglEPovmjL4yxO8T0yxgq7y6m29vUwybalBGuYqkXEx2Kch0HFZyblIJW25J+PmWc2
VlsLDkLy/SEOjbd1B4Utx43qxlSK2gk9z7uRorx12LbRLe624Uo567Qu8OsRoJuhHkf8Ra9pEdv6
ETBbC2S3Y1CJvUuGSiHuC2V7UoNi04a67F5/s6d30q/xqAIxcbYih8pivEZVhlgVI8Ep0oGEaNIa
N2lqiCqZIa3cSS95/8le50Tj7kWZgH7MjE08PVLKIvDC2kQiGzGUUNiVKNx+wt4D6ANgtobgUcFO
bnaxAnCla/Vj7oviD6wv8YRQkki5RZEzMJ0BNOMDvaqBZthkNRaICTT4mr6h1eJBAwndgu1jOqNO
R2LACPKmkOv4DZ1i4y7S8+pXlvm/l97rS29eFv/xz2Vydum9e+YK+eO2/RYSEP26RV+uyvmn/n3Z
UY+eixFoWZNSzHSMf1928wWI3ipNqzlkpWTwz2Wn/jWLzKB2RCDLWTo3pv+57JS/UD2jMQ8vgR4p
rdLfuewWecV829FnkVSSLRBkGKvPJa1XKWU1ao1XeHXihqOy1ccotDb1IBRbBKKPVjlo31JdK9/1
+N7cJlLVa/bI4b6Lx/wmBHDzAylyNbexOhnfEFyBm9cQ/nhucKa7bfo+u510kS7qhGABIule0D6g
t3WrpJb6GAuy9ZyRGjyijDy9FcIQJ1sTfYi7egxSuzSxALVrRc8nR0pHcYvK5JihL1l2Hycze8Nd
2HJfJF66Hxr/19nwv0v71SIlOQH5DnhgXl30a14K4f/vpX6fVz/zJP7jUCdEeK9X+8Vf9Gv1c2/9
NavCUvGFIoiHCfvi1+J/+RtkwqAo0yqfdR7/e+0LsskP0Zmji/RPOPfP4mdN/AVgBPWvOTRDj+u3
Fv/plTMXaV9+02wwjZgYYJLTtZ+Yvqn2Xhk8tUeCGVxzPk2/xwk7H2Jx8jeS0lTSxBCu+cF/7j4l
D7Mls43v7Rph+/Q+OxvJXMAYE8PIY+oBwVO+qfaPay3ZRYTw96/noOIzosyivdROXp0TSA1lgPr7
4InwCyWc++nJ24rvi/u1MODlLvz3XXk+ECff6wNJlYC1FLSCnjJsLIINMo7GFltc62uwPSDtc9SO
zbG48R5bN7Lbw+hW98oGhLLumtv4oLv5Fna+ZGxeHesXwrAXfP61p5rf/qvpo+DhgyQcg6fK3E+N
E++3+Q9r026bTe9Wz8PH7sug0r1xVoadV+C1YecV/GrYoPJktTQYlgqcW70nq72NIlt4qj90N9LR
s+vHGvtezc6OR+P9ytiXFhTyx8C0ZWIWoPanYwulEOlq1ARP0rcMglFl519yp/1sYvv1HmNy9SHe
hvJG6+346/WRT1P4Xyvg9cCLbWnJFT4f2G089ePG8G1kNKaP3/L99UEWEnbnoyx2Zq10AbDZLnhC
0wptp+KziMdHagNpYkDutDawQ8GhbnN9XGW+UJeflAb5jM2EwECsffpauxD0eSZZAV5hGyS+cLBD
sGODQ1hhF6BbbLVXRPxb8InVqBGNw0Ehv7NTHKRvsMJOHHy5y9n4GnQcBsV3iaTe40kXu/FgvIuE
6ouQmR/jWXk5BX1ih9Kwy2ThZz4awd7I8fWWOiHcDmho0f5+msYJrtdU/H2BntRDXqctC+DcP2/3
37NcFHAzKTDGQZSDJ3knPDSP/t3wNnSkewxXP2Jb8hkyxQq8f1G8PR9xcW5kkT92nTwFT8o7jEmk
3BZsdZNufNt8wK3V/GSuwW9esJ3XvuTiTPAgNXdVKQVP5SZ9LvfeZsQQZTNsk1uRfqojWpvuEWKZ
m24GWxodJXFrf2OZThfvQ3p09Gr3wS451PsExpEdPwiufLOmDn3pACHGBEpHPUUDAnG62iYTsY4M
O7en6na6se5TN/pyfT2/6Cgs3wJVae4EwGYkkov1PDY5zekqDJ9SG2/sHfJrd/Hb/G31vSnsyS4d
YfMNu4Tyg/l5uqHf+9A8Sb4tbMIvzc3Y3jXmVj+Mj/I7keMcxM2T73obLKM9HKoPwlZ6NzyWe5EC
xA/stz/3tgZw3I2lzRvRLR/b7/GjZ2OJdjPahZ3Ktv/43NtrbMGXHPvaDBdrOQlKSWwCIXjS7HYT
HDo3e0DXYVs6OYxBV9z0b0XVRpT+nXmAN0pdxvFs2cWZ7KtuV07wRbQ9/r98F2xa23LbtTtiPqiu
Pd7iE4/jiDaw5AVP4y66HY9i4NQf4z2Vqz2WZaBhzGY3HKWjeBsclUfrttBWHuCFsHDtARb7IOuK
Xpxr/E+xXdyqx+AzAf8+d6qb/jF23hv7yB1uTDd2nqpj7VrOvCjKI0r3x/ou2FY3w5vs6+Pzt+EN
2N5t4kTOp9bpXOWzmfK2aExEd/mT/La+ARJR3PU37cqBLF86kGedOOJQ2Ir0fk63CBD5UBjkIHxq
3MbNDpXs6jvrm7aV3GwbbY0NZ3Kx0d9Nm/Yh/N44zQff/Xl9D108u0zCWjp6RMo8yukjyBAUR1OP
wqfwo/wRy8a36nc49M0xS9FPctXURlmuX1MyXbQqfp2Yr0ddBBdTjSSeAoftKdoWD9pesB/r22YX
HPubtS20OtQilqgKo7BAqrBE7tG5TO84EbxteMg23j0H55p26aLecj6zRQRRQvSIjTwLn9Sddxzc
2PXuPadxh9vB5UC6H74Km/GzeKhdwke7P9TvYtdww6eVr3pxY776qosIw4ATOWGCED6xKXf9rthP
u+Rr8BB8te79o7ZRNsUd6Jrojh4VZ+fu+ugvLdKzXQlaC2Ajud1ZCzVLQIemHu+g3WDt50YPpPg3
iRu4EKud4mf/GTk/17OLIx6rbtW4d6Yjrmkb0Ky9dDgBy0XSEtoYLeXTlT22lo9BMO/g0+Fraof2
p3d3Xz9uw/vSzlxWXO10N/n/Ze+8duPWsnX9Kv0CNJjD5Zkkq0ollYIVLOmGkGyJOWc+/f6oZa+t
4Lb2OsABTgMb3eg2bKlYJGcY8x9/EI9Hh0dLHLeC6sTLXV8V/n5biUicH+lu7p6pLn6i+1zcmtv7
ViSbfHvFGhJtvvqpuzuJvE0qcj7v6NzXub9BPN6Em8tcnAVH7MLu5tgt3MaDSCoOIZdoxf3Fwdoc
l9v7i1ScLfyuITaWMDx9K4uLyctOps3hbPBGv3UDz82Eu52986fN+d3X7/58ZidC9ZdNLA5nmM0L
1S3F8eCZ+7OD7t9fIfYTz9iOisPNvVeLq5uaP39vvNk9OyxCP8rFrhRXmeD6Qtlo4nYTHEl+/vIA
lI3pRh6f2vKpi3g6u7f4chell4vL01n8ONwv3IJ3LHn+1zPRiJPM5WsfeZuL/U0pRnHgfn40It5c
736EG5svl7mV2F33buD+uA38m/vgKBale26wfWXuZcqfS/eMZ7mOjun4kfcRikLAneRfJHFkiIvD
pTd4h6NOXG0ncT9v74/dH0Tk8Ff3pMHxeMnx9djLaZd47fbsnpMaNZfjbnJ3u3CH6aETX03e6nxu
8im5q3vMuw2f3wlfF50gQlv4333D97e2cKe95rqX/v4U9/vt0flmEne7a76q5m4H96gV57HQGbcn
304vjzP3VJyfLAznk93ecSW39vz9yd7/emKLvePd1uJ414vLxj8y/BMu4lJpCTdgeD0/2F7rUpEu
PJ/tnS50Rtx56Hd7W7C8H3pxWgh/Z1BLlLyK3j29VMXOj8SPZWPwQLX998jbjhtpr+2FunkQp9ez
l16F4j5y863Jg/O/8n+V2Ifru0vEDW63XiEI3OUvT54s199X2+DY3yvu+s2eSnfjyQw26Dlnpydc
iO/pVu7hLPb8Z9/bb5/WQsc//XHo3X3vO+KaBQ112rlf+NsnQqx3tX/o9xezexi8YTN4yqbzdqnY
HTS+v7q/YXbPDKvD2dXgbWZ39hvv+uZwZojbncWMGDx7K2/9XedZ4uZwfME3Tz0qMr9yCzGL494/
u0k9UXrPmri8/cFIXqeRJZ5zz99d37j++X5mAJ5u73h8uXi+2d2Ogqc7e8npwwktLXF6F7p382by
9353MXu2IEXbl7alF4nkmGB1nguvAnt+EW52PGzioETo8anr5/Wu4xmetH6ha/+ab9f5+8C9vLh9
HMXx5LU8EEsw8zataI6ubmTemLm1eYQXyM+uZZHtqtNmX7j79pNT5IuJwodV9tX69o71pUroe3Us
jb9ZLC+30vHt4j0eMAvhKfYuE/Yocg+6iws7A/7xatv5+dF3YIP66JstTtbadfDrjeZe/t9VhWQZ
cpBGwfSBHVwlgWJIhHGAHMAC8cPYDbbVUUgU82WywWraG8/MnV0KEtXcggH3591H+d0ZHlzv78u/
24GdyEF0hwCHmlC9uC9PpyOLdXAb+9ppsDPPzE21T8/qT97G+qHvXwaWBzRZ4L2vfPC3m40cpfFg
a2P8rW3iyo+M4NyhiygQ6DwUYOqYTlWlG06N9RnKt54APlwYwBJAHgKi+d7VjqCjclQkLjz6y5H8
bD/rd+OtesuJpDpY59KV/VfJ/Y/w6f/Tt13zkMUPxb9wFX566P9VPv/rsoNO0Hbx9/Y/gVGw9rz/
PeJ8DquhK//1Nf7+lkmw/tav5orxBYErzUI0x0C4b5gEIM9YZRIIZmFsANGY3/rVXLG/8KNgyDT5
1xgXm3H0q7lifQGaWQmD+CtjBw9d5lfz5/yvF/4X7eP3TIJ3dShJMYg9kMas7kSkVqCIfTsgi3gI
hyxpc78MTIl+dD96epuDNqlQhERfRJlX4zi6n1Xr0pb7y1hLC7/SkmifZYssUlQ3OytuahF1ti0G
NDEnmFo/zmXT76Oodty2qI+VPp2AqgYYjoiB93U2d/6r5/7zvl6jOW8nM3KGdUhD/6eJhagEi4+3
tzFWuhIHSpz7WUnQBilGkGiC+NzIZVjD9cD6nCjjJyvIeuT57ym1XnM1qEL8Q/ebbJgX/egr5BN/
O6krUFX6QSWnnuZkz6pV3DtyPnp/vrm3FerHC71bNAgIW2I7yEJf17P7JglzZGvO1T+/BncDKXYd
XfqL6vHVzXS9FhdRF8N5JiRFNGM7elLXVJ+8pnenrJdboceCsxFsEigsxrtbMaNKLpcql7zG7h0v
zLLjMne+BbGxdfrmdmj666ZVfHSJyiZZlIvcnj7xG3jbUPn5BVYfe1gEpCzK76p9sxwUh9AuyXPS
8iQrxxTdFpSRdOgUbxhH5xPk4V1T4uf1aF3RQ4Vyh3P+24EZGwseG2jtvKivoYTW8WOU43LTYtYm
gsw6KxxYxo2hXxh98jyY9eWfXyv7ysdRSn8LXiZTHDbTe6sKrZgkcpKC2F/zKyujhu2/qL5uJs8h
NLqL1DRoVI7FNh8qTTRW9qhrybMWZyeV2sG1z6vWI8HKEaW8RBukCfp5r9undWxc5FZ+Ykvm6ZKk
z6TGnRaxnXrlnGmr8dYksE5KBMrHYJ87bXSeKkolIHb8GDIJ/0uZ/8Gx5mLR0tVqMb40lPo+Dcyr
1tYvMOy4sGWurFvhNf4vmWsayaNVWRBflqb11quNHSq/9WvQP2xFWFhXBO9oopqUC7QrjwGkYeH0
8p09J44gDkWD16gal3Iw4WmlZjTTIrvZme2kuhH0bpIXCjgWs5p60iwvF3qDH0rc8tHVkJ/EiXqR
tDaF5npnqGMOM4ylY71e17xYSv0CK/O9bNXpIU7b27QouSsrmZZDseSYxox4q5Sd6qMPPa21MXdx
ILwjuLv4Rk4Qzgdd67gl5mkCyUcC+wdMPyxaZ6sGZSKKOn80M+sUQ6pTI+nKXdoSSpGlvbOZDfvK
DODAsoYvB0K2kaVHUeUaWhhvirgYPHaeU2JvqbFnAqonlB54vWkXVZo/prN2g+Wo6jlWi1YnIiaR
0HShxMV8vb7XwCpOks6yRTZl0VnvIKdOLMXtsRNepVWyN0BA8vWogTjaLo47rQ/55TEibgY1sGvb
i7pwvrZCTfXlkocwa6WzKZTCwfFKdlw7tk6dKHO2RjPP23o2bfzJ40e4U4mr4fy1wVoBHxxnVP1W
ipbN2GrAdqVxUWamcVzaDIVpmYzjkccQmfmyaVKulCzOfAjCYBK1pKE6SWvVpdEw4SHHFlfX2TPG
ibcqPiAv3z0LrWIrF9ZRkS+DW07Lwzioz2YgXdVTX5Euy3RFbKIJSNbP5hwumzQcVTdsZ9wUkGc9
9fHQ+XYy17t0yC5yfM63djmpfozEyU+deNk4AX3bpJA9IzFTL1acSWTZ2HpKy3NyIjJstQRrqAJ7
TmEV3S2RGgwFI36WQr3YlnNz201W6k+2WWD3gTLIynmZBQnubuvEFeZZyoWjVKobD3wzKan57aA4
WSeNPPDBY88PBRV/vU73PiKzeobfLAZJb4UeBXx079hiztNnHAFakS35Y9zANRuVgxqMZ7XsXOV9
nxD31qaHGm6ev7Bub+PVpKwf9YslGBy3bifbQzV/ikPe6BdZbImucE6VlZeXMJFUrEyI7lX9uUQz
mwXNraGWJ7pU3UoST2q2OKK0Evr1kRdGSnTlqth3XiWxOR8iK5qhJ+NdSEoKU9Ravg/wVdzJtq/k
ZQE+y6Ur2CPYKPM3+Ig9d232WIRMWQ4eV22kSP66+HadlXp129wmuXpBCc6khVooinXgy0EE4NEE
kFalye3U0fDqUiqEprNkLFYz7au4m/ZTXtlebkoEzyDQF8ge8Rvs+iVw9ZDXabW8GiI2UzRjUnKQ
SZ4UY2YzRavs0YAx4hp5RO5MvIQbqX4xlyrz7/kSHaW6HbtOxYxvk+a2saLHQetvm7y5JQKFZ68T
lWWZDYuyxTixI753aUfPWVwvm5d5KlXWVZ7Jy7Yn3kOEIFtug1ZrV9kDsyI0eG4Dg8QepKtpThlc
2Ls6aVZtbEJTv5JIkN0MVjDDWQmSeZs5wZM88miJLJB8bBWlq0BWL7KUoAa2zOChTQzI4mvZFzjr
0lhPyolmldiRpjkORVpL9AEpK+PZqhh0l7BfDSVZBJNRSf2GNj6il9BBCcbQDtD+zoKXIu3CuLG9
rJEeMJCPzjU7R3LG+r3r1VXWbZS3ZlzoTBsETic6kUsbJVzUr8oSB+uAnpvjAUa7D9lfyqGOS3Ip
0sjgN5Ve2uWr0bZi9vM2lMmJbeaBlT7XLppIZV2c+sHt0oowniBO2m9NFkXQO4vMNxrjgSZ06mHo
1nqj09qeGmny7YT3xXE71dUmqOXqTpHsCbufYD5IGaR/T06ixzaU0q+xLD0oddrHbpys7y+Rs1wE
1SL56qio/jDW+o+qSstdrGiDm4ZMlgEfTFGEYeZPs9p6gTLaG4ir8u2YZI/TxPa8Lk4Vnpx72I7P
NhJRdqrm9mVbpG69mMdG9Ys2gS8rr/tiGjTH+Vps5LZxqi2Mw8JiGlQsGNoycEO50RzryL7cth3P
jKGL78uCFfxljUhj81Ruq+JSKpLHMKuCfRWSUNSVarxhiV/3lOwqG+g2JaYVkn1kX01Lr7ppGT/3
lXpeaf2hKa3vepTdFVZ6nM5ShPs1e2k7RdQWBYyIZJBViBtMOJUlbtPHCOBKOTOFEdPx1tJ8Pp5q
OT2ZJ4uDSmA3XimjDmDSHanpcIl5d75RM7knnQrrUnVkD2nHdtoXFcs6FeWtXay3idaZizIfcaZZ
7vvYgXQePRKpygxr4ucq5KeVep20a4HxUi4USnM7m+ljnfA07Ri2tWEPnwUBv0UG1kJxNSUkNgRd
ALiAtdZxrwpwLeeoV0xL5Gc2a5VpSVcjV2LRTJ7HuAFsja3Yxa8m/qRCNdcT3ptjzEqtxUlgtfui
NH9fIE5z0fatEkqeZQ1nUWx5HT4qmj5cBGlmiUopSEIuYHHLTeZRjxzMTrpRrBoFaLS10gIsVmc/
X3SNki1NXLmp/aKvN0mzXIYjWaMhBzc3atujoJO/GzbKXS2AHlL2l1C4j2vFrjaQ+PaRFF4rbf8j
UbMdXjuwNxjWQxY8V03SuVEe780QaUSWDdOpIXXpPsevSRQBCzdUhCO0no4Ls3p1+I6fjUQ/1QpW
nUSbga4zVkiSts5muzJhfeOh5WLwR9WYOUzJsV3c0cbSK6/SyZWqRfN76TMX/g8HVGj0uH5Sr+BC
bmL8+fb1lrSXzDa2JY/EEskfMhSOYAZHixU+JxWrJxvrJy27F27YuxeLYS+GyQAQDKn37Bi1xyKu
DjLJW52tBC9HP8Kaf7nQIif023a5623rqCaGxc0xDMYB5nQtJ/HntUXuDKrbdRwAlIU9d62Z5JES
aH3LDcXArKWPU8RWmrOGDIV9NMeD1yZWc1Sq2XNdNbdaRaXTL5xrEu1islnnnTat3DiuqILY9ulm
Zv7Q6Re4QFAIUm5KC5UDsWasV8zOWGWTaDPWgGjAhbauObS81HRDg4vVotpXdssUkdif0rSRdsrI
224L47Ra+EkOUrdTorRXJV0nOJpjUngYvKTeErCN/7UzcuYKRzYG8o4lf5qiOeUrNo6rjhULK440
bqayKzjOLK2FXetxVHnsTULG13JLi+vb1Fw6n+I52KMuWP5iLfwjAO2qzPnve5zsjXbnf6bp2T6V
qwbmPwFyA/Z6dcT9wGc+lChinprmoXtN8Hz5pV+Im/oFsjDG6Ki4VusbDTjlF51Z/QIKB6UUsAaF
P3/8b8TN/GKrcO1JjIApYsLa/BtwM7+gbcCeiL/EVFIB3PsHgNs72Jl1Hk4osxFbMVCBNQzp7UIw
2COaRTWdPLLL2utkqJa7KJ22vZ7JGO7qo4L4ZdQu8tosnzjcmOextLCJaYnEnjv2d2aYqsdpnPbH
CE1CJp6afcWfJvtpgvCPxt//bHD95wrG4K//aaztHuIufjPM1p//Ocws5Qv2ZqCN+AARg8Og/TnI
LP3L6miNsSCjBuuTVQX2E9ZVUYHBZybGE185SIsrPPYL1rW/YPq6WgKQ18MmrBv/ZJStg+j10g/G
5qxUfrLx0G8heH87yBYbZ+PRjiy/GAC1iN7gTBqntnNUzrEeEPztlAdrGKQntp3uzJyaMPFePanf
ALLrFT5+Ax2FGgR+/C3e4V5qUqdlUzeWH4KFbJpa01w9KhTcxYNPQoiZzh+uhFQPRwv0fzy/d4ie
UTdSkMuj6eeKgpAfSZUXFdln9tEfnyjPdEXRVh+vVYr09olGdkZSca+Tjzek8llTzgDLdVmGNPvl
TtY3ap51u7oupFNz6o1vw7SWxn9+pO9LCJjoq5XOSlZX8VR5D9E6VoHVc6Lq/tzUrU85YR6yOXC8
KWtzlGtG4WpyIO3+fFHo0x+eL6461C6rYSrv03n3Jh01D7D5aAxfLipaVWUUR/IRvmJa5y6RWjm+
g6FmeASJfFzcyKkLqHCyQWCBw4nmLOwk/bpa5HEVgGfGSUEFZgiZDfohjTsnFFkZhrFIOA9SCy4N
NNdkSWeBF5xqCEdbJpgKUYDr4gzU7gi+qdJtGzvSr2S7RFAeG5NqAVwmsf6DeAqpdu2KbNUNJ6bg
mqCD5JaXlXzlgK8/2mmdDpuZtZ7UkUTRwRVrx/wazk58zzndMC86LHXzaz2dKCsdY66Tnd1L5l1o
zAEVZeZE/XWqz9lWL5Nl2GDtqgBVmGC8gkDU4RuekHHhK5Pu4HfUZ+plaFpk5M6xlVwv5tIrW0fH
OFaYqFUgMDS6ufiFGvQ4AybKdy00MC8081E7LgfsbdDzOebgEkzdkdMjDwoApTJYB7tf2tmHWAPH
2UqiQKe70RnEqdsZRVDOoNA2RSJVpcehUqrXFAa8GNSuU6EglmMdeV1ZhUdFs9g1/v65BuRoGfkm
tq1G8fR+xvQ3C3rj1I7i6Spk24H1ki/k4U7ZYp9YYx43bqPE9vc8m4zU5azb5K4aK7q3OAoZK3Ea
KGI2FwI4TSZKv6U4e5IgaF4uOM/GYpgSqnW1zfNnXGN02ujzNMWCxzmcEz/xWCYxjkBZUuq9aBDc
cBiwp/p70AUgpzi37xppHAhr0Lv4IiMT7MRpTee2CYfoaWziHB6NJDudsOxFu820od5WbdZtLV2y
iQWereE4kRz9rq6k7BzfohIwplX1fdE7CDMtiMcHUivwPVwWxbkYaGM0nhlPJuDQFKqbkANG7pWq
1fpBN9emOxK5srgDQo3TSQHmd/V8KhSP3NgYNwFVim6qdECtmaUYa8d65fS7MKAp72bUtwCH9pTc
kGocpwVhxFZq7vs+oqFWLbVe7Cc9CZYTJ52S3KvU3PkaWw6gUSQ5OcyPNl227dRImCfONj47fVDA
4V16aVk8nCLMErObLHzUB1JDRUGRUCFxqmzT7Si9Re2UyfcKUUaOqcIi537FsZ+E4hXcOgN271AD
IqroiN0gsT3Ri25y4xwl1NzP5Z3dLer3sCtjQ0y1FFzMsMbPojSxTKEYVXhd9xZjHLCnfbJKuzh3
YuTReP20ycUcK13oJ4GcYb4Y50m7sQ3JuNElOb9v1Kl4doDgbOGgi71vFzt4VEJ5gk7lKIAOxliY
tWjxKpB3Fe3V4GwgukkWWGrFGn6sYd+7SVZOimAtz6CMyRNE5qZMmSeKlTjnJoFTnacOhfINWBhR
rIK9FWMwB9R227hQT+Uu0ZA52p3Se2k/k9Fs1hKBN5Ha82Jw6FDUTSyXle6pI3UoQl1nuaslE1Bj
yLriwQjLCRgj6spkU+T9hHZYk1RtUw6qVDFZbRicMTEUkYfHw6yIBaxfEo20rOZXVZu0oN+kG3um
XY35th+0KhLSKBe1S/xjJm+Xamoy0TF3MMtQamwBHaWIWAbkWGVxGezpYcLNkaTL0qpkX54q7qyz
NIlYewfJtF8njTZ60zAS90BvKDXcaky0whtTu3iwQz0/Xxi9kUB5pHK+JgT7jIymQnEzewi+O31F
cj3Trb/LQkm+qiUjI9eMIkAWk2EBgjayOgK/JJUSejQdG9tVixmjZadpUscbOadd5SWY5Q5z5KTx
ChM8ZT/2HSNzShvzuqf9DZ4lFzZOHya5MJ/sau+7gJTzSMsQVSFpRFj4vl1sl6xAfZEZvlT3xkXW
XpRKYBCKlVVfdYtn9ec99HdXQ0C/hlRSkFEVvq0diGlfpe+J4cdZKZ2PpM954yjZm0HL9EOUdE9/
vpy6ft7r2stcObo2on0TeSalyrvrkS23NCwhuo8lcH8R2XR2RWT0Fs4ojbP0wkgKjfC/KElGP6Hb
VVyrnS0FXsdJO/E7p0ZrWeNRMntd3ZIM2BetIcpQC3ECoJ0wHjQnxKW7zqR2pmVGgvpTwc73mQud
8vE+kL9hJUOrbhWR2u+4CUjr+hijXdvP+lEKXb3ldPZIshz++siNHfOYWmlSgTDo8nuTIre0NRZV
MjY1q3X/V0H7v+ehV4LL1Q7z37Ndts1T8fDj4fWBaP2FX8duzC9WV83VDwmOOkZjf5+ITOULyt1V
wGvBsTVeVIy/iC7ql/WkjssgQkqYB2t//NeJCKMNZgy9erA4HRt17Z+ciN6fRwBXYVxBtYFHzznB
fncimjlzFRWZIR4HaVYmvTZ9SRnaHfZw1idHH/U9lLtei68LyYu1jT+9u5ZS5pFCUZ54teFIh4zU
BBEQ6Og57XxPulKL31wW+dGkbmY8X86zmD27COfKs+dpELoRJm7a1XTtluhYTcnkprWJcwZe3tsx
Rz04lIlXkVMgZrYTr7Bxw1sWXUe+U40CigXkWIcOcZF12sWrF/6bU91v7ozUHgM/X4c5iYnY25XM
KkLTSelJe4ukZJsOV2dXoTagzbPuixKVbdZjBrn0ufHJ4ef9KY9nypU5Z69DjJTd9d9fwePmRKaB
ExQ4ECkwboyBUK5F1j+zyHtxkXi9dHIZjNSBeXBI40/vl5xydJSYAKKYFkYyNF5jyBX+wRFNSaeg
2ZA3q110AhnHVZQw+N4FSXg3V8u3ekxmC/9YiWgHadlbhFlsqzzvMCDJSu05Gu34YiIqohCKPja9
Fw8lh5mEnurxZCvJfdJMlscRrGyo0E3tWKvTDmcxY/r28gL/dxV7tYqt2pR/v4p5eFIU8Xc4iV+f
qv4xi7+/XtDW3/21oNlfmMI46iPCxi9TXcfCL4hH/UK3BNARyBBhNj/wN8SjOC/2QCBLBAaw5Wv8
068FzQIYenHeY53TX9CffwAkskq+3+ZRvYIf4kiirCvrS2Pn1ZTg9KIm+D+PvtGhnD9O+kaeN2XH
VNmkaZZcqanFBm/r7Rhul6DFQrbFXB57nLbOjlsFPMOjkx+W+9bIZn7QkYdtr0ycAOI+ih/o3+FN
vzB8f1R5UGFGrPdLLqpK76+LBJ4pCQhBohAuEBLjSnO9KY70aaYwyKzGvo4LpcxceS5wwhs6jRSS
uLB1PDitBKfFwpqlFjZCa6esU3lLgT6MDuKz3goSuqRUFdu2TCzJzQnPPE3VzrjB+xNnfaUnNIzj
6IRksllaq/KDEhKG0xs0qwypmK4aObbyXYqhwORxQNCH0zrKe1R7Q1uhrXEi+THCd/1HArmxh/7Q
qbo3qGN32cJHMw+F0tJhSOWyP4zO4GB+ykFnxpSutREHNFOe45m1qNamHUesjHKIIDm2+p3abDrF
jvNTbKu60WudPrzMk1EydgqBBFvFmgZHaEXfnA/GEsJu7pbkQSGyEIqCyW+7eAZNrW/qRklkLvwT
1R3luBi9cur66D7qCpksAVNeqQMY1IIV2/lwSsyRPm7beGy+tbkxtDQsEFPCW4+xNdrVAABXqoON
zHpGyU+0GHchuttTfgisQX4YLTs5s1LDekyLEC4IJkqpDJGnH2mTh4nOKZ7gm7MMf7abqnZS29Uq
WyYDkUOy6UWBpD2Cm9CkaadkuQ4dA7BxJDkIEyiz6fFyq6NSEYm0rGyvslUHF7O+atmEWm1YF4nl
lAhsBlK8cONHpLnX9ShSOYWMAUwcUHlMNgyl/SolmVVvcOYJDusRdQ2ub6wnO6uW7JTKQf3aDejW
ThKdnK5d1Wtro0cH3HCdKUhzz86nLNxkgWXlkIZUczwqpKap3UGdVWiOzI3Oa7upCt0MuhJglFJj
T6UMtaNv5Br/G4/9LEvZc7Us2Ep4iBx0YhE7N8TCj/cmUYtvqT/VfJPGM24gxAr2X1sExqvBrjV+
V/KRjd2U1tTOUI6i4aSgyr5LVPADiIFTMLlOF1UEb6vAHa6UDrh06m2LrsMcZctrTG1QvE7Bi4Rk
iaJ2PLtJy8tgxJcKpzwpdFxIhfDr5owD4l1vEAnkK1ilwESZUulbR2Yk3hFks900UIRGL84t48Ye
R/mbM4xosMtUBbZTOAJzRs6DxldiC7nACro4ZV2AvyQy5rrFCy6Tg9BYK1Qj4cAcwySaoRIpK5jT
5CU8IPY+MB4qBeVy7PKnOWiaHnxyRYOWF2RocOxkq6xwEYsoyFH2giKlUdh+5wiC5++4wkxV6MxQ
A5KaaWOtQFTUp8aprgVYN86FU4NUraAV8jXwqyWcrdpvV1grz7hbT3lBu/oX5Kt8QcHyF0SMSsXR
NpICz8PNAePh3usYGGPulYGmOS/IWjll1qF5wdsky2hNhtGKwxUvmNzygs/hZIy8N5fl7/kK3xUv
SJ7xgurZLwgf6Bdo37QCf3qSgAGqhaFcck62qlPQP1BCOTT6b/ILdhh22Fq4jYoe3c2AoCvqA4au
GPUoUQXAUohkilegeEYYho9hEHEq61KMDeRe1UAOhtTJkQ2YGATYpVSGG31w1HJj91qabF/tlr8p
AT/uOngk0sEACsa1mo7Fu0JMC7sFJ6rRD5ZK8QM1ABtsONH++Sofz35snrQOsL7iQKFiVf32Mtgr
RD3I1uhPDiNCMIYk0wVpt7y+XxJOzXLjmmoS3I+we44Vct56T++Wf+Zgv9Lj8cpFIEn1yV5PL+Xt
1yAXqh5rUwMmxUt+b/fJcGdUSXtdw0GisPi7DPnNg33fYQAb4Ahk0sew8S/BQvftpYoicJQ2QxUC
2yvO3UGfjNZPlZG37HRr0lFTZw5y41ytI5Ae/gPAUsay//I1/rdCfFUhvli6//1uPvSYT+P+6XVR
+PLjP6tCGsdfLE4hJFbQRqbBxhHpZ1W4/hO9PQAXBBEwP181/iQFwyCDAyFNKrJuECpwOv5ZFkqU
jKvWg54ghotQfziU/JO6kLL0NfrzEtJNtcrMgWZCD/zdGW0xMgtei1Rdy1KVE+QWyU3kT5q2Z1Gt
KxEsVn3axUGhYkcwU3z0A57qRaPC2HNMkP+ZbOganHchSbRxsMJVh3z8Mac0PWGuVdeRTFaF29hV
e6haOXpcljw9/D8bg9VTcdk1T08dbqXviRLrmP/b5fT/F4vSV4vCh4F3FT39SzxED/lD+3r8rX4A
P4efpX5hB6fpDEeBPjGOfX8PP1v+sh4FGEaEsHFaWc1Qf/WdLXgPoB+cFjBSW82Z/x59tKT5mLWt
Bw929Vf7RyjL+82B7hshPMwNgv2YDu8D4Ax0IzPweLV1IghyhoYZW9GYny3Ka8fx9SH9r6tQqGHD
iFvv+44k+2ava5NWbcMg4GzBDhTI7H+EHY1iKufC60iH+wTD/e2d4R1P6A++vdh+vV2dlzJalhlM
dJvrakkHtkVlJCMbePW6f7MHrC/iw62xBiAH49CJWGwFYF6d6fqw7Fr8PattqeR16OlsM5irRk4J
2dHpci9USg4A9L3CkznrJIIEQynb4/4ZG5tGqY2jWq4nFQdUCNzq6NRiLMjYvkzMTuu3akWwD/b2
rXQyR2SwnPeKQUOrj+c5OUbgZB+QduhnFZb4u7btpL9m9b933Fl75G/fm6oTfQM2DWWCZFHt7c2N
5eL0vTOU23aR9HNJVTk46EUE/8yO1Ove7Mn8GdE/tiA98AflYafrVbKZ6c8UQqqtz3RVH4oMDLj1
NWfdgSwMBPmhliFmgZ5nXXL6sM09R/bpLqYpIha5nG9mycnOJUhf21AaTHjlhebRBNI/cQX6OLDg
QBN9ipWwjmnwOqFfv3Gj1INhKJAgWEE2fovNNj8MVvwZsPVhXEGGpxuAlTEgmgmE9/YqUiwXcjiG
2PhUw+zaY5ntZZMWWxZLzSdj+MPsZPEBMIHDAmMKYsY6Cl4NYd3oVKWVi2ir50j/cIedvnWkshZU
psW1TGbLDyVshs/8Oz48Rq4KsxKgeM3WIMrg7VXnSqtnxk24JWIEkwg5mbJ9n7b57s8T9MNztFZe
+aqlYhFFTPXuOYaqNdRKp9Tb2LHsfRR3ZMWiMDrusvqngvbfTpcPd/RyqZVKBIHGdt7TN4PKSfUJ
Dv1W6trkii7/cStZzSfkmXV0vZmSXIT3REGCHBlzpHfFQlKo2aglVYWUg2Zt003pTu2m4YyIugbk
2rA2f35+HwaHBRlotVcHPlOQ/71bAuKXBLd5qrelPZ5DzTxZ9KT1emnwAXS+G1NRiT9f8DdPEfUb
l2Q74rjyXnAdsAoutBdZt20zBExKAq/Qos8Mhn5/FXzBNVBqqrh3j9HqC5rmmlVtlUJ1/ou0M1ly
GlvX9g39ilDfTCXZsjOTTBISCpgo2FShvtdSd/XnEfsMsOxjBfVPqgZQtazVfs3buIsqkCxTACv8
i29hAsEPUoxDKutyj1tJz4zmeh2MLd6Wczr+B3uobmeQK4omgq9ECia9NJ46JFE2SxT2zdCwK/kW
XQMYjWmfpypL77aL8rlQZvPJDtPs1KBj5qn5WuNRKchXo2z6f/61Fr0/7D0QZcGa5vJr1RJjNjVk
5cYaI4cuJ21fsPbb2ZAb2UQ2Ip9LeZcTjfkSenebz0Um27Q7hc91QocOTK/2bor1tFqMH+dieIub
OnETjSa4XAVR0pzDWvk2YdXgRpgdQdoLJdeJ2p1fdWs/USLm7Mv4aSDAfvnttICyEJBBHcyaeJNC
fO/1Zt4Lo24NQuGYS5pdu3pRXA6iGV1iyi2D1HVfBhKtXY++S7Szn27cmJRRiBsgwHPNO5uIpqPC
Sw1nQksE++mTyOrkLeNWe5goBO9czuv/anOZrQ85zGKmDN+XzcsDrSxEdFDUwVDBMggBDxxsvDXA
zcDbEBTCkP5t0BWREZG/v1evDw2EZuTlTJ30a5Uz2gwdmlGY6rBxAnPshq8phssPJdSfoBZd7WtE
Z4/CGqt/oAIb78Yiyx9yClmeiTz+zs5ZF+1iDrDB06AXcD8AbSCuuFxUSTa1qq+cKlCj5qcsS+mh
noccpFII+U8M2c4hvbrP15QBFAWfv6pwbh/7LrSjrsilMkj1Is28FhV6JOvZvs9p2I+nrKjCGW9T
ff50f8Kv9i7jkkbzbCHMi3LC5jN7wxxbLMzLYCRbekczundzJzJ2Xsdf6geb2SS9wNWGfAaU77bF
QkHNsCYxF0EupP5TY9vz2ZlzcQrbQnqc62bw7H4ez3ERx0EvWfmz1dnaoSgIBkxRLF+ZOKyd7MKA
o2mMZu3rYzodorly3iyhfyn0fH7NJJ5BcpchMFUIP1nWNGcHeywfVG79oEmid0t5Er4kGeJVs/Th
kEVt5pb5ID+Wa4s4lNHGsnUJ5ZJei73YLpOg77mTskiEARC97LkuFtOfF+61P14G/CxQ2yV7XDHt
mytEcrocANRcBvE8G34hE6I3lMjuD7Ix4l5jBUojFDNgcq8J7lYHf1QlnNKzqQzaMP8R1cnLZJol
VBLETx1lSPxsKN/HmvSxlJdDiqKzO4ZmEIvoqCJW4Spl/VRNbetONQKm93/a1Y2z/jLSZqDeQB5I
2y5Pmwjp49rNwvZXJ3FelLb1l1pzXFVNFW9QIk6Ayi2gJ4q9c/CurtXNyJtr1Wic1BZAwoJiLEZP
DFQJS6CNfpGIPa26G2eN7gmaf7DTV9TU+lN+C+ijYVFHWSARYLeTcQB8F3uNGe+5AN0cBRQGtQiq
ZLAkLkfJtFoLU9zKg7GjcK4VrKu2hJ/vr9etQdBgAE6E1Nt/q3C/f4osGU0iT1IRtIrdgJMEOVyN
o7KzNrd2BXUJqtbY3K/gpctPMbU2ssI6ZW0ILo4hXc8vcQibeO7G6h2gK/NhjPoBuqGklzsb8tYH
UnpcUfermYO1OZBDliQCWb0iiEs9+bxySnwJSfzT/Wm88cis/ALMbygooba9iZmWLpzR00uKQIWm
8oiO3/jMrRj7VZToXhvp8ff7492YUBaM4gsDIoojr1/92w5Up3FqIEIWgTR0UmBoIqHlEWlBWtk4
PopSgOa0eGdKNNLvj7wG7psHAAAAlTGsUDEN3ypvOrmdD2M15MEyF61vdNAYFrG0vpa16UeTRT2g
HtD6UZc0blXXf2Y3++vmuxh+c/TAWZa1JHAzkBp98gqc4L3JbKed6OXGclJ95jXlE6mqbb2vsilU
8VcwGAUs1mki8jylFJpcBbzr0dDaPbGe60nlsuRCQdOfeAn4xOVyQvslqq7iPKj4M79Mqy8jt8JX
205ptUGLgsIZ60giW5VXIHpxvr+k15sJECZncyWCUdLZOk+PWiQPFW30AIrKC3e04+vCkl6wP2+9
vC4LMI6d/Gzle4LTK/Jjs5cQOaakR+TCS2ZvKaAKraQoicIqaJqk795lRRsibpjqlvQ45Y32j8ry
koG0UtO9TgKHGdIAo/PGOZSrQxFNzl8r/N4Dx8m1Yc6t+RWtnAHYkK5L36GFW7A153lqXUxLWzgW
oqcKai1z/0HOJMjDtRCkLWoUKpE3jQMSO6qddp9LoxdnDRzINxFZyejVdk0nOho7+4U8x1fBNdtf
tchGVV2qxvhbZhftP/eX5PrWoo9C4EyxiGSP7uLlhqBLPKXhkNaB5Ujy144X2+2Ttvp6f5TrWFVB
VIBkSvvF//vFzPvtFimHRSukpq8C/BJfwmh6UkZEL0KtfLPnFmB8Z++5jV8XGOE2rykJbw2dUu7L
yw9r5KRDZSZBX8TQxZnOcfgwy9Xkcz6iB0cN0ZhFe+eApERI9aVV05fOGveCtOvvXn8EzzdBypqj
bG7rAoBepnZhEQzOGp3nztA8iGbBfHaKFuxdrUh5lEN7+fv+dN/6eB5ANjpms2Qjv3Km3+bbNMM4
Wgy9CHpYDce0ruRnnn6Jtn2L3vLY989JnNrfwh7FEavqkDJu0iW4/yOurxoI/WtLTHV4ia/JS1Lc
FnK88HKUWv2Wa1ZyBq7cH/DvSj1Q//DTqeWnj2ncj0c9y6yd8W9Pwm8/YLMDqo5IpglVUPzaVL02
YH5eJ93IDsAwEIs0jPoxgsB3lICW0PIFDpPQQdx5xK6P1+UkbI4XLBWEEmatCJpEfI/60v5g6Eu3
80bfGgS2H516qnv8e3Opo2Ckm4Mqr7sM58xu0MEAqYV2ur+et0ehUf5rRdlYlwcqjrJR1GCwqJbr
MoiYQn3fhrN9uD/KdVGIZj/YXQNGJs5tRB6Xw2gDTHDdbgij0gLOlD7GH6du7iHvA+jtjaT0GjHB
VQpJ58syXwjtpuwfkB/aYZngspe1kZ2gmaMYkvXpjo3xrTn4/cdt5kCYcZUCFWA57WoJ1LycX6XQ
+l+8+/9Zfl5Di8vIhylYNQY1oNeUEjbrGcej1giFKSj1Ov+kaQ1OSU2WHJB92Mmyr99FRgLWhgcV
eElu6MvJDmvMqKE/F8G8YLBkt+jaxJYTH+qk/dZb5V4OsDfcpooqqbxqPC4MhzWTp1Wa6ZttFJ5B
ZqRnJMAl//5mujkeHZ5VZpEI8pf+9G/XYNdHY5MMRRGgQB99KrRKCaQuBj3XWD1V6Sr842iO6bRs
RPYQQgQpvYkZx7Aw7WhmvLAU0lM+RtYhm/Xac+xuRlBsHP58PLwX6SFDZydF3PZ8yxIQwDjTWgLU
tHimKeKDbVTfF2XpHq0FvPr96fxV5d5szFWEXpUdFSQFEJ3L7SJFFRziCntI3jpAdYjPgY4Bitcf
qwjbAxl/2GEheE2yp1RqHpLQ9q2i8lslO4KMeqro9UHqSo+JWfp5VWNfVwWEYn6cy/HO0t94eSkr
r5AeRV6bD5ulGADoYT1AB1HPoUat/ima9kKnHhWZuXf8olX29AbXs7+dHAWsEu+uycHdXlxWFClx
75hZoMntGGgWzEC7X10ru/RdZJbmQ2QtMqUTs9u5Mm9cSrT8aL6BmkdtcJuiDVG1lFKF7988CnSQ
67TxMcjud16yjQ3BmhBRh0PXASK0SffI2MQykiUvYxXGWdBnpe3lNLSOVhl3L1PvWKexXZIHLLGX
73mfaL6jCPlZHibnbOQt6E0d/bwkh8h8f0Oui7iZ8pVqvwIRaAqSP13ux85py7BAAzGwKkM+o7lC
hCMniq/l9l6T8+ZQ3CTgP0ARkUtcDgUd0qa4y9dnvZ4EpZyS+EZ9ce4z56/7H3VjObmvaKcSvK6l
n80DCMZM1m38IMlVQsiuWgO4OcOx5/4o6+/dTB10ejoQJPVQ1rbVik6e9blA8AzxSXaOPSjORxB2
MjTWcAnKZojf7o93Y/6gza8MPGSfCVE2gRB99WHFNKaBEyn6Aw2Q6Wgl7Qyur6x2jv7Nofgy+h4y
fZxt5C8kuOkJCppBXAwLr0yMRdSsqWdTpPrO+/lrh22mEWaTQveRnbEiJi+3RdEplRCDk1CEV8Y3
p4l1zxmyKjAQBPPbrOhOrdzKp6Wc46PZmPq7RTLLs0YD8VGz4/A1TtA1mKmI/a1ZkdG40mT8084R
LjJTm/jyUGSemdE/0HIpfTSzHC5+GQ4v2aKGvgFH3evmNv9TWAQ8LTQ0bFJmuu3mlq8lZDNrEJVM
golmh28OtenOBnaK9zfE9QWtUVPiwlTolKgodlzOHFDnLsmHOgmqBjp/ZdTmYTBs0Mp6WgWmKYXH
hjvpeH/Q663Bo8DrvH4VjTFrE4Boc9wPRR4naAEYGJRZjnFoKvA6ljXs7Pcb2QdZD2Hcf/v7V/DV
SUpjOba0OBBtJUEos/Ujdn/qgwBsfxhjFWmnqulfjJEOwjg6qmdGbblzEvSrQ05/BkAYTRgcnq6g
JwOpXQMeKQlaIEdHo8r7gzEZe/JpGzuv9WVgGCzL6EbxPBC3Xy6lEBJ4CcfBrgpsHCFAJCmHNpXD
Fd8/0awNtVMOQuQJk/nyHIdt9IIg6rcorI2nZRzQrGUTP2rz0gT3V3vj4vbfH8YyU3owKDvzKy9/
mELvRUNJZl0DCSONZJy8ZopgHhYL5rplOT2XKgKiRToUfq4u1gkJeNwv2mQ5hB0Iqfs/59bmo+gG
DXm928ltLn+NYU6j3lRmHESdaXwNZ2xLB5IhXIwA198f6joWYdX5XurRxGtXR9joeJ613sgCme1N
xbSrIbzRuZqjqnHNUkdGMoImTwFkr9R2a9+Tu8BPtFCIRV19M+eq6BNYCU0WqKmzinupqcsFqlN3
GcYTKPEnfZbehUaIqU09q4Eda+3H+x9/Y55XzDhyP7yihMbrn/8W9VujQMVBjfBBLpvqoNGjO2nV
LMDNKsbOAbtxiaGlDbl+1YahfLbJB5E4ic3516umqt2DFJv2QzHgYcRvQ0LNGGB89buc9hunGrlC
3Nro/64ewJt9ZJllPacZT+kMAQEKjNL6NCl3471b07h6qFLD0VCf2fqfaihQYtqrpwEP3/MyoTAx
F7Z8dmI78mol6ys3rSFbyaFCII+m9NnstNkXid4hDRg1ND5t6YnWwaNSK/XnP19i7IToDNBqB/mz
icZiLcpNe1rSANfN58zWm6fURtgVsKa+495wa7J5K9YWtI1EmbX++W+bSc+UHtmcIg20xkxX7/jC
di1ddHueGNfxGCg6OiwWcvoryHWzaQnGpEWpS0IxbVY8KMsQf5Lun1SFeZaM+c5VdGvfrp0+eB46
L8O2t9K3qowBBoEzGWR4XDqdmDlpEJLVi+YYA2L3B5HrOy/+rQ0FUIEUBSgqek6bFz+FQtGMk0PI
WVbJsa7N6Gg6RLfaoO31TX/1pS/jMsqOPL3EnDxN2hYzLDuJEo9o6QIvVT7Gvekmbf9MAPoUGkgU
xtjOGc25y6iNIpejDdYHuWkAMHfPaIxCCKfqPrbPejh9surhdH/v3nqVkJCiuMXTA7nI2FwalpVJ
M8FeGuSUPr0s0S3PnGrFtZRk9M0iM45j2tbPC1qNZz4xOohwGQJLEiZwmmivhnAjr2OqSKNAOxEs
0wi43OFNR0yUtZyldJjrQ4Lp8uNU4C0i6ux91I0fxhS+FWhwGgPAVr3MRIg5H4z2oCEcfIzRddrZ
J+uAV2tnyCucdIWI6ZvDXYL7QMOEiyetLf0M3MNxy1puvLCU1XNdaHSPY8f8q1Lj4TQv9b8ImlgU
CgcyO2dFFV3Ox4BVciwPLI8z1iTzSqPDhzTNndjk5kdaVChAQKNXp2qXo4T4z+VIJjMKbRMvpuL5
WbZnxacajTEXx96bcedEw0cvnrtK13bm+NdXXE0yaSadVcicRPuX46NphAR1NZBl5grJS/wqhsUV
DWquSubVsn1AnMkzWGBTOC9ayQ3kNOkLNcG3dqyDRQmPNYSwvlPcQgFqkWQPyOM89Hr22IFJ0cv0
BzS/JysangAuoqCVvcr1+NOY66dSpdGlJgfDiN4Q63k/y9GzUmoeGBkP1IzjmnkaTE7mLY76fpqy
v4qm+rFGrVbbHEmOH4DsHknl3mk252Puz5kUBjKs2QZADgJFZEj2OUMYetSMUwp5sE7CxylyHrAx
eTf24igK9VxIyvvaLM7yHP2QsvExHpGXE/GLms0qQjoVl2Du83Z7o1l96SXtNNhGEE7lOcRQxbXH
5ix1zcf7F8PN+9Fiw6/lQwPRy8slsTQRNePIQYxL+qGJNmFr38cJP8P5U8sRYmE6oStajTIe7uab
oSZEk4STre8n9KkgdmDeRiLfA/nfejtp9DIOJQYiiU0o2GROCgpNTgPU45qHkZ0EEVet/sULja4o
EefKJAAKdzltzaTlam6OaaALZfGjUE59Cdbx+Y8Xh4Oo8qJQVKD4tZmxGrG1vKSJG4CTQmutrmfX
zsrwmNV7Hdn1/7Q5mYxEh56WjsOQ6uX3GEML9VTnZphNe3kaJAjkclbZZ63KUj/N6monV7ixSsR3
6Iqs1jPoFm0ij4JSXy9UviynCv8oRpE+z2a4h22+PQr3JNXqtTO7ue8oIohCJooMCtEWbl4Y5iEa
eHPvr9LNURDVlv8b+G/3gkWUOubr3JXm3DyaiTP45HvFTtXnxkEFeoa2J6ETJdeVbPh7TMiLvaha
LFLE/hX4vn0x+2NU1gfDqqPD/Q/6Vay62g1k1khaABhmgS7HGhCnG/E6ioN05npw6WcUyCxaSTee
WqXGG0QqquWQqFbWHoGG9Ya3UCQeH1odl2+3Rb7x0ZJkvXE5J1Xi87JmfyG537xli/O3ES7LQZoQ
eJgSs8kPmQU53y1nJ3+nzAAc3Ka2Bv1BGLVquPyN/mMkj0JyY2UcxmCazZRY31JmBKLI7H5YoFGh
4TtQz+RId8oHTnyjvIZq6yCINRTDF7NNUuHlbTH2QWMMAts3yFajVyqDGeQV+GIvbCv1q0zenroC
b9BzoQwq7UzN+AEgBTFtraCjUKIU9tLipqyWqmJ53SSQY6vop70fbeAYAA/V/FsNtXv9ffN0MqOF
n9o7xpB5nV2YX/Jalj/0ZgUpy+779i9cnDvolHRovVjEtePzZmdfODJn/ssS3a7c0A+anBvoZNQ4
wXiOOphfoXhrH1rSIAMU1Jhl8NQhmLtNZmG6NVtm9Qo92zyJQqlTv4OV/sScieWhRc3zU5PZzXmm
3Pu+MOP2IGYsMKxqUd81oyKOsjEXJwfheXT7EnVy3LZWqGZaZrP8pXWTTXMhlOI9qdUbecHavKJW
QtOeks5mZ0utEjaVbCQBgnxpUDv2P0JDIMRu0/dyW4uHqrP1nUDo1pEl8IYuuyIcadNdbvA21kry
SmrqVo831dRJyyFOzHinpnnrUuUUybZF0W+Vkr0cRUQ980n3OBjJ9YhlVGMIltqYjqqCZ8QyKs3x
/sG9dUdQQkU3ln8QTm5qYrI8ymNn8FlaTzXMzth+ekVBZizsT/dHurVm5IsygK2VvrhVtS6HAhUN
+qpBgkjLUYo0+4NUzpTXi3kMGjK9/+Tmsuccf2s+IcMAq6EGTPi6/qjf0uJcqHh616Cdy3FSH9if
w1krpiqo0ukH/TV5Z5PcmE2KxMjpAVSC3royv38frg2FpZTo+AXIMRaegxWJX9fJ3wv0o8P92byV
nTEUTR4q04Adtj1jW13aLqtI+E27Ld7CnMdEttFmRZfE8hK9QasDGMBB69LYH8PIfGzVujtEC8Fn
NMh7bJQbi3vxa9aJ+W2e7SJtLDmklzFNo4cVS4+FjV74Q5SBBMZm5exgHbPziN6cbA3sztrkJXDb
jNn33JNWy/nvRO4cdCOufVHPxnGxKs2/P9s3tpFO59omNqTExK1z+Xlc+5HN60bIu2T5CRi6fIyQ
7PD6Ru8OckeN/v54N8giNGp+G3DznI52KiZkWNPAWsDpRekE9CjSqRK2YeMbZTd49Dilc5WW5VGt
R83rc8s5mPO0E3Stt9rmWadgDuCCkhL1ta3zx2jARs0UEp2V3OEPbV9TlC6/qfkkH1LHKg49OnmB
3GbSSa3F3nG6kqkk/tep1BtUXilCwOK4nHdgT1OZWip3hlxmNJ2qQ+XY3pg1T70p/lks86DPydHM
2s/hmJ7BozwRwHlsB5wJ66+TUn2x1PCcm8WLJQ/elIs3VTh7JuU3Xga8BAA3gI8FubllYQ5Qo6Jm
7RCNZpd7bVo66MFVe1aSN0ZxVrkwjjtYMaiRl1ORAXmXkfGhRzLboyuEWgWZnSk7F9iNjbfyjLme
7ZVpzLm6HEbO0UWuE9LmVgJCPTZOcTCzPjsVyxSe6QdbT46U1h+qMg8PqEYYB9Vs5aDokp/3T8D1
iVsblSR9FncjnZHN4R5D0c1W2FD0i7ECyYyuOmHVpiKX41Tfm0azTv9/462/57cLDJGcqJXBeByt
OZ19PQXJhYAoMrjxjPKt2jY7TPdfxPHLk6XTd0BklsAcEp+5uVJUh01DQ0U/woqKP9TYJhpoFGSQ
oEO71yzskpJRPHf1UL+B00ioZXdG9ZaEnda7WhUK7dgoVomZmDO3AwFZqT32cWfP+JfEUefXkTna
h3hIQZIsc2chW6wZhYzCeqh8CGuOCz58yHh4Tl6l6pPdzk1DgVUg3x6jEtf5nZi078Ixqt7tirKN
XRks8t9OmY3fITgXXxILt0J0fZakcls9bQe/X7rl3Ma6irNPt1ByL+XRzj09I+11FUlajvOUyx/g
WsqIAOdNbz/ghJUVp9CocIFNmKqnIelz4UemVJClSAbe67mO1pGJMOLgGU1U5T5KWjWUtWLCPWai
OvU6ZZZIDvOMTbMhdfVBDsMJT/lQkr/M4aC/TnaCqEldYon1SMsMBzpa+aM1dMoxx2up8E1nWZW7
h2J6x69Pn4a2aHUvm8ss9DIha3to2xvYQULWFXNqruUNztvlZsO8KgWXZ2Fo1arnTBPoM60SUylu
WQhV6fPcHrJqno90DEJX6TJswXUVVWjUwl/sJhweEkdaIh9XpgbRhz002q8C92ZrAragL2ZBdl2r
L5c/L51atU8a2zl2Fo5rTSR7oBsrhOkMv4qxdyQO/gC/ERlpbZRA42WuUQu+QAe/8AFJMaRMu8fa
Kj+yMw9/fEwhNdNNQl6DF8lYb8nfjqlVN7MS8hYdrT5+GhfNmtHEll/LpNL/UiSO7/3hrp4/YlWK
XApiSxhUQGW5HC7qmzSOmyUJ9KgcPXaUjaFBOryzdQqBUxqBnQi7Q5IpX6d66XeCjquYah2cT6TP
Qt/6CjW3TIUmhrhLAjj9iAhq0XtzLD8rWYbCoqh/Gvrw/v7X3hyQti+hMoq7dGQvvxYXGbsZ64GH
bKjDIM/K/qOJOKPvzNRZ9cYwXWH3f1xwAdRPc5BXnkleRVUvBy0luHHoNSeBLEwimDF3POzx9vb0
1XOyjkIMswqSAUDbFhIRx4c3EPFpTaRgIG/IlG2lVWG3m8VhDLNsJzZdp+riCK3jUaiiaE2RXtmS
XssJ2608btY8znrGBKQOKCrZ70KznF0av5Y3qLWxti32ujZXYcJm4M3V0gxROwmLhCctEtlFoWk4
Imq5h/y9MZ28zITdYPcBf20xdpOpd4OazAAWqlIEOGxZx36ZkoMpz9O7zNhl/l2HJZCViQTXivOK
S9jCwKQoklBya+IgrFX1ZIpc+1BHk4bfETu1s5P63M8iD+bBCB+xhqv8MEFxMHVS6e3+Gbkxv5is
6MS9MDboa2/CsBrhKykuo5iAeP5RYqL7nBiKfL4/yJU8tMzn/j7K5lAgWmQgGQljOIyxO4ENk3qq
hOcVIEJX5flw6cOcnWY6phENCUp8/oyDiWfR0XQd1FFxWm8P9NJ0hDLlA4qgUKjm+DAndByQHnUn
WX4du/R9X9A0AfDoJo3V4lqgP1JUMQ9d33c7B+LWjgF6sPYSQXpwBi+PeSPqIbRQtg66TtJdTNUQ
rjPlT8DSMCDWjT1S3nV6vM6gZZuw1ihv4LB6Od5kFVK69FYUxEPzt5Xkqp/OuvY+g3KO7bvxwdAw
9wQzFj9xAfdUjsL8OGOp+Dhoxh9jfNffYgNdBwnBFXcl26fZfQXTPwqcWksPkjZGqAThKBiqI+WP
3NSPdo4j3f09dOMGWjsAaA6s4DXYNZcTQMYYFVhoxEHS9a9llKpvTiSKjwoYgTcl1huvRBcydvPa
Cvd27413hKEpuXBO6RBtjZAo/izKnCRxMFrVY6QssZuFIQbqY04f26KE2OPWWebTl8kS3FPha25Z
Z81sflDP+LsxCLrGZqD2Pvw044x2bk64Jw3f6XqcIsyd/K4V76BQpAg+Nd8to+oOosCCJKol7/4c
3jjsyPCR/a44w7X/eTmHQlSmMTvM4VSq/dGxeuuI+LexU/O7OQrJI+sEqOKXJuDvMQ1FziSBXRAF
I2mkz47Gn3mY7Z0DeHNRwLzREoJAwbHYfEuWZTQQUT8CDIP8bBHLfpzlyrkw+bR+WTMJKmg7W+Hm
p8HbWFUmVju7zanP5ASbSEtDqFl3fjS9ohyMKCl2dvp1lYBAmlOuEvlT6qNOcflpVRvqqQ3kAKWH
tH7RG1NxO2WR8RWLxbGMkM6nmpLh2OlIn6S66b2mzeUD2M3kI+C00RuHSafirRsvw9LrPt1AhRi2
tZbHtMbadMrwAXGlfFek7ubsgGZAsIAqNuXXy9+dpkkS9pLMkggHVX4ViSNziH/+iz1M3XWtk683
7+YpwWArbO2GQWSz6wMtLYyD2Za1/+ejECXDuKBkQyluM4pm9dlIT4uFXhCoKGer9cQaFdwf5Tpx
YqVXqMwq9gNlchuhFiJz9NDquUkjOf3cjIt+zmW6S+aCj1JCjcYHHwZ1YgTVvNQTRqSzBUIAKGUG
Ev40TvOAkHELmqUsm50Kwq0YhaI9hg6rERoSgJs5UCMa9RHs8yNvifgOmkzDFTdfPLlYmgfZwPMG
+e14JRnoOF9hhqwJ84hfcLc3S+tAm+CT/gEkQCSaaGRuq9DLUiWlyHrpOBeV8xIl01MTSfYJ+yb9
iNdq8VLiGYRVUviTplTxM9RX7eBlmF5rdMVf7y/ZjT2OnB+RPR2TVXByjQt+S9gipxvbDsHhY50j
ZI3AluLGIdSaPx1lxU8SbQOhWkUfN49dVykwLBaUn8wcP1YsatpznGd7ghrXVyijMJ/rDcp52jIL
dRmH5xK32yOAP9Vv63k+JSjzeaqaTCcVfIknl+q0c7Io8V0tJ8PSuuBNpa+Ans3lFHbJrLV4kITH
XCAmlShPtVbUP+gF2fg26dkY1OCSHbd2qlbzRNHlH4wQJXm3LQwcrkZ54RGuLfkDQLv5FZyYxCMs
v5ip43yMBj37NlUg4Q4OIFu6QItavMWxpv5oNHNevNoSs+ktQyJ/EzmK+n6j27NEFakv9PPUTji5
OzRscy8MM1X4ubakb2k74/Wk02BF0L+IQxzoNDCDfqekzuQnRhWFCO0b0urpq7Yp2Jc8ejfMffLU
FiL8Oo1SvBZ86u9JJObczTDpLVwVrOzrIGr9kzJOxc+yV8v/pHXUJMhbysZIW9IY2M5OQl4gJf/J
9N55ThA4Mv2ulBkqpMyNZfBiTkRg1lgDWTEhvC9DFv9I7YYTUGVd8l3C3aNwkR9I/orUSnw2lxnm
O+SPz0q11IvbauyBII3VMhjUXoAQAtf6Y9IV8YLnvAPw0jDb06zo1muBAYQB6kiVnpRWT8KDBnjn
FCM9b7iqJOffYske/yprvXvNdWVxm1DuXm26R15sFE+ZKCQE1WwhlwCGagou5Ri+mUNjPHK7WG85
tdFX3MbDQ0G5qPPb0pkfK9rezqmXMDp0M+TQJL+1u1r+T423ue3qo5MkHjmR0SKnmZEqoNeGxUIh
hc54hOcdfVPKZcAiTlHEczrE2Ry0Ri3p3v/L+xRxnUYFR5JYeIlZte68SplZPg9yaXzKUSlBhx+z
h/dT4/QfIvBXkYvrDOhppZBsCkRyFn2yc1N6HZOi+Hz/9K+n+/K+o0YFeZx2GOIwV/SBqHUsRPzT
8Bh1SIOGMQINolLUwOrMT38+EsidlYGKBgaZ/eVRJLJo1DYqqI4jNvJYd/HPXmTNs+x0e57rt74J
gJiKFxLwDaLpy5GqNIrwYYgZidTg2ERF+7jUoeF1Qvpy/5uukfDAa1EmQ/GGu5Pu7GaozK5tW2KD
HuuoQ6ZJW4o3yaLTz92gnXhIZj/WOzr9AIz9OBrgSWbF3tX663s2a8iP4AfIxMC0ejaX3FhrQOnG
0DkWkbkc8wlfB2NypmOlYz02i0eI0q1rhvboGWH3vUxtihvCqR5bqf8ncr6l0vjY9+HXxDYfzVgz
f4p6iU5dqtU7r/yNdaGQBLeQTBYJ7+1kTY2F12bFXuulbgja2P4ba1VxgB8duvfX5cZro9PXBaYF
M4TW2yZ2tjGAzLBqDI+hYVb+UBi0+4Rl+RSyZZQgcm1ydZAgOynPze9jD4C1RE8LvNrlvovCZEwZ
htK0Fclfhl6ZsQJOxxN/1/wXUwnLifoRBxfJ581hspRed+KSoZwsll2RZLELYKhBT7Jfdr7q5h4n
KmV/Y6kNqHuT/ThGJka0PJzj0I7AZKqwsA6OhHp+t6jOIQdmcR55fA+SoQx+Y9fluSGS2HnK17nb
7nEkdMjx0L5VKZ1dzq0ZJdFMpcI5LinWWBQNaZDHk31MFhrWaOK2b81EdpIb5d6q3hyZtsovqzGw
CZvTZchFnEo5ZfMecvehLLH40ePGfpAGpFWzZIw+Yc3Z4rxsqDuLfB3/AaSzVlcu+nj08zYj2xFy
Km0EB1eAcj/Mda3Q33D21KZu7Vq8EwnNDJziCL8vZ3ZsaNMk5eQcSylM/C41w++wvZ5A11k7DfGb
30MWAmKGosqVQLVOENTkmeoc9cRsnukaVuzcZA9stM7K1U4Be2/wyGAutRU2NUBMOAQcjFIi5TS0
WnfU8It7J9dp+66k8rpz16xX/HY8ddUtB5lDbe6Khd6m8QTKyDlKZdy8YKpiu1Hd14eqGgpumUH1
h14rXK3T4peyHff6/LeuOm5T8gT2Cs57mxcoMZY8lguGDzVrPFvx5LxXMXZyhYosC/0uyGBy8r8+
Z/+nesWtM/HboFuJqbFWQpBuDNrRlfzRmWH6qFlFcoSHV7zOjt7CaW51X7LMtz+/2GFFUekBu8P1
vrmLety3WnBJLC79M0RD2sq3tTw/yX3TenMfVx+R4Ppxf8wbFWVKMCpQ3bWXRCaxOYfCNNIQKSdO
iBJ/r3LyF9Lz+O9BNyVPaPPwP5yd2ZLcRpamX0Wm60Y39sWsqy6ACGTkTiZFUuQNjEVS2DfHjqef
zznVYwxkTKCpm7KSUZQHHI7jZ/mXEKGUVfhjZeqhk8XVnUCz14+Vrgyj3iJGLyWeyaWyMDxxPlqK
aN90Vm8/6SsCBSVHJISsa59a0wP/w3w4ZHyv3xY014Bloq2KHFzFXzWGr6Iq45frT3fx+EptAfCV
wHO2iHQzm+uknthRq1JwOlTBW90PnUcij1PC17RARzXX4uQe51/D17xI7MmtXIg/dHe5XEwarrSh
NvEnEatDtcX10teif1TVtHhMZ3d4FI6JHbVR1Y8qfoQPbu94fod0vd8m7fRGoY47VFquHuzcKW5x
AXZPE9JiOGqN0bEoYVHnS2sFowqisl/d6V5XVtWfkNyKEO88obKFjuRa2o9pocVH9C3U95aLe1fX
dBjpIvKHg1CXHFQdNMrMbwnsVdfukRhENU0zGC3P6cqE+zgYDFFMFL4YoGJ21t645Vo9mqj+/4mH
YX57/W1dCKEoHyL3C+yBxtc2iVaHAqdkwZmy8EN/bNzRO6ppYuyEtAuft5R6Z0KF4jXzzM2BT0or
jXS3JaG0FOcYlzNip42WHWLR0Spa8uKgl30ZYtLthtef71IuK3Er6H4SvSlM5Ab81POoU22cRgx8
qKmy8rZJjHa8h6iuD4Frz2qECmezfC6sTLttYj4IPcGFzy9m5wgTbF4CcB/mpyoVw7u+wQUhQPJJ
fXDVpK5Qme46JJhTLb1NVmf6ZUaTZFlIJhNxiSx8O6jIl9xVCkXuWaUZJyUuetyk5wZ4dlsfVt0c
Dhh/IjdHQREq3rAHIrz0FeGiKO872eXbYlFjsB7zImqStBKI7aLjxt1jy36ytGgnBF86ggC2aBUR
gADzGudvKO1cBxk8HlRLxxhTezT0YjVWd47ga8oa+0nyLhMgC+jwjyHVTwdhTkuc5ldBhiemKQ21
LnWFD94WAb6ZVK0I0jEb33VCxG87z1rvpqhIi1OqFCnjD7Cd1EC1tBbvZy99d/2Q/kC+bq582TAD
W0VHicaSvJN/+m215yhZ5BReOPX4NCve5zkDaagO5bGKrVNT5/djXTx52MmtsflSTuq/sJx7bJby
LhbN26GdjlOTBpZavRtpjDe9EeTOfFI06fTaYKEIrT7mwAzGeIDDI3wdaZmd/b2QNtD0k7AByJr0
4zYFRFrYQw7FwQ0pkEC6DuBTymYwg860HjSv7w+OBIbu7Js8Gtt9Y7APXoFamUR+E1eKRc2HdbXd
cHGG7o8ozaxnD9hERdN7znnctpeOdLH4F8R1/U8Q15Pwu8H7oghaUn47psvzAtn8awS2URzMeX7M
6M6XfmKl2Sdd0RC4XFBK/VjkVp/gSY+GarBEkf5njpPmHpv3wsXJDv4wPCYZobl4fgjmAQ37pFrc
sPe+FEW53iN9W95WDYgyd0SpWag5jk6tyI9GDPPh+lZemNFKbSYLuA6IWgjFm1uziDSs7uCThBnz
YB/Tz3st6m6UTPyhxi6jb60KlaF4V3naS2Irf5lQZfS025PivXiKHEZH1Ec/ru/zPdCQQ45zwGjh
GntP2pTI/j0eV0DL4qMXtb3vRN+vP/il6APannJIZoHAmc5XnIYCrSfq4rDRJjSIStcJ6oQQdH2V
H8iZ7UklwuHBAL0YJvP2C09VlFwGrjccKz9D2nXDCm9S3wAgftBzHFKbnGF4w0Dlds4rcQJxPASe
lljv3WiGvJo65o2txe3NusrBLT6jpwoxmIcFxcZ7xAiNsGho3852Ujyh6v7rA0spqi4xQRJkgrfQ
+S51q6FUXWO4YTvq+T0jPj1U9anzk1gXN96aKY+xosw7IeXiqyFHhvEMwwyEy/mi9MNXlFlWN6Qz
g+WZ29qALds9p+pLnx2NSthSjCup8vTzVexVNMKIJjcsNLcOYS3ZtEUnL2zXOntvWWn3kK6pd19W
o/tOFG2xl6DIA/bqZNBYxIqOrink4fP1IzG2XqGwfr5kSK2QjpFL5ultDTIi6KPEe+cU6UQWMK2+
6uR0z+1B3/kRF3dawr5A8nE7boefSpMCvRrpfriJ9JCNHPPUI7lxuP4RXF/FUzefmgVecaZz7oaK
IbqHoatQDPCU/u88C3g5DYAZsH13s590bRYaLB1HVRuwGhg05xC7iLj8jWcBy4LeESktULbzt1ZY
uVGaw8jZTJOYgGy/q1BD3AnKl44mIDz4gvCcpAb6+SK6W/VIBhMN56TSnwt3TZ9Wj0RMWdzsZBQO
miFzh/BDW+tHD7TZzjNeqlOZdfEL8GeCW7pl+UeOkdcmast8GomDzlQmVnje+YC5Qeu6n3vby/40
jXyufUyV1NVPVUvJGefGrXlHxZnjn5xYTYzLThX9NYz03HxPqUf3ANDIYdZRWSiPagvPEbfSDtcQ
uKDe2ZlZjEHeOs3zik9cHBgD/+sreSsnKY5XvhA+4xfDK7rP11/qpTKFXJu5MTkYyP7NHQgqI2nG
tiCHqaGHA3G3yB64FaBoTqeMmvrYG4MVzKqzvLu+8qV7T5KEmSgSg2BYnL/pXNdbm4E6t9AaJ28E
dhCH1s7/1IR45w7uS+Kse6BImU1sw87PK24OsFm4AFxU7iG0lA+MUb5iRbyeYH4F67QqO9/kpeQb
7w0wYMj6wmvbEvZaMaRDPnDLFpNS/VmKem79Bl3vY9uhVZGQeTysHeqz1aJ8SOzeu5OWu4fZcPNg
cIdvoOt/2SAQcjnXumT3gZQAT3y+48JT3EFhCBLGqL6dqsoc7/4XVceF93q2yuYLXsdExLEMrAui
BDeoiZshqoA2U8Wue5NjXv2sqH+jnkKDzQXBRFOLsts4fzLO7qR4Mswa9TpRCKxLYMvmxvUT+1rA
iw1ER0dq3PzA+WwOkI0voVYDVaS5pI9vrcFLyFfK9jAnWnLsYs39ILJ+CZcuEofOXIy72qjML8wf
x2fNioq7JFeUYB2AXVz/YReCJoWARIVSPas0Fc8fH7VYsx9rFGqS1RY+QbKTnpNUSoNqBWVeMjwz
FC0cLeOjq4rx/fXVX4vIeEg6yT1BIgFGvjSO/bmUKylEVoYZUUjJOIrAy+LpMYmssQlS+BtI9OFv
eMjdLn7RWqmdIkn9iZ8qinO/9q2F0yOYYd+tKFAOClPjI2ZMRRLiHFzIb4Gvy8/dwtz52RciH2Ra
amNJCgUYuYk/zqxbSjbJjpOnT4/LMJR3rdIOH7wiQV5kRC8F+/kxVLvI3uHeXEgKGEcwK4aqDmRk
O1vNVY3G2YAoAr2j4ZuWzUOQjau7w76/sMoPCCRfOj5dr+S9vKzIRnt1nVBb8Gr1PbcxOt8ym9K/
/vpff+/QTQFaSp4eUW7bTlYLRxh1Nzph1HnFQVXy5CXJRBZY5uzczJQ9fulF+csvLyqHLaCLgMJI
UMz5keM4Nk2uYV1iRnrX+qvrLW9qT/sY2bp4qJu1+iqc2d5JDi6EdNqGkDBlw4IO+nbMg6dRSv8p
cULEs+M7Gq7dy2LRW3BjzUBblX5pqzXRk/DAnMyz7T0hH9KEtc0Qs3OZXptO8+sFA20yPn16mRLq
usUEJYMbxW5n2GHhRcXJyNvhBofbdqfr8PrmZBV4rujxgeuCZne+3U1hJineZXaI411xEuQTB5RE
DijqzRQp9Z6I7N5y1vlyneF1PafKDmEB2UGnNuLojSB4VWeIDno6/nqWzudPscdEzUCI8sd7/6kX
lRaKUFZlscPZaMTN3DODLRpl2jk+rwMOq8gEnRiN2eN2yiQ628DSobNDO9LzgxF189vRiA0geArr
YYn84IA4CNZ03iMXyv06T3xoNILF5tanKczA+3w/i7jxymJp7BAEtBIsRYccnlm0t2nujHujiNdL
8XjAOdhQiEPbzmZTII9DAmmFaT3ptzDyolt1zttsJ+hceCIpAIRNBtN7crpNKkPPoIwhXVlhkSjx
fZ5m+mkERhTWrVPvROsLS8GqZVAjkYywsDaXqzkkiE1UCbzuVKmRzlvbAOcR79DU614r6OJSUthO
epUBz9q8p6RL0k5MnhlWVlqHyoQEbjzp040Gj3DnMF6I2niC2SquFxIQsIVjM0gTfbKaZogLNjzb
PEL8MYmtJ3VN84+a0NQbjFDWnbd2YTLBNvIVmDCqIUFtKfOqRtGEO7WBji1FcDshbTc37iEqHPNu
LHKBDuZovkyx/jXzjPRdbgAjxAsmDefV826S3NLuVrREDnZh9mHs5kXYdEL1e8SMHpxo+vDLl8yP
Jhn5Mu5xCJ2dfzZUJBFF4MqsoTRdgh2xIQxMkGgnUUbJ6fpiF2IedSfjZ/ZG4qTl2fgpBjGj81zk
n8ywww37ntTDulEWZUTnEAOURSmnX0b9k2YB76HaRZoThOX5elPRTHzCIHKjFdim0GA5l26Z7jzV
hRP9g0eEobOUpdh+PE42Zm1TpKxiL+aL7RXLMS7WHrl/wvn1DZQ/eBPkKGQhqDM8AgK+haniSF5U
RubQFVyE9hx5XYwoQbqXal8A+yOeRRRHhJthNiPt831rS2e2kGzVQ8yKlTvFc6OXLo8bplLomOR+
air10W2b+Rb3sfl7WYslrGZzvhXoQzwzorHuPZtxqJW29YroTlGgT6HleK+kiT84ydoFgCLtN1aR
LOGvbhDDYdqZsufLx+dsAllvtHVvN64e5hZN9qKJvrquiP/OIlLKBTFQQ2aE59ujtWs5IKKsh/h5
j0Dk6u6zHbfVH9cf5fXHgk0yZR7aUjSJmLufr2KWcZ4hRkBrGYU9nzlMEqx9T5kAjAKV6HTP+e9C
iXO+oH6+oDJB8s5m20HsQunvlkLU9C6T8vtU5+ld8pDA9dOGMaA8c5B6GajE0jkJkYWaPpU4XcEG
d7yXrqvbo5PS46SGrG66BoG96/vy+nPjZzJWk+1jBirbgZ+Rri2gPccJlzRvg3YgEWwmdfDBAhg7
L/oC3YC10A6giUu84io53xJPSTwwXNhvpzFSiFDPxEGray1Q2mwOo6qhU458963a1N0BpablMOam
EthVW+3EmNcfPj8EcwPZyaWg21L7TI8KDcaHE+JINp6mCG15Y/H2mkcXIHwsA5OAcQCEmVcYpbha
iy5ifM3UIYbuD1npFEfJ4LduS3VlNai/LEg2FriQ3TegoVGI1LSd93vpUaWrppw3ovy5xWXVWULZ
w8w/TGLHxHM1qQNDHcxfjqQk+hJkDHyB0mI7YlQbV6ulIVOY9pNziJZpOWWVUx2vn1WZop3Ha1aB
xIuEkBT82J4fdRAzLBpdUtocQICuNp+01fk+JQ5Ft67BeJry8k4nB9hJfS59JFLmXLZ4pXaP/GE/
3bRIyvZR0Zps4to4931nRccuKrAK16q9pS7FKaITqTcQU8RJjPOl8FQwlGbhfU3DXB3GjImWpqUZ
rso9l7pl/noh86NEY0QEglYScM7X01C67pR5ckJbX+pbfUgLvxgTdyd1uPhUxHf51csAvHmqUVsk
cH+ms1A5bsDUpKEMT6tTWk7vjbkt3lw/KD8oYq9OihzE0aohfdx+4Cl9vwR8IF8eoKZjXbVzEHmD
DgZ5iUI9NuLb1RgZIdGJALyaznc63pCQPpriVM7o8ZIo9gdN7c1bNTNQjSjH4tAr6TeYiPojkzwN
yK9Vn7Rea+76fPy0FtArPA1swhiVw3NVOcYR0kPsowUSHzSk2A+9Bg4lzqIKpP+a3Fx/4Ev7SxeN
5ExSfdTtXNpoB6NZVjoqiij0sCjyKKTtwHpwAhg/GtoeplS+sO0GE9aktyZzAKT+z49NzgBQjRLX
Dpe+rtDZH7zAYR8PCZ4aQRwbjd9BjzmhuWufJvKvEOYJxgCTSJ5Tc3JP7TAavhKvS2itGOoUgzkF
iwqTZOxKzUdLf3wcMP15iLkfmZu43Z0XufPJtcfpMKwS7DnFy62zeiIAAqbWvoea8KkREf7IOHsY
Haq1du36rOLa9YztVmbd6IuR3dcz2gL/0Wiij1MhnDAvIVA2ytrdFRn33sqQ8eP1l3MpbP28V5vD
32htwhljQNR5euuLvjQ+WL2lPbdRZgStods3yMtZgQdoKri+8oXgD54LITmPkpcmgjw2P8WtOa49
s3NSwvJotQ/DjLa6VnTd6foqF6Ij6DiudPRMZYzcpFagZOfcht0cjkWP7WNhNafUqB9ma+52wsjr
EhQ7rp9W2py6sjSQOi9iwkgcW4GhVxOWGIC0lRXIkaNgmStURfydTYQ7QQ4sk9Sts4kCn6Nvu4xb
x6rmm8prFGYG2R6e+dIm0o1nPCYHQNa2UZi0SdyYDY3CXAwo1KhKhV7apN/1irWHmbu4FNGC/g6h
kf7O+alIFJHGllY4JJt5e2g9/R1s3+zU1aAUrp+MC+MPSp6flpIH9KcDWJfFAGbXtkPFtpxHz0ma
sIvq/MGEgxXOXtR8Vurir8yde98e2+Qudcn1hko4fluo4n6o7K8FgP+dnOj/87OYf6ATd4G604+V
l/ZlyXdhVKp642iYZh4Wt9b1Y1qrtu/C/UKWIp2W56ZcTeFHVtvdu5PZdIcWB4yTvdRAz9A5av/M
e3Xea55eKBnpvsshJ/BgvKS2okEIXPHyR16RmdhITyRhU8/3q+d81rz1OVFAVakaBYwJ8y3J3hjD
fBr15HGSiOchT98sjXJra9WH2uqDxVCfOkcJphUB2uuv93V4IdujccfFAxsGcbDzt9sxfuz12lpD
BPWjW1TehkBFB3DnEL2+2+QqVOjSZ5giUY6yfjpDbqRaA2Jka2h1SUs1UDxGefSkjZ0dOCpUz199
Jm4jWtaAkOC1vOrgNEOUWhCV9HDQjTaETFhAYu2U99dX+ZF2b+5PWX7AcCcjovOweSiaRM7aFbTH
XUWJQAYM03LvWfF47NMe5S/8qMJS75pTjPOJ36z1dMLerj2QFxfHZTamo4JlwDEvl+ykFIX55A3Z
+mBPNth3rtdjZq/ax/+AjqGBgrewa28wvVYrZzqCazF9GFN7yMYL0DiOLN1+9MEkgngrw7es7RI7
uWmHUmPv69J0tY++znjIVBNt92juA8UY9RtFL9c3iVcBuvRSmh9laZ0Y7O/y7l+fTX4OTSrJbIfp
tfXhwH93XrLMs8NEYls6UaJipMfmjRWZpZ8VK4K/rpIGpdQnVAv7uxirEeJ5kftk9qM/CXUIBTTW
neMl3+ur904zBSg5dScX5vlh9hRQPQXJQtgl0QMpUfXOzuP2XT8iZtyo6nc7dZpTCeU3NFYUKq+f
ukt7QpXGeA+dLpg6m4tan8Y8s7PIDikVl4OWzitmRemeP/Tr7xW+Gkqg9IvIRlFlPH/EQYumjuY3
g7Yad14rGqaHainem/A0jlnv/TqSieVwiQOP6VCfbSEKkqoxpMKxwyGJnGM0G+mh1VHSvr51FwZ5
LINnhUkvmspzK/pVdomhKRMDpirPBx8ZpSKg5f5x1VvvsPD/P08LkhtCWHdGXKM77T66inVIhvnD
9R/yenexmEdmEikkGGoIu57vrtA7zY6LSQ/npfhEsaoHlgIBOvYKF0ha1e+c19e5AsvBGeN90vZH
Ye18udYacUa2Kz00V0UZfBpIgz8WZXKv27X5y4Og87W2x5M7FdXHnEZgpM4Ptj1+c3TkNP/G/mE4
hFo1Xx/mbecPVNRRbgkbZOaywFF1B089GktTHx3RU5M6y15n5NIGWpCv5SYC3DdlSvvT7YUl7yIB
w1o4O03v1+jVPZNGVsfO0ubj9Ue7tBQNPJUGCT1tpg/nS1VqiaIE2l7AEyr1OKRAyNTexXrNifKd
pS6dQls+FkEEquR2/ImuLwRyXCEoNU3z2aib5g6Z3+YYAwO8j5qq3TmG8lSfh03uYpoiMFQkOXOL
8SNcL3mS1jzaqtISnGjrHVOsX6n4+vIYqW15UGAlHubC2/sCXgdNltaZEcDEJf/Y+lACOE/1Li60
EKN7cVPjYOJXGNzsbOjlVfiekTlCfW/b9ll7ZWk1N9Vw89XMoB/oMKF9UO5s46UTwgyUUhDZIcht
mxPSDKJBvpTXJl0BYHktK9adDSYyZit2HujSCQGUw81L4QRiZfMxI6WtwSxrtVDNusLP4tk+iGTQ
DzGVv99DIt4pDS/kH8CDNWzVkPGykJySz/7ThyZReuukIHNdaH36RnERDDLV2PJzPBmOJQco8Q30
xA+2F+kntVXXW1Nv20BUThdEU1PtbPXr5+fnUPsgIyNF3bajk6ijTGWorYZ0kuzjUrsDKL4cUzdo
o0foVl9+9ds/X25zLVRqrY2EIHwPOxcKlNqm4cR9GcIy/uP6Sq9PKvk+H75UjCEv2wa0DiWFsqxY
Sep93HhtNB0LrWp3rGden1RGidw89FupIGGmnb9Nt6uQ2K29FbG5rrolJY/DCvjnLa23vRHzD4T8
eXABiYb8EPqxwIIYQZ2v5VVtGVNtquEwdJERTOocfV4r3TIO7YTyjz8qXZQfpiJaycpwVb/PAJo2
YSzqZLjjX5niY93piXKjRHkzIkyoiLfL7BqfRjMz2mCtnfWQ4Nn31CbTUGGgsoIF7u1eoFJbpW73
oivDVysbm/d4hWWaHzXD+jFbIzH5vRigRCajojOhyKaieE7ciTqg1LJWQ/9XYVtyAfR1dur3ajFp
8N2MyfxsdQMxeJbzlsOvvn6beh4oCn0DyVzfhBBcnZiZ2qMazl3Z34g5ValRk+TT9VUuyGYRc2U/
k4kFTZGt+kFCcgoVDQ35aFaY+6ZT8lRVq0BAD1WE7MFqFiWD51BZ2QErsxaKqTv2b7xsMOi5Rsby
kCrWdJ8PUf/cr3kEMxCc1V5hKmPY+cHh3NDykoMV7J624IsV0lMhGq2nozyjLW83ScD8w0VzeHLX
+TDXprL6lqK76k07Fth1RpEHpLcrbGuiDzKZ/cEDF3pPSyT6YnUiLaU5Vl/cNnZklCfH68kRsr41
wDak3dHqHGRCjbZJvzAoHr2bOLVYIEFEdvU7A+dIKFkuxMwa7FXlU8xUmg8EoWkDs6ujk9HTBYT5
rOtP0HzWh9TpnBfVnHEgU9u+6g6Rg2OYj1pZUgWoTQ5HTUesJNAiy5v9rFZH2F2j3j0sWVMEGXxV
mMJlXn3prApz105VtE8pCcpjWuO4clrKhe4NCvP60UX7vQYyAlI9iDL0iP0uEeZ8KFxrGB8Mr+yo
uIwEvZSEcSSdYNry1w/U6wQCJA4JGKgFEE3mVrljUvNUn6t8CY3Zru4lp/VgTEn5JHoFQEvpJZDB
u+rZzuc94dnX8ZKVwWfQQaRweMW0wC2VMbDHaF5Y6njSgaUeDLcad87ihVWoGg3cVbj5HFQrzmMY
SaapTBlNkn7IJqRkV6wPzNn+ZYAophXy25fsSxK/TVTWrNZBmK9fw7ju03sbjFiQ2qX7N57l51U2
qUPeQhU3hFghF7XDoWyXOvQM+FzXT8TrG4ZnAfRBrsCGoSBxvmOTm08KylfsWF61fi1Swzfzag1i
ItxO8fjDcnATKADSgRUkZhrUbZuioy2EMbaLDq7DHGguJHNZfBRUVeKuUPSViKAU7UM3q3F1r+QC
1nRiTPjMxOpSK35mKK597Fez/9I0yfiAL1wS3ZjR0r736HsngWgUuG8NpEC0vFpP8T2xDpj21ZX+
1EdwZg9jq2V7XeQLXxSnTXYSpPECeLfz/ctzDKIWuqPh4ubu3TL1MWOcThJrVb0KKrdTjkq50JFP
EueX7yCJqmNhMFYkMVsiVlFNGY44Ga8uNtVDkUGPp4Ws/p1VJGJQgt1cSsXzB4zB9Trp4i4hhRB9
VqucDooR7ZUXr/NESQygXvsfZMr5KkIVJSRGEwrAYiQfVmvsb8ApFjc1AkBB6SE8d/3YX+BY0uFj
UCO7GOAFt4nptNqFGJjFhiXI5/ui18c60NL1Y2xECG/zcftzQzbsLZr1AbaU9wYX+ebGASvpG+5Y
vYhq7W7VOh6xAsO7QRlV5N/SGkzTpLcnU7Rk4E32zezV5D30oWonBL3eLxl9iKZ0QIAtbCfJdtc4
g9qacyhMbQonUeUPyZLa7yJr1jH2HeydxPoCaEVOtuAcIkyJ8oO5iRMkN2OEssuM5pMHgjtL47s0
6aK7WVff27ORhYiUQCBB8/BEzVEGWm0Oj2ljvL/+3i79DgY2MumWk3q6mucHpV2izFbnfgKwWjV/
AtsqIAcx/XtTN7H4S1FoygASmMrqaLTT8rbSHOHgB+d8qcyp3JOqeB08qe2k1htpoORCblLmuUgt
jsYPNW9mioZwhgcLoblDuRT6L98GwIVoaXBrS0S5tblznCzBNKpgqXGc4s/jogyHDvjOTr1xaXvp
XtMPIjdgVrptX+OD5dmjXUwhDe4/ENWJgmJkWrusCMbMxcPaW3ezM5mBoo+3Vp/9i3bDHhDuQglL
qUhRRVlFbg0o+vwV64vljMWScKxzNJQsThIei3r8XJhG69PbqxkCeEY4V0MZ9NPS3UUZXg51GvdB
mY7mTqSQB/v80uLX0LFiusP0hbL6/NfkDa2PUbHGsExt46XpmvUwDXW8wya8cJLQeEdNTc486dZv
rhGtdaFHdKyitHqLEH/cvetXe8h8VTG6nSd6NXWRlEXZbJOSpJSu217ONEEJJ59uobOVLV6jXpl+
LBpj+cvW04SMORZr7dtIKA+krM2AWj7+M3pZDuYR7nNGLdfWuQlwL15Lf4iN6YOoRk25w00wEygl
FBUZLEyWt7Wr1i8OCj/firHG3qnCEDcbVY4Mzl/2XrG0vYrlY9GDIzzJcQfg3PM3pTaVYqIbhokN
YLMjVaf7aUaa+etQGdjw9Yn7tois4rOr5PGtWU/Oo9kojY+MM8OjFJnrxhzFvSgdffGzXPV4KM05
Ab8FIZ3AKb8eyLbHSv5Y2qB0aIAbScDA+Y8VTaPY0Ty04WRWTpCsq0PWMq072d32mmAVzhIiJjSt
kY/aDu0jR0iBgKwNAY3BEh2ocYqkqf0oXT5XAEmuP9MrsKdcjv4uxDIw+BIFd/5QJGNun0hUE/LF
X63Y7sO1JTXRNKW5M8RcnNzV6sBUtsZbc07Mk6piauqVmXLqrPZfmZi4TfW4O3o1PI9uLp37clZv
vUFZ9uLche3XmSpLTC863sz/z39pAcAuGclGwzqxkydnadMHo0i8t3pvi1tNqRkO9UYkMKIQ9Qt0
zOUlc2rZ9F+AqGRm1ujB2tXG29Uz91TRL/00AjD9MqoL2jCbgFMt2KFbTdmGMy7tsPiMJMzreM/W
4cLHQvrDKvAK6C9tGxhOq+IIEzX4UC+ieEKdvXvEZmoMhrSyHpuosh+Roc2PCbq6OzXoKzwopwQn
AVyUwJsDBt8yr6JSR3wPq5OwsMoPpV17fmyo6LCIXB3ezTiEPUUd/Feziz41uY04cz5PO+9/G27R
kaRnr7o00qEU0WE5f/14OFv65BhjOK64kKfC7u5aQesKJY09dfGLS8lBlVQsksDr86WQQFXS3kVm
bc3d712+GLdLnX60y2aPB/FqX+VD2RQDFFdUBEjDnq+EVHhdNk45hm2ED6ma4Mrj5Lnxzl5EfGxz
lFpmVPMO0VSIP3K1Wo+m8ctcAn4DRbHMzDxSeWN7tdgxu62N3hCuLqALIy17Lot+L3he2FNZersm
3VcVn+TNnmbW6sGbjAaYrlUOjrKLAiqk4b6k+D9cj2mXloKTZbGv9NOZsJ5vatKBxnNqewB6UhDJ
zLi4q+ulvZunPS287Rcptw5IKN8FzXLMEDZncrWMeUpi5u2Jo1ZBrDBmGVwrPwlcs31jNboXzHv7
EJDQnknmK98wuTR6UnSauSoYm20eEr82Q0yNGMI4XQY8wwzNt5oBTr0XC19L1opGbVK177pEFt/q
emMPAM8GTTT3S+I1p0inuOVzs0LDKHPsDc31jzaqsp2i59K7kAbsEmgjoTbyz3+ebTDCiBLwpKE6
gUiwUai/EXEzHsEKWzuvfRuEQUxIjDW5BCGCMf6m6iWVXwa85dvQ6xs1WEwSomGK9i7MH8ofPyeX
LGPRF6NvKuFu8HLPn4iGJ/iIuJZd9DlPjrXwms8RwPIV3nam3TFfb6sgzy0v/lQtutB8etlZiqam
MUXI4NrGIWnzpUQlz8iPapHoN9MUa71vtQNMkmaEwu6XdTFCVKPHPgMPxXXFV0qnUuDedunH3oqo
ijKE/t/UGY1m2uu9BdYqE2kXFHblfuO/oX63zKF/35hGHB+ysRsrxqpw4HxOE4GmU9QPg9X3pBWZ
lQA2NWclO+qlsMrQiyzEO9xKG95ao4a1rq7Oo+YrWlrft8oqwq4qraDlLTyUQ4dhILOCOAtSaHWN
X/I5PPfmiKnH9Y96mxax7QimyrtfMjtfh38vMyczs5qwqMf5oBp5czN5Pj5MjZY6O2vJWLR5xaRf
tO8p1gFS2ZtXjEbIAjS7bEIgruJQenp0QMY3B1rDiLpxlOiA5ufe7f5D/+t8VShqNt6rskNE3rdJ
IoYGiifQ7pQn7BTgoalZ5IfSFtJ4fFy9Z6stvIGh4JSB9Y34YxQOhfrVchK8pNcFXkpqL9FnRHjW
6bjY6fLUDnlt3Zh13yWhqaNwG4nIzhlMFWtznNHMX25tT6QvC0Td0VcSWNzHtO0j3a/wdjhGXoJW
mkF9PgdKZsz4CFH86QfGtHDsnbKPYUWTMQ6hM8VpjlCEpqI+z/nPfczB5vU4uamx3Ip8Xr6qZjky
W7LrW1PaWi4qVlgsYw5/KHzUOMmvo1dzL1iwTK6fnB/z07ON9UjM+EoQ4OOKJYM8/2KrtldLpely
+h28zkzJmJuWw7C+SdcmLyGV1Lmvq8Ko+IbypD/1fWP0dMx65fNaIEt1q65j/d0Y1hR8G61SfyhL
dJqWJHMcP2rH4WUAOvysamN79Lq164+mFtnaDYpX7FM5GvkEm1vaN0zVUpdvrj/eq9qbMMRhkVYw
BgBAXsD54yXJYPT5INKwxw8bctJoDuvBNJT2TbR4ioNXZOo1Qa4k3BMFrDlxGOfGK4Jmhjx2rF1T
o1Md1f83ZfyvM8nf7p//zT9/rZsF4G3Sb/7xn4/pV1F39V/9f8u/9v/+tfO/9M/n8bvoB/H9t8cv
TfdbOFTfvvRpXW3/ztl/gpX+/UsOX/ovZ/9wrAAaLm+H72J5+U5N2v9YLv5ey3/zf/uHv33/8V/5
Y2m+/+P3r/WAEBP/tZif9fu//+j22z9+l8XUf/38n//3nz19Kflr/hfxry/f6m77N75/6fp//K5Y
3n8y0AH0AiuHwQf17++/Td//549Q6kMvg/sSoV2myL//ViFmm7Ck8Z//h73z6I0jy9L2X2nMPoTw
ZvEtJkxaZtKKbhOgRCrcDXvD//rvSUk1paqe7kEtetFAAwUUSikWyYhrznnPaxgFaSxokB5sqTxu
OUSyPz8CIuC8ovRhWgTG+1+//Ww3P7bDj/fDo/j5338Dbrkhn6aX/++//g5t5YdieeLjzp5mZPJn
qLrKmSrpzGaC3NKuYH4kfZibiMHWAmJcZHul2UVKjEmu7y04qAVkzelKkBIv1/vkXHWHtF/kN2sd
Bz3QCzF9jAqxsmtXmxgCWU6r+b2hTe9azB7pZGN/rq0qP3W2WI3t98f+n6X4y1IEd/tnazEYurev
b/WvS/H7V/xci7b7ibLpQt7nBoL8cRHF/FyLtveJK4k/hnxJs8I6/X0t6p9YulCaaHlpzTh8fl+L
2qcLBHdpK0CsqPn1v7IWv1sa/XqCI6i+pFEyvb8Mo0h8/+MRt2RQp7D70UOQE+V9bcf0zD3YN8ex
6dRdMep2WNt0p01j2kG1qi+rq+fHUc6OFxhrG69+AvUAmrzGBSdH4zZTbMwntAaignnhfAbw47v7
RBs7XOC59/wxr52dlno44lZaYHwbuZj3azXGFidmHThpmUVjrnn2qU+zY9E5hd8q2friwkdqfcub
pBMROxg6CKh2Zq1RMQmKdOFP4yDKME+WLg2WEUkyYUPD/9Eq/7lW4mVB2AM84r5jC/85HGtgTM04
pNJDHD0PtUua7jTaj2rWzJjgTs0Pz4j/bK9fttelb/nHJ/1/VwnqQsF85se18f1u4Ct+2136Jw5T
+tGLlp5AjAuj+7fdZXzCrYSwBpNRhA5FkI3320nvfqIhJ/QEfg/Gu6Aev+8u9xMUI6qaS6I1bxo/
g79w0v/dAAHmOxMReCCc9rT63z//pUdby7EapJ2YePCrgp6QOCam1uRH1F9rr//iZi4WxIu2S/Wi
OciRYe1iUsz88sT+l/vm76AQNBI8BQOyARksTPf+tMfxBOSSnFwzHDhWjoM7Elhefsg8f5gVecxy
ZEVu7gi/ruoruZbTj0viD+XKr/fd3zXUl+/vXEbCaAMpqP5sqUCye6PJAWwd/wslC+GaGEFjFi06
GiudiYtf+0sxrOHUt9iO2oQofhTLX6HGYTVDc9aXFy1+0iZeE7pFTq5WOwhf7+puJ0TT1D/a3f9s
u183EcjUhYv/y1K6VHE//8aPMuvqrenTN/GHvfc/X/ZjB7rqJ/bYRUdO8ic83ssd9mMDOt6nS7Yc
lONLwYTAl032c/8Z6idKqMvVRVENmnDBxX5WWnzEWrnEkvABOifyXv/K/vtu4PX79aZc3LVY77j5
/fFakyQRFWPbKltd01qUn00B0F4cKtxhSQ2c/GZOX8id35oLmeeM/2g8pqt2bvbWKBs/BusIBqN+
ITbgKMv5xa6T5wU++FAcXP0V/z5zmw+3eoe156gRPViuD4q+PKfr9NBreRWM3hquqqx8s2/sAGhB
BmSOnOs42c/EHtcElYCleOdhkonvOcVWNBUUEKcqwmaRm0lZ3kwIUWlVO2HR2Vdr0/mgBk2wim8E
n6GFza7iEff9Xts1Zrr6q/agS5srWYuLgEZ/Z4PM9/l4V3XjXaJ1z6m0v869+bKo2QeGg8dFH2DQ
6foTlnG7oVPDoXe/kGiAsfKSx36M6Zo6ONc5zCTZjkHdpIDR/BTStX05tj5VwBTWaXYJ4XhIkkkL
F6v7kMZ0B5teO/GwKroaX2GIwGgydNdCDeqyPi0eUSxZ2g+ESjr+pKeohdvxjHKt8d0SHmeWJe8N
5ZJP/C6JXdoWahuqYIrhYl2VMG4VXxe9j88JuXLanTU3cWCJibrC7m/dFfy8sM+eUmh7uzC2iuqk
nwtvDbzMe+liEvZiXcPasDtXGWnwc1N4IZZdRbQsS7+r7X6XLMWMT2n/4KzM1anSxj5oktrYEpkl
t9lADGVqoWKGuLtVx3IIF28Yr9eks94Z5SQwc76mc+vuZLooUTIbys6LYyOkOghEo954slOCRu+z
0hdJF7hLW0WcvcWhji9MCZhgqd8X9re0qKmCFu+HRvtfcLQ91CX//Du0iv/sCPvvbvjyx+Lh99rB
+8TFxGT/MvWF6nW5ln7WDo76Cd4cDA9uTUQhkOj+5+zS9E+X0QWIByjxzwPvty5R/2QSVgmudZF0
YMXu/ZWz6+/4YZfIU6KU8QZCYYQT4Z+gMsXN+8VRCiesJq28tdQJD3uC0nYTLWq6J6az3NukED4M
rpIctKUd1q0FlBkgWy8eMtmMB2KLBUEhatSaQuR+NrfaNZr3ZgixY7EOXR1nZxvM5k6fXPIPXHDP
jW53PxPg/gVr7t8Xr+CK+GfL0B/wdKze/rZ5k3/sFC9f9uMmZfFAGmbxQBrGtfr7mvu5HK1P1kWg
xyAfbMK4eOr/vhytTxd4ior150Llo5/LERAE5cglLe27MylQ1l9ZjgS4cZX/gt3iwcQ85HtCJZzZ
i8PhZUrwSzErirTUhlYPnImgVK0f2/VslJ7x0ROziP4Luq65VqlvV569LcdCfyGufUNDuVMAtAOd
YCzdp9iN0riPPAcGIgmpA4aiSMi0xsPENU5J6RNF1OmLubEXL9s1Ak5FvSQkqMTcUb3M66AyP3cd
5klT2wRCT7NIuE67G6RnH2uZ36fKup1mOTZhnMTXWT13QY/iU+2k3y1xcmoUvY1crZmuXeC8oEZ9
6WsKtGjeYX/X1U7CFRzfch88xRVKVcUJeqx6CYCFBqTFyZOXYdcBh+1q0VI7LOEvh/Dn9OcSJ4Vt
s5ZNoLdmFhIgjb+ITQI8gaify5GAjanXjT04YcmooPxWCseL4naSN6qdr98sJXvV3YU8n1Xjzq2L
fK+TkxOVfNPr3BvMY+VOxS1dDWHnqdEFFVO/z5lT4gI2xLN2sOJEXaPL9O7OTEolaBPrtsmmEMPG
V28U2vucX3zPZT5DWqy0RgUzrkZ4ENKMr1zycTS+q7me2n41UOWrqHGnJLc35IS639pUs6I0NYYi
snqH+BevKZOX2pXw6xBGy5uk0J0n0caGS5DciotqK8qzwa6AHl42i28ljrGXlju1N3KdqxPqzG8e
xmqmH/MIx0iHu7RfAGS380LeXeaTL5VmWztxkskI8goDz0GOeN4Y1WQHxpBjrjklpfes56Y7f5ES
UqQiW5WewpCIpaDWaw8kkqjnsXNuK1sx0ftoxDLaGKH0GLLbTPGSmXC2uC2u6mztojo3KmoKMZfw
+IR9PXq8jbTIULD12XrNDOYM7FimfmtU81nQPvpKWy6HNXEenanSiwPR3dUWrdZurJvMd9d42SSV
/lqKFBBFVYN+XrMn8pyScK0rj1Ih8RsM+lqmnWFMar3rxev10tnpYVl1ct9xgU9uG9VccECrzmgD
rsxCvcoLhxHG6HM/PDttfoJ3FCVudqxwCQcVsaMEX/2hLMYgSyjnKmWXLlqY5kDsRHSsaWcRkGa1
J8cpro3R2QqIDmTchnMpH8hMC5D6iO2MEZdfjPN5TrKgt/e9cTfW963VbZtxCXBWLIw1mhcMsoX6
rFq5vMOl/DoeY3822y3gFUppA0eCGDppZ/rqEp8SgxlqLWYfzNtvcj3qq3KMvNWFwZbHO6GS0dO1
vFXFO7oZ2ZW8KuxD5qMAXaHD0Lcjzo3BMC847djGPodyeRhNa72xoGPCsSpmhnmJE7WOaO7ZNlda
frMkOs4Nr1nhfk4ZJBurtV3cDE8zb2+UAKxrtV/6/FoHeWoKJ8CS6GiaZphm30xOFWfW0r00svnz
hI+sr5UAsHnL3IcQMifuojh1PjuCcKFCIllXPPkag7RdpfkyBnORfauFuBE5HmZrjsURHNXnpp3e
cRiNo5bduNfN4TjPZciU41y18k1k2RYa7roDwP2yVMWcnMRK9Thl9CpLXsXiti6QKRQYkDD4XGtC
rNqtoy6UyK7enHsU9TWG18leIozBE7aJFWaURUoXQz3qlyLvks+JhwOOoxDs1cIXSItQUZdokeI+
KdKPTFG/VKTcBVrqFrclPuiES0dNPK4RMyWY586g3JlLLN+NtbtTMWG/w8Yy08lXVc45NqAXkyOP
DgFm23iy4qUIMbvrdlNTO7ZPlNE+SRrtEU6r9OtS1s9KXZE9bnZxpFSrd1flF+p2oa1vRSe9k2lk
myTWka/1+hp1jdR8t4Z/Bt5yItr2Po07dCmZ+yxwpfdnkc/7yRsH/KrUqy7LcdUzGu/gJthQmHre
XMX64vopeUp54wZY5z1oYroR7RimfVME3dqLq++zepiVnP3pZ2dhZ9Rq/9SW9cYs3rLaCKw0uYcF
rvtOrX64mb1L7PhQyXo3ZsUWoSG3imHPx2RE/Er2wldYaSe3GL6WM31gLM06KOrittO0r6jCRLAk
A5ePluEypSFjdfQIq4fI65aSNqzQKPrMJkLCM0dxQta3klYmg4HK9YVhM2MbcItL48rwy7X5GjMn
3OC4c5hVL38fJ+Furbp6h7d1gD+qbpwEArllBk05DgHGb1Eel+elzK7bVsV8sFucYKzSqHAWsjGa
sClGvzIftflxXV+khTNRkfkpT7vDZeey6GCDPHnjdCU6brXezKMe2xFLecmUamsUDuIDfX1yXLLG
lRe7kzsCt06OOT9cCB0++a1VyCrxL8qE2nK2pITfdmLEJGDer4nNdtDtwHTGm6Rvro1kOGbNSIeY
V18cJxU+MrmTvqr7QXb7qTJDxPYnrE8/x236HJvKYRyHQ8EiJlXRT/r8WNEgD6hcAyNRX+MuPcM7
2pvEw5fOaXWGp2xRDrpiPCgA5r7TKWfHqz7W8b6VTrrRxpgxdZMlsN7MbzZotYF7VKy/mUMRurmi
+WqSBPFs3cM0e2Y+UzpiN5bJyYY973UVJ7Gan+mWd03c2b7uZjc5lnv6kN5glc3EOUWsby0q21z3
R0fCbXHTU2ocJwMzo1J8bYHJk8aKdNmEedMEw0K33JvTxptf8TYLDF47KhLLiBZdO3nxuG1LRdm7
qtwLosuVOIejuvhqLvxUPqVzcjSWp2VKSUkEKiewDzQFUa46NQdVR4yYJePd2Hq7ccVgOh2rYPVg
OsTeO5s2TKWxjQXgherEy95qDTXIJuXdbpp9Sn4kDyxgaeARnZLGs3AVutuqW6Icz23VfiB3861L
1a2RK+TxKedEzVo2YHeOMdtSq/5O78rAubgpKO1+GfPAKdGIYWyjtUYW1KoW6HlxcqVT+asoXwr5
QSb7ea7ks64tGxBVGmmLQCJAmHQSgajqUBXbqc/3iYMAXqxqGZhp522Jn+b1qnboFUNoWSlHlXmF
wPFqUb3KV7XkdnCGz/VkKGE5veBJCmtA1DtjhIw5SyXnF/WWQ1++8yr3hc4zqctwHsoTW8ufZX4x
qzzY+D363licuxZPsmpybu2x7AJnmPLIGOAXOm3hE1MVyVS/S5oYSoAu71oKjbEfb5SUa3HWQiud
9t2aqr6nypAAqa02W6E9DWjk5P1s6AgMe2iDmUtehazQSJnmPO5WaT573lg9kIiKCMCS3tFTWH6I
NVW/nhXrYTGyZ61+8Nb5zHD+vq7n0BpxulH629RtjzglXTn95E9Sp+I0vdDs5KFf0BAm7a3Z6Xdu
Nu5mPXudVPemH0oCFa/0SQnTVd3qWewPPHthyqtych9w3YT4p/bvlwN9gxqc+6Aet8JCMtb1n9sK
m08w4EttSsglHm8qt7aXxlHnmv5kl6Ez9htneTLz1HdUU2yqzBq20j0I1FFum+3GIU0jlVzJaLEs
ljqe0FZeRoqnf026LxWakC2lespSMo2o1IfHyihftMV91cUcHyxHRGiMOAI0zgs9fzKqKso8ew9l
lvdWcGdwLoxr5QXMdrk5ssLyDSd+6y2YoqM4GzUEcDaSU2WBUcooNlB00rXP5ak04rOZnOPstaop
SMxrUcjtWCl7S7YvctS5mc2g1UkcbNRXIxGbQs3peVJSUteoUOvIwreOPALFb9WOgAw3hEtS+Jwx
b61tbPN5idyMF2IpD8607qusCRo729K27mZjCBPdY/FMTVA2+rYiXXqLr3qQ5mbUCsuOitqJt73Z
+K0Z3znta166C2qtytms5p3hlsYlXMtFq+luoGj5bbIEY2Zp+1x1R7iGVzR4xLsnflYMReCKAo1Q
H2aLs8tm72wtrRso4ounycDU3qRj3iym80VLvmJWP2/tlHl1mx8G7cmo9TerWFkzxkPWFemmXB1u
bSf2c2WBr2nKlhlFa7ymRO69kMLDRVrBwFfAEZft2tFIZhdNadt1993sxI9pHcPoyfRkOUmCoTd9
1lBD2H297yHq+6WETqOb1FdGYq0cE/bRMIsv8P+eJ85nqP8xtoPAKbBpRoJZshvMAr+Us5OFc9be
a1hX1vW0HhhJPultejdZZveUq8V7frlL4+JKUUpf1+DlrdmttfRqpDfZOR7Ud9kqB5S9Bs5Vtm+B
8eRx995e7A5ZQt7snhhtnXHRiOTFad+TteOrar3l5o/GRLlKuEpvco92T9eU4lSNbX5uvM7bLdLS
qU5F5zFDFfngaX6el92ZTlfZYHBm7IepsO4ReMmN51bpc287xWusrKkvMKYNMhMlry0o63tgpFcl
6cmxH0clusSQnMZV8XYwG8jd1fRmlLgiTfamF6tyZeiumEJDGVTobE5W1iE5zOa3sSEWikjEajrj
tz5cJ1ZHzJW1ui4bqm5tpsdySFofhDrNQm2IpzqSmd5oVzV17tRuq0IZam+X1/OAv3tfJNZjqcLc
Cly0Rt0WV1TlFJOOtWWllUDK6+jPWU7dsVKC3zSYG5X+wpEbpHh4nT2YgjTfSr9HQ5/5F+5e5RcE
tYDqd+vF6DtJMWNci6z3mxr2Dg9Lg741OgloLPAHEAeFxdPAOZrx3nRaUVMo9m5FBScp5GLS0sQq
88KPvWrGWDExlyVMBQ5YuNA2ePlyeFOk9js7zxrz7OBqrvtzbjMBlwpsQYnSdLd0Tnf0CP0EoOUm
IJZDqSjJ6rUM1DZhRRelmZPUOdeQw3tSGDIbG2Vf8OFuoPr1xy6tTkOy8ssPbtHcAiGJxY0myG/5
tashcd10hVzXB8vMsiJcZguo2vUYzi8embxlS7sWmkq8PLYV3rMb22QvdcVyKTuTBTGM2shjsqpc
YA6W1G0SMJ9VtK8MBQp13zt13qx+7VhdYexykP/W8FGCac1JGY0q0Zjv8aD2ceVV4iqfZnWm2tWg
sKj5qqEnbwm7685i6dtpL1bHnu/zwRLaBw1c6nxkmCIHI9QC85BasT0/l9k6XfW9ue7gDpYDNRjM
zblzs52+Eppy15pDFyMxH7RjjJiOkwkkdNlWfS7irdW73YUPKgAqWk4TzrOmck857hCNb/f6YMHp
mvOJODPbpSTwEgLVctPmXdhrLk+2HAUjnAL2ZjDCTf0C09BMggpPq+EQz5VVbdR1wQjPMtI4MNp5
tNByxhdjpp7oZL8eVOe6mV3InrDZlTtbCuOjarzhC1NS/XbRZvlR91Qo6A+ssO+adDtXqLwaIsBe
Gk2rMn8uLH3dT+qi6sHgxU7GZbLoUWU1Vb+tkBLfpYC+hzGPk9s8juM0dNvVznx7TrqNnc36Hisu
GVhtmj1nCGeP4yxggUm1i0x1cha8YntgLHuN6R+KRPvo7dhjUFZ4901vuXdt5tYnHXuaW+juFr0b
gPWhkxjLRDbhNk/9lFu3bTXpl7Y7L5iDWBImk93KBWBjyZeDXZbN5e1POYBIZiEvBQ4P4M3me6lB
lGxTpzZ9Ky4cE8sk1X2arbT/pnYua32KVbKmjbS6x1/XuCZwWtnAAtaPpZnQL2hXmcqkSDrQsP1S
awDN14WTbu5UI/exENHvC47LZ3SNzSHX6uQ+7jvqEbgrGMoOI2gbnN3+XGa69yyHhdsbHWCOv1c8
J29VJdLtWNIb51JqX4k/N4XfMxJ8zIvFAmZMFPjETVqfyePsPrSkumYdCd/om/ybkrvIOeYJCuRW
7+GJgjO1xLq42VkVKiBpxflC0Z40w13eAvj7hkzMF1KSkOKICyn8qm9c+0mbG6qZBGbx0hijBvSj
0b6tpo5pIMoScIsWxiiYX59On8Fcp8XXJ2wHNK9LfGIKKZKxa7KLiw+sYW4b1Ygd3xgGscEcVu6A
4Yy9NSfWTae5Mc2aUe+N9TXt7qYOcnIMV+kK5BPn9PneGY3s0LILD4a9GpvM6fGAGJKa8hmS84dW
rJQ4sxYvB110yU2SuOb9ZFQ0COYqfb3K5MOspjS+QNBykwzWfMIw2aRtbe7WwlzOuA3EbC7DPVoj
/RXPu7/FFE+l7OiqaJofjAKEQAdi2Amv1Zm/1kqQkBnn2x2QJO9CnQl91cBf3G7cCCOPcdstWd1T
pQajFYOo9oxl05MquE6tfMu2Io6qK57bxbrvVCrheqvM3nEuk/fKFFspSJWktHGk2Jfeshs8k6IC
h5hsjSM1XoeryZWxX2f4QzdmrbM4K0adDoCzVnfjCe1dfDC7xaL5KYx3u+yVpzwx0nKj1pP9WAhO
J0OLRv2GEN/s2Zb5cXHb7su8lumpxPbx20ThkEMcUcdj2+jFs6iX5QN5qHjRzN48xKSRunPaRR02
TyRGxBhp7HDzbrx9LxSZUxMWeNiyPst0PyKRehZOlb8bvZVeF8VqfDVXm+Cd1lEyFDSm+MzoTGMi
7jVnQ6pGEky5VN6SrnWG0FHmfZoWw4O2alXuu4o3Xi96st5OTh8Du6u9jbDNLA56RhnLX9oO1qTu
1Nm03xvcZ69SKiQtmvRifOt6E3hi6ttroxLlzm0tdZutikPP5azbSlF9xahu5xl8aIiPC6oEX/Sp
HmAjlT4vXalt8fLQA08dqqCsrxOuwDBuMhupRIKhCR6HezU2oFajdlJXZOKCai33Lltyznpc3dvT
OJUS7JlM4GRMjsBaeeASWBqZQtOCMQHjXVEIP07rHM2VsWt0JX3vHSv3zVoe+zkrongYGCvHthkW
xA2Hs+JcOR6IfWJ596UiaWZ7Oe4kJGBqhZSLfYwwftWJTY8/Q+fJt8jV8itIbioKfDyj7HpZbxxZ
v8xZ95FD189xd030NqfJqqoDii0Z6ONch4WWHMa+fFSEEiFsMt6QcAAspbmysQfKAgK+EreK942L
SBVI/bNms/C7MXauhyoHaVHKbgOmFS1DT0nnKhAioEJf2411j+YaPoW6Ip2UTvyFsNUjw4hwsvp1
q9bKC7El666eZ98sWcZeQ5ifwnSoHxCiuuN7bk00F56+aypJKHg/3sZwCH2z4rlgI+hEMJSe5qTo
2MfWGdAmf6T8LLa1NY4Rx/s2ziR0jkQW/G+WO9fIQ+ZCm0SkNXpwr4YjXi+72hitPZo3be8B9u4W
iBAviy5KSms8ljIjUW6E9Wy59VYO3SEB2o1I7zVwM1xutQJHyjHJj8NiJLt+nZGguNAPfLXrnWAu
iyQshEv9a+rXRmcDE2cYLxXspdq9eMdXoQ1Q505f3XWyADzUDe11s8dPYPQXcMPJKbQ7kfZRrzpl
pCfjHClaGzGNeYVJifVa0VAxDf2TibBYbb12E086szTTmjAx61ge1GFBr9hFoMYOO1Cb93Lud8IE
e8zTrLudJlZMIeYzI4Wes87ON6IcxFXZFc29F6snz5PaflDKB6ktV1gVvc+zc2ib9uiuzlXe5I/e
d6hv6u+p4FVkM6W4bTRnfk8A7vQ87c5ydJXXnOyva1stBBhFN+w4d4fIEkIc3bLKKT74ZdCHr7e2
XnzpB+gyMTstZboY4s6q+i6ZN8x1knPZpZ9NQHw1r0vwe53KftjDKUNXWtwyItyRLr5L01wEoztz
O02UX7ghFbKLpIK3vtVHzZw/Y5nq3C7tEBjdUt3msrXe6nl07/DYFiuTpgsNqFDF0esTygqIPw8z
nUAgxCijCQlPZ9fVBuEigBtTlu3Yi/4KZeRBB8QLRnU6y1gOj55XpNexIjcWPI47rVqB3Hp3DoZm
NvHfWrBf8ty3tmWsGLT1op+mSQPVkSMhZrUJIKaFvVBfccfVoMAmvpt5OkDgtJ2MRNuQ2/QwcJQg
85+7w1CV/Zc5XxBE90XDoqjujCwJECxewR64U6T2RTeSreBIhIYV8EYPWDr5undfVExtkgy/MBLU
llg5JoW51yvqc69+bZYpyKrxOCllTyHe9aHZ1EUkV+DEphFA6xzsnpgLMHL1qzFWYSP4bfK8fSfx
467pimNtZNci7cIFpZQPxG9v6ZaWnZ2q6WbUxeMC+DimuvF5KL3DAJCHOEXAs/oOC7IR5lSXj/jx
yqe5xLW4ZeriprIJumnRN8jsrKPTtS95kh7NOmdYAFl6Ddp+RhMzt0nEvZwFqjo9Y1j1JMv6nnZW
fObXKX1pTW3QuPupEX5hghjPCakqeXJlWKTjNkcUy+nNNKAHGhbrOs/edYEJwEX3ZV63y7hxqiqY
aQhfslGfv3TdbF2P2dS/Z8k02JFErxPO83BB0rPWiwOFLWj6tQJI6kPE9G6x3Owpg93Ze0xoQZQj
E3Ll2ljc6qVOLOtNvWBugp/S5i9d9pPbqLCCqNs6GaFhasOmRBoU6tXSU8JUQiK1VrWtpU+gzrEc
r5EEuqHbpOpJs+1iDTuHgZQp1PUr/gJ4pXp2+UExmjBHzMegd8TAASYwyD8mBsNLwOAPTNt8SR2U
9fW01SnMgrS38xdjmJbpFJuwwDZS5p3CAHHWAkGSS/CdAfGvoIU0H9V933189OhY/g0YSfrFD+Yf
c5o/V1n/8f63+/6t/5C/kiu/f91vzGYbmj9G9FAqDRq/X9hJmqPDB9GRJZHuZqHag8P5k1jpaJ8u
xoiYPuiIXqCW/KSCaC5cTB26OlM1iJgYxfwVKohxIU/+Tqq8fEe0NZh/IMeHKO3+2eJdaDlmEGz2
D1eL+8ED1cI7QgRqM2bro2UNTfFmKp0lN1W7yMUMe51+DVS7jtUvSdWZlRLUOklYBy+1MIMqPKVq
dxPZkvKECL5RFr8uZqv5YhV9Timj2LYgFCNhjWsfzlwvA3fnDPIJ74X0MaM0Wvuc2FnLpVlqGb5Z
aA6srrxONRVIPEwEQASt0GSV5RWtEeUAEtFSW456aVT0YXKs+ZpfXun/QrqGwvqHZ+ShpcToE1E/
foU8rj+RZRytzAbMFNwPIK0qb3d9aQqTC3qUHea7EkYBg9WMTLtvtHqZ/n85Gl8oQX/8/lDGEI+Y
6Jd5U/wwfP4LWWfNDVdieJK951phFIzwa4TyqY8zK8Famw7BNmd+l2KWlSJjU9amupnY9KD8uADa
k3Ho7bSizKrr1ui0s2e5LZ/982f0J3o8Xk1Q3KA8oYvBTwt/8Yva4pcf0il58VisN6/ocK3cChoV
yy1qBHx3yHAhxknhR6ZfSbAxEcTB8NkweMB3DdomPpqn3rDbzTAZ0BV+kMD/IWv9T6LRyw+HBoAk
YqazxiVl4E9vsJiZ6cdp3bw2YJNdGxkSCOGka6mxHA2QgLb1GbKJ9bFM4UE4/pB2U5tSJdC13yXt
GivkO5r5+gguLe0zc+LLwp/NsRTetsA6rF7CWhoMhpB0OtbIpZoX6+Mq7GKiuhbi8jIyTyjYi8EW
SflDgz5hfXTLGWWLb1j5wr/kqia9GzaWpGO2HVp2HYuIJGPjtN+/PXmQyjIxNQfF4n2yKfjJmc9e
1nzfWGXxNkvi1JqNN3bayPQSXf1V16E59oUoO70MlCQu512CKSTCa5oG83FUcbj5/5Sd6XKeurau
r4gqOtH8/Tr3TezYy/EfKk6y6EEICQFXfx7i7HNmPE8ltavWXK7Ynw0IaWhojLdpj3GSs34mioQs
vT/PjQ3d+I8Ys43+JmWABMBPFr73YWoEGRmul8rmdfXakToFyloxOApMYfvmIqCNPIbHP1/xd8UB
3jcoUMAZyRZtCWsfrzgqdywQxbJfghX9eEHeGraqO/iUjph+0TSI6BVzHsTdaTcYPeY36A7HzNM/
38YWpn97cnj2IFJBpQoIjPA1Pjw5HlRm2Dbw5zYk9wt2ujfC+dEPBQWIq6IeO++osrgv76cxyVeg
7IXoc8q3GtE26gqxRUxQ+/lw1WRJRGdQYZa6G60XTQ86cUiaBoHWLFoyVFpo92K5JalqY97QXaJD
zDzsJ9LX4CKras0UqUHYBHc+hChQXEGt8FL9Gz9ko1//410DlEpcUK489WZU9S+pjjrKis7SZH+a
TOcSnIUCAXjl025g3m6ib+F54dmZaTvXacCXHJt6bs2J5DalAYNZP3vMYEDzTX8o11adl9IPmKHV
sI6udxqaSY7l2SqWmlWHINq2V9D4a1mdsQcv+y+zd3tH/3giDiYcEphJSN8jysGGy8//EdjmonT8
QgU0xB1FQDjk63sMS0IduOAedBS91oIa38WfJ8+HXWe7LkR+1J7AaPGOPl5XUp+MeydIvucLu2lE
1iib8aXA3bzLoWCDXr/rskJrvSvIE/2/+X18eJFcPsbxD8W0NIRzRXbw+2PnYgI9NBfBdydu4gGg
jHUj8ZUUgZDd0+Fubkt6q94N/uKLeaxH16XxhFsxmMi/vICPiwjFmghDT9wZWEioMn94AToq3Wqp
u+xbBsJLINE+yDZbYNW2Y7qAAFN/3zD+/fDQySjHCGQUwO9+FJwpYsQ4qsVV38MIO8/5tHj4rdQn
oawhVtHyCKNXZRh1pD2RBo9eexeWYnqccBeS9i8T4SfB5bcZiMEkDg1bCgIFjQX24VXgRydSqZ03
9i722fNZF9tWj0RmMfZ7oAfhGu7LFqVhuQOYG3BXgkq5eWxlVNH8dTzVPabUbwiBg+hp9LdT2Y1v
f56vH2Mu6v0uUReDSGwrWC0f9lhERBLlDuv8NiutmASuqV0Gy51tIJzdjEKq80hJE3jJrtMWEt2O
znZu/reD5RGogfpv0H0wCP/a6pPBH2FUR/1b1wiHTRopY3pKAH1cTcwNMkFGO+ZG1V/bSnQEGSVb
5YnzxMFzHXpqQR655bRLwW915dpMV+Fcy/5vUv0/hSr++Va9bZDYG1EE3HTJPxoz4vFDa4h6w9uY
+dEW3jR2xeZ+WOls4w02LMMWFlE94mfo8mwpBnWrxXm0UmYXY6oa8J3o3rvLVVsMHXEP2wJcJPdG
uE7zEKEtSmMLWv2WRfhOtWybwkoOwj5QZpbQ++f3/9MG7h8PlBAnEiYX2R87ned9FH4DSduufdX5
T0ilBeQgWuZboNZOYLYU52e+g/blQgzPClS/9Z6ccku9lBx4HU7hkcaDhNm+1Q/1WH+lSBuH56Vt
tv1iWGwf3WbDzKfKgnK1d1ryNhpPtRMDj5T0ADBgXBhVRuovj/YhFvNom/q3j8drgjA+UfH3FaiB
7nHu7penIJ+2jE6rgS14bday/6bdBKlcWoDoqD7HfrfNohaXBzauOWqbfDmu4L51fkppqdsnYrli
OGxcBbwQJEvIurrSSdmKQ9tIfjQa0stzOucbTkezbrlgiZ85/+KM5TEULf4c0a3WcYF6t2iwhrKU
qfyKf72Pz5Yy1nBp/u/B9v79Rf6T+vkhDCPyEhCDYh8xUHQ0/rUheNTUoiUanM8ApnqyqPdNwC+S
ecKPMfGL/G8WCz/Fyn6bURBdURD06ULwH7Hl92GngEiglXP8eTQeM0QvWjOhWCGMD0p1YS+QbXQw
fNxFTbAw4M2UdSxswhSjZNHl0/dxNCYZIq46TEiaSFymBwXGiEy5RfvyQYM0i25/vbZ8sB1DOTcI
vQZwVt3tdeSItDH0TlV6fEmXKp0eXOhv3Imoa3L4OqJv/7czJ/ZnPNzvD79JVpFMoTxIrPi4/xM0
Ryd35+VzUSxRk1FyrwOJk4WbVbcgMWkzHYdCRTLZbd7PwKiUGsrh0m1MMIudJCY4VwryQHiTtUUM
3NP2c/7NLRsXQ2QTRoc67vrme4hXlnpo+6hVXy10BXsXTp47r+AgOyyMsQ4JwtGcrBXJBOqtyIAT
RuA2vOvAVV66Sf6k3r6aNY15UGi0ozeu44T6+z6f64nFMK2UAZsdADWKdScEO0z4GDV6obXuzp6x
5kymtqB81cPpAM5RxMSvfbw2dqUaVjAV5QU6hbThhlFCYpjSOA8OogVb/dlGvV8+m7CBMhCE2vf2
C1lcD64h12N6SEvf1vuc1vA5tr/6MPQIbF2B58AU0LNe4Z9yZ0wK9yjrvg2fFoAotfOU9u48U02e
A33jjLpzHsisY/NdqChST2s85ciGSYyti/FTOq9NTReD6sZp7cOkxam07gO/2MdqHYfkzWurpPtO
L2wTZGKqLMOP1Ghr3T1qH6NXneusG0RyYLcUTXSWtc7GefRgi9VnUyT9sSl+FEkXaEZ59oJEhTd0
bZEsPq2UGGXxCU8dHbnHrguljC8ADZRFc92JuaawWk25ttO1hU9SljjHtdaIh6zD+e4iqsICt3Tm
ShTUO7C4LsefZkxK9KJy5EYHfQCPDfTmwubAWUDblS1Z+b5ObUiAnZAjFy+9YyIxXjA5rJPtLUA5
6guUziv+iF6CBIH6xqeZHN3p9286ZdnwMxe6MZdb+zEc3lYzwMy8rNBwyv1zb3acGPB+JWoDgaSr
vLbZiXDazg8uxBoeJw8Em8rXOVtg0CC8UiC7crdYaWV8X6GHbhuwDYHjy4vaLGky3UVVILBBG9J0
qz7EinZo/RznGWApGALNyEhhz0PIviFqD4W4Qgdcxc01HJPSa+4rwAwJfj0VgQArkBLgiaJl4W+3
tExO4/pHNweQOBxcWVcqoTvvOqJ78XO/43otnqbpk8mTzY2GbJGR9RNTsoPsvajY/gj3z9FuNwzp
lsqGxcjT72XhddiRVaBeGTEQwTVfeoTqnMeujbeQH046hwWSWg0j5YijCU6zOlUtn5Pvj1posTJ8
AxJMjKnGFp2rgZEiFeu8cns9HpRjX/zHa+ZtnLswraglOcZRvAqnq5Mi/DEMFH6wSixLTqR7m3go
0e7LpBD4mDLlaT8+66pDXpPxQn8EaJtZQ2++QYdgu2UEaJVcH4FCWK4Q8KPhLXPmbYJFCjjndCkW
OmZvTdpuQzNNHh9li00Gyz1M3chl97+eR6kgGN4ouBV8D7pwHz3WIszSAIwHRojNTiLzxVj8mj3Z
Oqb8yRhENz/DYPvnYBhmjdr/qgWkYhXbv4JR1DeBS0vy8ddQO+8f/59Bfv8c+bRf38Q+bi/x3uuc
Ynqry0iW6qzsAgA+N4O/Iv5PGzfIS/eRNBWL3p14f1H9OmmmGvkpmrUXHdaNgIm9upiW6C5tTc8o
TX7b8BFfchIFGJei2Q4Jmvo+rztvhc83mzh3h7f0fQR7yQoirr0/U+GX1LL2su8i650vJtlyWPf9
1b5PjyirG8YnornIF1Cy28PP0VIwTwHubZcpsCTlm0s/bHzrFQFhoy950mAb3veJtJrFcJc85PZX
vFLRa6KGFQfMrlEX262/D6iz2pV/9E3Qh/HRcUUHFW5F52mWZ/l27nOPtjQ4oV6nVb6dD0bL+y2n
2B/esMHrmD7wzCCu7HLa2UzXkVr29gd9wA0KES+QboxIB9jMwpkQ2/13JsoBx5gmb/Ly1OUJf7cY
Ai8PaDEusaevgve5UlZjqmkMvg95Wk2K25nLoOaPsAP0XLySJcLvZ5MHyMp9InOrkukgB0eDCnah
qXFxURU95yrdSCoADWk1BxteU0HLs8+35WzYX/levZioSk5wGPx5uQyQzJn7cx32btvumzSEuLXL
xpzDNZ4Whs8Xehj5QtIomtt2ADQHt8Ny1IQ97HGgGqjlN7dTrTOKp1ZVXN0r8n56jjosdfBMW9Zt
7luUhygSz8HgE2ESVTQmOdKYd/nI7CDiM15A1FPr/MXFlJJ4kzfANevzX+XkStMWrE6mAHcvvy3h
iEjyuaxQGQLx/3PNDH3SMGDAR+tsfQ6KpLfAv/FesdE5cNLt0RHbHBmiAChBzRPVuR3FMVpdjyin
VbgNH7inbdZwqtum+HuVgYay5bc942/Pq8vS54tigm/H2JKCgbMrm5XqSxr6Nfw6SrtL1N4EWH/z
iQipPyb1JMzIvHovRq+eaFSGttqgMv8izyDrObv1/YCaUb7kbD2IsKaqkHk1JcK2pcbUASWlgCuu
2jra1hM0jZIifF4nmlAZRNnCngfyJGWYqYltg2fKYCup+htgs7uvGoCW4kotDU/5xZKeZc6lzUal
QLEG1XaU7w3b3U1cZwHCByGHvSU7zhlI6eIUWSma8UCJ14vQpaRYHr2GORI5w47NMOXlr0648lRR
B/5OwAjKtjFXvvKYfO8jWemeek1Qoq45XdpVtFn8qV6NdR5xQNUc0leJUOUr8Zb55Vi5MgJV6G7P
gNefQ/CnDLdV85uSfJXMOoWpKl+jdAHw/RbOTdTcRtEA1xYBxX7Uzn9t6VUzwKwBiRycgxqqRJhe
N16snjm321p/dvOh2kg2YgmK+cHCzguG7ylcyMH/MmYJJdwzVZsJsggOKmP9vIbGD9EqZXeYKYp6
4EKaHcz91OCJxQ1VKXAhvunEgJQtnan58OtJ3t/lICvKKHtE4ZbtsX6GG7ACW/xLl3yLJmT/2+It
x3b7RPezxpVV/vY9VMEdPrHky/bBLKCK2x6pcG4VwLLJJEsZeQid3a568eSxYqFuqzJtt5/8mrLk
lEQiJHK3H71XjbZw6uR7NS8qiHeer+BdmAKWLF5KbkeNCUJTlvoXdui2VQ58fWubjPSJ+BKSlumL
AWkS5zF0qdLdcrrf7rwu6TS+/rqQUClb2sBUcR7fT2xdWa1xvas6acJP9XvAqt8bMkMCpjk8Ylaz
NWtGFSka+W3eDj2UzCEyzqMpheSZtaWLN8GRzbc0rghnroG1wXZb5ueCc/qafQRbbbMtculvbUbE
D+ZtTsbZ6kM9EwUKqe0RHAir8fQ+IFRLtqBXJ+iwEd5Hz6mugB00cfKXBsGHAz31VOIDMxj1Pojw
/yq+0B4nOa2l/1j0fcRdxzn84Udle8Ls4ITbCmoAxTIKUzls9/7ns/R2cP3H2W67PDpwqBeijYOh
4cdamTJz79gxpqT/HhoremXcBecAVtKfL/WhlMlqQkfa5VqU9vn/j9IT2CANSUYq+T9zxK1nMP+D
hDdzF6dUdonIUbG9VFNWvOE+VAjI7n8Fxz/fy+8lBOFiYsD/0GFGsz9gnn+o5GZT4NPmqvLHlNpz
9ArtZMvHxzGJg+MKS/6v4/zvC6KqTOEAv29YFgh9/F5AqAvlek0LrXWYOzaKvGbHv4AGSpj7tbL/
/IAf5bl4wk2TS8Sej70dRdsPF4QOEOadbqKHXxHDFuvW3FyiABbTCdZLMm1E3lV9MhZYxgEu+BbP
A0VocMYVzs9fqnIfBbtgZ9O9SNm8kAEJKdF9KB4vqevYeAmGh+Z9UVnyOtb4bGoEDU5lMpW8giI0
IM4PacDmQGrhFNuNVDJAiGQ/DZzsT6INesFWTmiBJw64jI+zPjLvtlwCzpN7+171le9h9s/D+vE1
8uJCF/0oOsvoriUfexHsu4P2Z2e6xSpmi0zomvEGJbZ05tMCV/hvRsX/v+uJd70NhOdRl/t92sQz
2Qjqw+b217Y3QyXBsKQnsvY7NZb5/6q0JtC0gnJDZZHAzVL9VzhA8pqOHYIIt+/bEkny9jbiumFd
dOOwbRh/HtDf4w/1WTyWmKgbKIXmBv/+/QHtgnO7WpFgRy5b1QJOZhsHrxE8rb8uwX9fileHIxrG
eJz0sQX5/VJt5mMSlkdAL3+2jiZBdYR55A8tX/78VB8wCPx1EBr4FvmMIucAIuvv1+pcXWQVqr3f
3Ioy9a9l5Uf1liqqoN2Ok9hIdlBv2lD5Mbzgho7wDg4poG8NOCp+qqxLEPzLfb1DRP5fwBfUMBkC
hMoQLyS0Aef//c5cl756jMbBmVp9twAZJuatl2jwRDL9f8e1ox2178ecmm+6a7OVU+xOIybrtVdk
EUCD8n1fSypS135ITcS9b+Ho5XgwkrOI/jYDn+zBVsx8iv1fxmFoOZ6pyg+7AbqxWeHcu70bje0h
UYIS4HUwe/Ay7tN3PEYdcUgK7rKu9Yb5ps4LfA4OJF9R6VGrqYCQnHMAggp2aJxKMkV+JU6xw69t
SGe7TVFODgmbWPQzvL4fgeqfo7lht9lSOLJu6YmdfIdEu/cTzi+dbxhuUr/IxEDQmy3JdN5zLklr
g/cG8dNbQeCNelMU60aVduUhkjGMOID476WYge0cfYr3BOtnZgcywjK+mE1uyUU8TFS8OPPUEbjp
pOeSbc1pB1klus1AMNEJGTnn0WdoquYpIB1Pg9to0WkoL6rIxRPqUoyTov4LUX47H6a4M2EaBzy+
pRxMZSim+7GrCp30gAhxUbJw6AfM7IV/nw6pjO0xH1DQGz4LVNPW/jN9kK0dR27q+tEtyHGaG59L
SRU8PzDPaQaeCjV4HpB+j2T4vwtHYtixIpqt/+qJGZDqLeW8TH7q0rSq/WPVoVbPCZ2AhnAEKsl0
wo5dv/BuD3b2VwWH1qFiMu1JGT2RIP2/ZPa6Tkc9rjuaSbbklJ8mgBfnsnDHs9BttH2L3LZeikMW
chDo4Kh2rXrpqAjBzwSzukEmfsVITMtQOb9OWvaT6gR+M/Khb73nfxTkt/x16fS2Gb5PDRzGyFI7
5NI4Siq0/42E6+ZGrUeEzfuY2/DxIISo6kzpZzaXPnmUXeo02FWJXEBkyu2jWEoMYpfSQoINp+C8
dIP1olWQpamwYNCkIn8/pwIfnBKULrXsSX3OmNTnYS56YKihX8BhkM0LrPUeUwgv44zcBPqMQzil
Lr8TV+A5X/ua5dhZGV2j0iUPMZ5xvF3XUacqnsMjIh3mbq2ajRQ6BPqYLC4StvUYtd8KaR59L5RX
KnTyq3ZC9VyMlMZpI+coy5j0UKQ2+RTLYqArJ8vv5ThkB5yMNvXQrjuILB0uk9VvT0vWgeLppICV
VCdLt4c2GJ8sf/Ii4Zz4pubenNG1zL4Pad2c1bMHSnpJK3EqKrd/RPLXh1RB6Qghv6DPn+y8Jl8b
p4POHpj2s0388uj62r0MXVhCQGCd4DqkfHhSeuwQGI2zTxQ1IVMWOki/e7SgOGd50nuYQJCXJ7l0
ztEbW/0wTiGFEELBYVxmcxmMakHuHs74PovTrEheQOKmywXNbvNthBbhHXsjNcevElmT3YRm949E
ixjD98xRl20KnOwQerr6NCMRz/mt7a/EqFGCzJKi/4r7uLye49C9GiNvm6GZ2DAw+WQvAbHPN25c
TxdU5Z3Lsg4K/5AQ/b57FqISWhyJh0AfeMcvFimXH4PjzHu/RK0EsCzcsDSTwBrXdWTmFg34Y/AO
yhzkauv5Ep8QBAJdDxLw4sWbGS7CNhPSxcEl2veNvFTzoE6+NP6VwBkAfSDxLCwC/yaDPe6xfKbR
6AMlTxdy8txO2Iws6K2Ese5uZRGqL4ucyRVd4ElYJJkaDFu9j8tcYOxlgvAryKJ+F/gNIkUUMFDm
b/WnGWX7T4gV6npfa50/DcUyvKhZtoh1zQYJK09JSGjcH4iZhFogC28u1n04JxblirFApWGdqq9V
C+eT5lP73PUlLoRy8j6lNDcupK/ApSsXllPZhV/HJJqvK/oQ00axNVw007sMfPimg5JfR4nTl7sG
BsZX5XBIOSTkjRD1qnG4jywWCwT6KELOcY3PtdcX93TZwebZQj35fSfPJjN7Z5Wcoq8qyJ4s5/en
dWiRnxgkMkoVrt4/FgbkrNCxMUfS0wXkcSqynQoHOsk1hqVuMU0XUYoNxkB+DAM8HtOnFEbnWwDT
7nOlsv5tWqf1h2GCH6a4929CgGFnLjvFYZgH/Uje6+yE7aZrR4316+r2qKE00N72HWXu22JxQ/Yy
KHVslGVCnUrUkEhoGO3lCG2iFkY9gcwIuP/Jv/TcDiWfKBi/UC8c7tOuUOfe0kAgalErysdqOM4x
IZfjeVvedqGrL5UJ7X0HT/CzSpLwG1qoBAcfbPttuLQsHmptd16gER9Ssb0o7Rz01JOS7iyLWsSP
hgjkJ+WY9GJ1VHYNZVR9Wv2keEoo6XwZ1kR/ZsPPz1lsKKd4jgaBEOGugb/JNZ13L9jrNm0Q/VyQ
pXFBkpxW7Jjua1oD9/ncy2EPss89KVsNX6Q2IXQssa7XKkUOCZhBTdWi7T/nAV58xOx2PgbQN889
epH7Sa4hym15QMdAOUgp+SBIrhcRriW+ESjobBpYhlJ7cl2LYIr10e1VjWBok8rs2joyv6f609w6
4dI9N1p95XcAwuvSex5bMpjKxNXtnFaAp4T0ysu0l/6rcTIDbbWw7g1QTfNU+tM0nBU+dMl9Wnjx
VZj1Kjmlbtull22RyAP9ZfhoE334Q5KubbyrVg1ZFRmI7rZ3wCFcLc4QM9aRa7W6HtDQaU7erDx7
0YVDexfMofMp7lJ0HKJZFf0RYyH1UOXl1B5pRS/FVVvWfXlwVCfAM2WZ55zF0ziuD7AMlCnOttTD
PeDG2Td9zaj1Nq8va2oFCA55MZnLXrQmm26o4lQjIkJe/tnGK3Sd3m2ia8A2Gex3jxTxSlMg0M8C
i5tEEUcUnN+IxCnvgIWeTwgIXAp/drvq8xosmQ/BaR5Q/7r0CXbuBbbE03I2wFdSh2IahXlMnbyu
QFDmTap2yskQ/Ns7YTo/lgGox51fhGhcLd6m4scBuNq78eC71zat5m7vK/oLN6h7wWYF3rIeeipu
lxUsnD3K0/WldvBbqe6axYnSNWD4OxdxLepHiKGBspW+aO80KkWJPiwRPFyfwv/Ysx4S2q574y1+
C3nMNMV1XdA13rUd5ef9queh2wXtQkMqhsB83pWh6I+5FfamLinfHqq5nM+DHHXQA7KhRUyprlLe
RZ0rCEfSCDjUvqUrD59c32JfMcf7tsrCcReHNUp+C7XEZw+RrO9TSmoSKLn4Zz0yusExh0GDywMp
XOHg4QLXaYzsDgfGh8UJ+5jEzCRL2eyJpJoP9K5TzuU3ghCUr2MhGxhD+eDN6bFu8XEpjhJlHyFu
PGeKzBNN5jY7r4Yk/JpP0+u6FmiDFfIVmW04jBwT2kcL5uSYJZk6c9k8kIwxkaItF69XUMybWxWU
5jShpLOXg1zlLgZkhVMRJvCPqmuig1LRggRBGRJfYSN+03m2nmJU0dAQmbMbOp+Ju4fibvGqZrMJ
kcctgkeEA5RCMZcaFPOBCQOBp8TPopf1Jzl0Y3Ic4zi/HtErfzTDqFG7m3PIVVSzc0xZEJq8aPtq
gD8zIKSC/9tjV7veMdVFf1Vnwrnx6zm88iXNVKwEaapDCO0Pvp9NXzsTm7N19v1m58Zswps81TAe
pRf1t+C/LdBzZbMdZlvuDE0P/nOIAoDESqrNQIABaDcXY8TDHXHp9h7XTJXfM/rxAwJYxXRQLEq7
W5da3bLLs/mXUd0ckClrvnML2QO7DqQkvALRqZLFM77C3isVwfkEmCg96920PcUyru6dykVuoI2K
F7drn5pNbyTn4HaK/az60lsf9ykR9P2XwM2gkPlBhsq6mqtkX1K0vcykz0PnLpX3ckb7L/SDu4pj
yeVkvfJbXQTxa53l3kvtBfZ6oqN8EHKA9E0p+5mmAG6UxLRZ7oLKHW4i1I3JWwmO2yQMv4X1dkhf
unbbtWd/fOvhCSLSGaE0saPI3UcXiCKU/X5U5azpga09RczYQo8OGuLILnLKStw0cvTfiqLQkKkb
7mGHXF6RoPeCMjdlOeZEsUhx0UbGjw8c4adGkWvVmDHLXv9Hcmor9rUMAveVjReKVeokdjp3kFY+
wL13zstB+E8bngEW8lTD1l4ceSfEXL2ZKZFsD5w8oeIBnN31mQiuaSmqK7kAdtnhsuar63k08q32
YfnuR8qf065EqvCb1gtrhUXJOc1IqqtosKX8kE7hdOyqKbikeJ4D5SpnpHw32P+PEApAdmrjQl+F
C+c3NLNFpg8NStfi6AwtiD1cksSzHpvmSyyneV+PuOA2rjO4MNVj75GuX4IDFVCnGpagLTapq0xf
Ev06e5wHaJOkcimpJ+gSp78NCovOnMk2JPXSukIiqzeBDwYpwyRCGKtFGKieTvkU0eJp631Vk6Sp
43aMnfYZ7qA+OXXQZesLEupdfef3nh0PnCqympCWRj1+dMozebOgv+1XXXgXmSBLEPUbyuBrA+wf
x4HJSeYqO9HIq2f3pi56GOV7TtszMkTYbLSjwQrEugL5FPpqCcxBsJjhcuimBcVQOPAZJZ39aDiA
yftmomoVoLiVm0140sihfMnhO/b5wbJUaO/AEgow4p3mAZHvU06u1l2Ywjjtf8dhnCfETcFl4ZMt
UKitH1FxpCd0JgFw6e6gltBxK+TakMMTz6EDjAsvYmPoTUBjVDz+j9ZJY5dxHKtuOaQSGbYXoYRf
PL4XkR25NUI0uoiUbH3IoPJqc/bjJAyOYevPsA7X+HseZu4cnYHXXVlvg4fKzBcjbYG4C+Kvy4rQ
UZ1VNmKLIBzrZ4MM24AKBAnlfOsiCLSEe4OizlCfrXTdeFtseVVfvQWJ6ab2IBptlu4qMDweOno9
6I9xDxgnaLPHQAvI8RDMkQEJLl2DiloPPqrU5DicHfLhJOGKE48dDbscdNSND8iM1B2tkrMVsV6S
qCQ8K3XcLnjeFuFEhbfcA/UyjQ0RM53DsjlKCxIopXbQ9Qn+2SZMjpnTRMhK6ClLJUrA4ZCGx3hZ
UaKgH9k+y8RA6wT1o3d+DyluFyLBjs5tVLTf3a4mywK7ijjNsY/GtDhMCvzMvFv9gaboGhk058DI
YsacT/cCdsM59enyuof5v6/9yNxU3oJjoAxaQGRTSoNaOs1jlc42vhhI4aAad3IJd3Nn6+5MaSRW
9JxIhNagwNTf5eqiCpipsM3QM0lCc9DBujyMpWNnEgSnOZKBckLMKinEmYpC3R6yFr1aZ83mRcL5
t4P3kNQoiR1s2XXfFCxXRPariaNBtzoTpxFVeeggKIBb56YQ9fQ9d+at4kJG7SPKVxf5Cf7YlDmn
1ngJoCF/SLt95oY9TPjFHc895KO+NFMTbioViM/2yFz6peCEGi/jbYstrDn4rjD6BUgGcA6wtaD/
9mBNUH3pjOeDd6K4dZtz8m534UAefjPTCJwRpqhjNCGi5tLJR8QAIM4AjQbzJ1sgJf5ixkPSiZRW
maOLM1DHvJh4zuGUgvk7R/toqPaGgtkbLFXF3MjST8Zxe55zlYgty/l+4WUfwjRLEF8D8/EDzRSS
grqS+bVDGB5fOVza4lNctWrLugK/PCeDiS4VHpPlGyEyWM4CzK8f0PDLboBv5t9z5THyCaINwOgy
fEQg9sNglqVrn5JZmHurmoJHgF5H1xp9ZaJpjBgfMjvpg0f5MD6kVW8vPIoW5QHKdvkfG4TwG0U9
huddWFXAJpV4HLK8P2kI1y+RGj1cHsBHFqpZYViN67KDvYCcCVSO8uCbcYKS0XQQnNJySqcLBL5A
zaHhCkx1E5XidlOMAaziNLyXXQxDms4V/V83gPB4yKdgIvQ68NXKnZZ4we6CfBxICpAKugmMNNe5
76F86IpcxicAGvKznWMNGlp3PCUohfg1VEWS71oS8DtsIMh4xyRE8YicGjXmqM5SYDL1UCJlPCUV
iDDKJfdrSwVgt0ZSIiI3Afw7BC72Tesw8ztQnccL4CwIEk6B/K8di+7oZ+O8t1osX2KixXQ1607J
A/qrycMoFK4Q2hFi4EBQUgVq/f4maFAQRhuzjoEvZSjDKC9Lrxyn8N+WpqwvZ+wH78EQVnuwaf5X
MO2mo/+BLOO+FPCX97ENy+Vg7FKNu0YlOjsaBEyRAEhV0FxVnr+gCxdZ8exkhZxvqVzVAcWATbWy
ka33pUw3yasWgAj2HenoHmMrkAxdUx9W2oB1cntsvar4XItZ2T37Jlkd+fmhCBS6IYxbdGcDSxk6
8PvsNmna4GUA/YGMqGm+BBDXX5RGs64oO2qPID0BcOUTU75RXxBJdVHoGWdn75B53CgDOH+k7vKK
a5JzoSoW9UGVKDBoo/tLLQa4evhlofJAdcTJ3OSZinEZMw3y6E366BTMoTs+TGrxL+qx1/6+mhK7
ZWtuC6Sno8QTjyPeFcgpRYc13URa2zKdzzrhT80DLN7yoChuHRRTHb3CQJgj6Yt3hfkian2V9V6K
bJlf0JzwdnI0LsQnUR/bpMn+C9zZPYQi1E8J6f6ZF2beWw8y/sXlV8TOmRk4KFsvcCaTmxnwwZmc
NKsuMV8BTut7aRAl2yUa9U/WwXqf5jjXMxvC9oz9QKGgm4zBIYkBzfDb13bw1X8qih1o33BQGfDq
Qweg8PpnJ2nCx6oIQkSeqOpfSNl5tOhAgNZB8G0xVP/VsZbUg9QbGxSSLAd687BQXzjR4in9oMKx
D8WdroqBKD/iaAtmSg3wsgEvIGjQDvQaaIT2d4i/bXQj68O18w9B7866uHBN0VbrBQDzRT9l5WzF
N9GFfY3IXdLq/0PemSzXbbTZ9lX+F4ADQCa6SQ1Oy74nRXGCEEUSfZdAonv6uyC7XOSRf7FUo1tR
EQ4PrLAOmkQ237f32hI4pTI7kD29IwfF5JWhsqHXhm4DOE3imhsEgdbMttEH+7xWmavM8VhPI1XM
lWuPzk7KcvCf3LLsmFSaGgoI2WieE5vOhn0e+omNMbkRIdgNYbs9Mmm28ai9JjzafDTI64nDmfq4
rl7Nxpi8dkOjFQHhtq2HKYvppCawWbpNDR2R5gZjsKENEqXw4JrrXvgdR5hEjK5SD5U/hH0KHt/x
Ofdh+UzG9CJNq1ZXm3aAYGVtzVrotnnWMOCB0/K31AnIkEqyJVvNdczMcBRickqDNRXr5U4kqdpB
vo+jsfeaL9qIZttZJaGf8Wdo9D3Ay0bXcmA+Tac2zF2yXALf63e/bs991ILQNUQBYtI6XPxuNGAX
w/97gx+lMr8zcS+8FlW9NDTAYS5yCOGUikY5+FupkaT15mhgwIC+NrSfXMDHdvNyAQgFsLgFNICR
oS8QgPcXkDgTHtIo8V6yPy+AwIVFeUJ6as6IMyr6Yn92Sn+L1wBwkH8OEQwfEkj/e8mk+9dqyZhq
D/+q5Wr+TjP9/yWKlJf/t+nlp5Csq1el30MckBr8Z6SHsYQ/4mvz6SpjB/JYjP+OmPFBNdg+yR34
BWnw/qA1/EVxMEifkdKD1kBmB0oMxPi8ffq1SxSpAcsBewu9YWAOLnZ9PGK/kZD1sdPOt4yQwJUU
psjPQ4iypFO+H0YAFCMjUimTwWLFrCuHNHMrC//MMfy3XvplMP5XJ/uvX1kcJUJgsOOWPv6Kqgcb
cxZTDklwN2zhMG8k30A4AD+Lg02S9Ve0l97evYV/sB59/EL//E3yecjd/JE+Zi8ap3cW3NKn96ji
1tgMLC9bk8bQDRD48Mxp529j34vzkdPPJ97tjx/ln7+Jm5m3jZcNb+PBbw7wSaeqhXFdG8kXK4i7
ExDZ0L8dkX/y+f/TE6WySACo7UsGkfvx7qzKSTws3wbsznZ4qErTgGFr5hdDRJ74VIbWkaCwvJuK
Mv/ELPnTPfJ7NrFtqDMERtdDfxW+UuFkHFlJp/J7c1PJzrotqCmam4zge/3JE/1pfPLtOJagucz5
HaPfwX1CR1ZRa5GHy4SIJjBp+x10w/jo12PlH3+FXwIdaWG/Nw+0O+QsTQQkuWqr4UCf+0AdN2ww
6+3v/YpDgDRpdEtSJVwO74cO7N2I5CApWplQSAHUPl0FSBp2tuV+ZoA7fD/Lr6Bcs7Ei24tQ8OBe
aiuWbZlH7VaT40LCgjXcViJ0T+rGCve/fUOL49mSWFGBzixhgu8/sQxLDZrWst1OExXLIKKJRG/5
s8j4w5fDDfkcZhACYecGEnJwQ2oakZ8nNUXYgaOXYepuRSkk+v2Xg20d2yBUG2FRCfh4L7kicceu
KfUOxpJwV6SwZLRf/eavMDEw1zMFBkzsOCIPJgh4kjR3FEkOiJzToxQRsLUPO6ORn0wPy2fxfsJl
68SWYJkckBWhfVuinN4NNV6C6nXQcFgx23FbmGN7ZBtm9jWSfkgwTSbLq18PhQMZFRmOiyaM3RAr
E2MOWurHX4yLqtR975uEAKfVKkciutGwqXdkdKQn0q2/RbII9jNGj+0EjvPUhrh7Rrj99MmdW2j8
Dm7ecxaJLqsjIjVErP7BQ26lN/ceUFbii/CmopCqemrD1NfK45oudZ1RzsZnvZFJKm24zOBeH8I6
j/xr8oIjNk/5QJPYlG0OpbQZ2/OGOPf50bGZ666gQvvFSYC7DfqhKJZyiaZJAhptsNWNwWaa87xy
B2zWhCnhLk2H+qq1sqHfIQZRZ2bVQ2wc0a8vHsw6uxN8X8VR7LZA75Ko08mas7NPIatw7Y7ilXa9
jVnH6L+aPgnIaBqG6YXObjpv+y6c5WNkUcCsV7FbJKcI5GV2M2ADnU5B642neASwpJheR8ZPVMYD
Xbipnik8ZGhnjVNbZJ1P4MFE/SmKDE0QUkWVMQ9Kv1m3jlndc7ohtCQx23oblEs8OX7M5JQqp0o3
WZRld0PiURYcwmg6C5G21y+ljzBwhVmNT9bNEi/liEB413rWVgUyL0ePuaryDn1BN7qGTe9ee19a
T8maFkyn/C0B0iY8NUA7BGLI1rkCOoqJkEAOeSpZ6XwMYTpLKWZ0ckczNQa3HOGe3BTUuGnU4fnQ
oBkNNCClhbWKxIzRuzHRIcEBHpe/BT2zT8Q69/0Gt5mqoYk0wUNdEbbfU6jTM2SEWEdbOi/RU0wZ
FshkLZ5A55I4YUEWp+wr6ZyuUjmYA41/26qJJbGG8bqt6+ErmrzxbeYY9lDR3H7UjVTfEtOknlog
OxLrsIo0iaCYkx5lOlF1acJAxutatt6Zq8ALrmyIm5fUAuvvtO5FfJQi2J6pU2AIIYvT9ZqtTU7O
SaRi6Omd5zIYw4phvfKyuN2JqUqcdW9zrDUiz8SC66qHtkQry3nSjajqKWRja+rvwR5EO5Vz00Za
sAlZKbABj+TYcMqMi72Rpd4TEMH60SgmlzpXPebFld/jSqquAzNs53MY8xVKig479D4Jk8FaJ7Ed
3PDKbLkRzkDvJ2NbRPEogIfnZroetpBPlxwXJGbpqW+Q1bVXnjuXuwz3hotv3W/o9WZOY21C3Zb+
eogc71JmoRSUcGRirDhY2/MZEoTUOu+VRXvia+bP6hJFPokYo4zcl9mmyIX6kTpnSwcX1mQwEPdF
d73HrqIhnpfwLK+nCokIFVxvSSLrh/I2RuxMQkoY1pdVZVOBqDuLKsxiVafGZMX9HT1g6NnKT4O7
DKOlc0zCQnYRU7igO1JIsbCqygZnIJHLX425b8KV1Y2WSfJGPKZUaIArUvXuUrp8OGjFJi5j59yG
SPbqEVCArVd64ckA1yRHXeBN086xVEcyUFBxnDXIg4U91KQWTRw/mSH7WaHlDTu78olAS2xMq5z9
ezjU9A3atZk44tTLmK8oVXhBsw1ig5S+1PCpuhRmScVJl0b3NiDoSdYTk0y6NSna9tDVvf6s71UD
rTkIKgblYCiCeih8vWCRpci5tZQpz526jp8rlrIJSIdPoPPkjM6rBnT1IKiVRHuFC+frhBRgYd4k
D7PVia/5PDbePoxqEr0WJEO6qTnS39IhgXPdpEZOFAit+b2Pd97lJqqc3swUEQsNaFp+zQcxPQ/4
b2/8OEvpmcPSaUC8jbR6ItiRUI4As8utqOzwDlpLYp9VRkAqVx1nAakkCPK/VxLR61ZHdAzBaUf9
ABQYqdjKTVr3jQNa7qyBxjY5BYgJtGNBhF1z7PRaHPW5xzYHdUfzBTEwNnrPG4pxPUEXeFWJNk5n
8LDWSkyB9dWZvfkR7OqI65gdRr3KDBvJg6ajTdFJTnyNnshkfOzXPS0PDGhy3aPb+DabQwt40e7K
llwg3benWPzA3WKwfQvgdaEhlOwCkKUk5OJGfQ4wjzngxUgzo10JabjXNEEc6LCIDCgFB4GRrsio
V1tb2K3eJnCerkDXUToj7XdWQPeqNFgNvYifwVtB+5SASRO+Da2HrUHxiYg8tKe3IWMexU5qG/0+
UXlEvw71a3FaWzK7zHpaC/sOTxtqUYyDORlpqnmzaCr1G4eC087rPHJhsjFp7CuT9Ohr4dTDBX5M
5AFjX1+lhiKuyKsnsFXzpCAMlOaC6NepQdF6nh7HWHfduglthn5h1wIkbeJNxzmUENrEQF5Rlk0F
Zd1JUrVdl8Is6Svpjvkyi2AgrLwuTq/6HFEAMgxtXUMyJn3YJUSh2QGl6AbyudL6phpjhI9Ir8nL
CsuR5OUGs9Qqp/pXrmPKUWetRmG0I16kura7PiOSPAyQB2JjnJwjV8b1Fx+oBnAIZSHna4wueaBE
Rfc0gIZBJsUkpjfZKuFsdKkrdQbwK8RC7eYBHHxCAYMNxb0EOHnlZc0p3h/zhnxgPm0yAr0TXO8u
kot4Ki+tLiP8qcDNfI0y03HXRUc42HmTC88AuWtCOR87qz8tFj097yUOr0eWuI65VpvnCg6bJP0g
bO+Zcyh/s7AHF+nA1gv5Te++NjDt9nmt2lcXTRZcuAnS0R7Bgr6lik2TLIa8jRcxiOlXVOjjgtXU
DsYTfbH5UZse/eBJ6vYmFIm8lA2dlO2M8uyJ2SI/nuaedap0LZt8Oma6p8md6Ei5owSkYcPg+OLa
lf2dThuNoVxC864z236oiIlcAgMT4xJ4i0vjORHxq2QLf8k2wHyWIqOvWvB3x5TeGQ4b7Evms9VK
66pOuuaVvZ3syHhxunsjbJb8T3Ap5zb8GbXtfAqWG1JsiB9tZimurS407ozCKsBJ20N9phWsCTBK
eLnnglDLjbYHPrJWTNkxnHY/3dBeYeMHMpAcH8IgcAw0lj4uo96GcmyH2Q0HTIjSblrLWyOnXLoO
w7mat4MyM7ZPLhX/FYAnWNJIKbFR4xNohpWLEOq4BXBh4TmkvrGiic549ULfv8o9ZjhUTJVbb2cZ
ZHep5XCRmSXz58JesgvHsLWu4qGZjTVgdzryIAuhHvtpmtDZFbQBNvPQtvddU/jnSuZTs2+MJsy3
smit5k7PSFnWKd4ofWSwb0i2vKqWVlYR9u6G5r8tWEMNIhGSqC7HreyDgn5UDCwDIkqLFQABdTBv
pTS0s1XareOVQ8AI+Rkd5XY2Hobfrce4HR8i4dXYd1Zu2NCKzGyq8KsqGFyCXUTpfO2ovl52cxW0
dMZSNmK44/kAePrGs2nWDUj+cSjutSqC6xzfJ6znxipbUNx2f+UVEeAQh7ITSSllVu3UpIn/VCHh
F4jQRzDiZjZH9NDgcBucODPLxJfZV+fwbkbq+L6lvjcqFswZWFJSNsoTHfoU/RzIFxUknLDqoHhp
vH6xQtVSvpDIOLvrpkFDv6IoLliL3cGD6YwbolpJVOvWDjQcDZNpbhHviCitJ6RLjXfDfk6bIHrK
5L7ndNAgVmvFMf0pND1wu8lFKueMxjF6vzMD82C1SR08KivHreJXdxjLy75S7aMp1HjPUytem6Qm
xDdKQ/Ra0ovrZ8TK6iYipdxdh3HMPpgw3OCJZCOblu6kWmdVTiK44PRjdmvUHWVMrzq1EQ5N46Js
kxghNqHoTGuTmm153/dTcWd61N1Wgdl4DzS885cRT4+7wuTQHAe9zyScITggC9KBU4PCZ+A+Euam
cxulsLOScebd1ihXaCPRw4WrTELvvBZE7z5ZSg7zJtcjrVCpHNdftVYePOemKTTI6t7m7JDq8Z7v
y0RxZJTjW4w+xNkTA99+c0WOqlxwemOKzfo82TXNkJ6JBZK2CrNxoi0O9+pbrXH9rIY51V8xhKhH
D4kBKW2zPb3Q0qy7dVz61nmJFQPwhz3dOdT4YbWTCVSddp2RegvN3X/BSQmQW9IzYzWy9ZN2JtTz
NtHEZ0ab5ZeYvMWdDEgjjl1Xu0gz0+aKvBUWOEEUIftqzqFHWOuKNxpeY7s2+hZjraOq8UtcBUiv
6GvJAadSSZZy3bfiO81kdJo4332TlDQ7+ka7xrg0qrx/UTGbAKBAJRvavkh5YW2UOtuCNHr2boMa
7iYEcHd9unyZBYq1N5/j6i3AnTw+adFnx2zFB8nRJfC7ZAO+qrA3k1UgrClJ6LpOpVmEUEEXoe4Y
DQNGlKEKjksSNZ/xH6CTw+LakEnl4DFZEBUYTKy6snoyY8JyWseGV36H4ZIR8Ocqnx2T26GzK3TE
PoTQmOlbSLZQShxBFDwKA4YEC+c8ya1yCq/gfdoElMKzDEiHJnRylSbJfEpsT5+sRBj634c8NNWq
yS3Fed3KzROnRtKBuXiqHp18iKdTUkHB0rNKEpaQ0Ykv0S1aDAS37sizqCEj39cQWq8R1WAlT7mm
bFMpYXzFrdO+Bo3QbAarJQm3ycd6x0QNhrhR09e5DYp7T1R0sG1yQN9C1ah6249l910gu3/V/UgH
Pytnckf9yEArF7hD8zbxSPET965XsX7Rpe+ULW8R5jrxGg1NdGQXworXvjf1T54bxF9whxH1HpHM
4u9bqLHW2vQ712bWAfKzc3VLvjXxNeKsKyVVC5fttkV3uUGR0AoRDCddje6CNMrIY3lAJdKtgtKl
ZEGXWtZb0uGraZu5JFDTbausRZ2nPbWxW4xwCKXa/pY6JzYr4Pcsz5i3OcSJpkYd0oetw4fMYIAU
4RfRsPPGFnxuZkRRu5nhQ+XraMiIqK4wxr3iCGJn5iXjq2HUSJRzZxwwBmTW3DLmI2Smdi5HNNZJ
0eTrpndlunZgDz2FaIS/SfwCgl6htlDT2H7qbkw2/kCk66LPt5WIIfVqTjBcltch8xQpoXb1WRK0
4pxU0PBepuFADB2ekdC1772oM+fNoPtgyQ3Tox/7d3PnJOqaGkRMmEFKmtSWRqD+4mGVOo5R5USs
HApSUSZJbwxs0B9nPZwAFgdwLQ5KzKQ7MkEiAJOPrRFw8ORT2qwVvc8TQGVusnXdzuhWZRTbfI3e
mH537TTPWYBd4vmSGdbWKolL/h303liuggQhnYEu+sEwG+ID7XqqHqBy0e1uCx9shrt8qOYYJl9G
TJsBdcFqOutTNb7ZgWG/AORhobMnGNyoU8aWkOaWoz7BymmesZ8hewBjBpYE0jdhaK8LQMVXnYiv
OsNC4gg9TF3lE0FCq0jrIN4XoEIfR22gADDBdUcMGKrF64jlxuEcP8USelcWsM4mOi+J5szd5tFK
tW+eLdDOZFtJbKDbrqV7tQXCwptaASQp3QWYHyzmNGmbibmjajIwteSukQrOhKGfnhVEJfdqM/tF
7x/3GDqUXjl+Ecq9r+Ml67R1BtTf4RT5b2XOqreuKlHRLU9j/2Soh0DdYWjT1UVaiooQSRrPVDVN
VE7dSTj7jr5T8TDWZBKKMS02c0YFEH5SJ/V1OQZzeFqP6DnPSDLqVUL2qKediyAnL4wzKt6UEAVx
jYfoQXXe3F6Lri6HJ3jdGPmjekAJt8NiKLz9QtVhS2BGtnlSe06tIeCWWYRjJCnjgBRtl9S+5LpG
eQebLO+8APGwsDhYdhOpnwYhkfHIAmnI2mxgn9cz0o8FmBKO/QaZWLtAz/ouoLJhtxS0sALqCajz
2jGpK3wftQoic0erSfGwzHhoxY6gphqwHECSwCMBz1DxLsg9s2KpyfNXlGntOVrStiQPRQ+G8z22
IY3uJ12xWxyrEC9CAfKrJ7JZepy4uYGSCg3MLOIR133F0eCeOTAl1ARwBYLWfZfpuBfIyphALZ53
5hQvSHkTj2LnRAgyPYiqeCWCa5lFqJ1hv7NKL8hPTbtJlzAIfIHUz1qewffEa/GmlGafWDYDmhi4
s5EYyeHO6SusZZTQqPtfaSw0HoUyO3fCdWVZkVgyp1ND44kxZJmQrBECF+kS5tV1FrtzvJGl06T3
E2Sqao+ultzUTDlOcjMSzMmTcEcBjUvq0D8FXz+PHCK1blHWEsvRSHB4JuxQ8CsQGgX+3qAqw1XT
dJZ3JCrXEBgJqGNg2AgK+7EIVXhDiwde3HYEH56jvXAgh4/Hk9WO1rzteoLd/H2irc7osbYkkaBW
jM9Ah9SQOSV5+VqYbWei/h1cZliShepckXOiBCtxbzgN8dMRw7+dt65X0IX+s6n3W0qC/55M4LJ/
RfSlXv9F8EP7LyA7L986ZKn/C1QDqC/edVB+Ug3cJmX3r61uO+5Ht+/1Az/+x/8MgbD/gKQcmN6P
9hdKADpsw2vbIQNwxR9saE0LWy/4GZqJdDn+0g9Y3h8O/xEANPRpx7QCruQv9QB/JPELmPRTFyYn
jIffEQ8csDYXujIKFPqmLlpDzj62+Nj0KRJjylg0LPBWIfg9L1zL8Vs0Rt1RGeieSTbdJCeTUMmX
fCicNUmZt7YTbZCRmps0HQuEkvLRGnxQm7P3DHur2OOuv7KQpHWa0Djfq26ZCFHlpsM1SavrLoVN
/OO5/9ZgvPxVwMh7Rcp//C8ekEvv/N/LWG6/LSPyKnlVfG3fypd/nSeNfqUa9WFsLn/HX2PTcf8w
fXKS4QYJZFD0/P4em/zRgk9xTUHz3l0A93+NTOn9sTQ/PXqS9HEZmAyYv0amdP9AgUJ7HIMUo4qD
+G+NzB+d1P/qgDoCsQmaA5cfMS2LgX7Qj6TCIJBU9vE+nkV75A3JF35z17TFGbZuQEhiNvHkTdE2
tzq4m/FNl42ncxn6O79P93HOn2i2KEdOivS3s8STMyScX81mK0tfr+ykOKW4dRKqiJw+81ZX+dOg
8jdZy/XkeKfaNU6ikXpKT68UdX/6olOYTIF8wIDcU7Efuy0Uh8cgnh8wMAQU+ueHNHIyosxizrVj
9FzA1TxK6GWu+QjHVS+859lqX1F4GdvQNeghY6zZZmaUb4DBXnPDF0KWT+j+jyon4wMLw2jTOkm7
QooKb6kNgN7NJKET9nM+T/N8xLbuXI0gl2C4cAVJ+gYmi/C6TAnEu80j+tengDyu0gpPCG8jfSEN
TzBAks7Ezxdd9myCitoXoYi2WHTqPy8raTFPqcbZ531Zr6s0ug+MS4yzV3ins23vV0/D5F5Q7DcX
2+VLHPp3keRKZvB5G9LeKAR05kMRUwqWDTUqQ0J2HQlRXNkkDGLPfAlHfFdV9qzATK2LhuPvUOsL
WVlfCvQ+ACSfend6aFveXJK59COK+HmYvePZT4Hh2py7kA7X9N/ci3YGoh2rbotQ5soI5i/Uv4I1
jbN+xcS3crS+1tTxMizw63TifigiBOvBd8QenK639q0zNcI6zKl2g9XAxuM/dtKEXqhJl+xdg5HC
vsKY6bbJr565cMaoFVk5LRhRJc/IoSdaYHm9jbRtbIOJbMS4wpgD25da1ySvXbzeqdvrdWIZ4kS1
Y36cgPC/kanoduUo7LXniPEkD6dzpMvVxmsVYYOxiwNtLjiX0/OCnYEtc0asCfJuWhuwZGlt6vYO
GOq4IlC73apO0d1yOLLlZkw1VoYnqTIp241yT9UwhcgpaIz3YkVA5cXkoSx1YoZmzh5vFc8Mdpem
q1eT3SgwcqXBscXLklb5NNc90aMkDoN9O6FDcJOn6sozeftx010V1sUUpTu7yZ7ezV7/IP/6qIDg
+4cvijhpSSJAkMAS9XFpctlSyUh70d7P64YjubOfUveIop9gQOVnv/6xQ4TTn78GoopoRn7VCg5+
rdc044w4jPbUPki2jQIamhoVJjzXdDuH2cXgDOuO1AoGZPv4yY8vYo4PU91yq0yqKAlZ1rnfj7cK
gAWrn2NHezCCz2gHqw3F47WN2QLCJXPNjxdBkGUQ5mc4Ps+M2dv9+hI+au3+fNiWaTKlM9OaaE4+
XoEklKpoAHPtKameS7ugM+seA5Sh6s9hmyD0T35u2Vcc3DHGCNYLy2ZvxD1//D06Ou2SVBntaZvL
VadcWikPKgMYzCevhi7FoBncyawJoJ8PD/TJzrv62W6QY9APyzr8FBRDnK48BX/1ECzxtPq0SfsH
v/J32s6ORN1coCbYzy9Gl5frJgcIO9Vba2Y+KrW4LiffX814hOoq+ZYO7TEnw9OwibfMRlvTp/Da
jP6m1fnTmKNXqIV1Rq9SLftuuYp7dB1Lb9uP1SqOh2+NCO4ADeFEoUp7aivK8/0gX7xGPaYtFgzJ
EravaVTFUmJiCBTUmQgoA0eJB7th+vTth2zy7+LZfMCdxyBT/gX7P8zcfnxSYtGtauOoRi/zP9g7
/V+UBC/c9X+/ldqTVFfm7KHeb52W/+WvnZNl/SGJ+mR/DspvEQXzwf61qyfazQNEBUfDQsZn46z/
e+/kiz8cb8lEcnzkdssO6e+9kxP84fkwzpgHJPpaTh6/oQhe1FHvvi3bokzIxMnfI/m8LPfg28Id
Cf7NSQdUT1CawU3BPER1T+vBQ6DTRsLwzzCVVIZHJ3Tww2Myk9zmIfT7ov4EQ2h9lP4xcdPKh4vH
ZZiLpvbwO+fTT1vibiwIyRG1ry05MWhqFdlpxn1XeLVLkgwALFxYXerpfB8hX0i/JPno3+EShzsT
dEVWHRt+YEx7OKHCv24N8jmO373ef1hrfnpkAPyIm2GtIcSCU9GBDrIfTS8c0fieG7ZJmcsKtIFD
LijF8IVWMe4jUumidD8oO8KBinNRbdpW+dWX378MjxlYojFkDB2+OcEMM41+np8XUZaUz0r0fbyz
BUmmCNVoIe/0gOJKbVQZ1cFpavZ5dxJ1Y+U///o6DldDW5o2YlAbZ4LJ+VMchnqEaQdFDMfaSZEt
GMkTt6I9jTNZF4F5WtMKs++6JBtIYGgmAwZDGWcgs2yXJnVYmtMnq8U/XY7POLIWnCOG78OjACwn
LHSp8E5g2njltY5ETMIg6g16PdUYtKXcRfB5ohGTuAfic+P0cskrtrKkyq4r8j6no18/oWVAvP/G
QBLyltxF/y8QMB5GBZE7gfaJAt+xdltgHhu6Yirap13kFBRsotSrRxDcPwLgAu0U6ZvTqSUi5NdX
8eN4/uEyFr2zQ5kAViZi9cPPqxOI3xDEzsfhFMRl+EQBqE3UmWO2AR68ODSShRpjIilMLhA9zWDK
YnpVsYRNSXsWEYcemvTNlKNjrrGALYfzwTCQTeHuRpw1bQEwTtNp1HmGi96f4uBWUU5wQDZ1XrOk
6YieXSlNKZJHwh4TFGFRdUSc3a/v9HAIYNVE08vJk8OoQ/bD4Z2SIhEUCundLkQ3yu7aK/J+gmjg
IJKctjS3l1CfOWr65c9wNEF60k3X5B6EBBWQ7WMr1XHDv76sg2EgkMsy/9vEHsH+5IzGOvBepQse
IKEwaiNp79Iu2xl219QnhjVHBPPFkXtBQq6gFB/FBvgiHNzRZ18GJ/H345ALQIjMvs22LTQ/+EA+
XoAzhIMHRIMkdqOxuvPRn6nzYt92XqQ9mPl5LNK2u1KJzX/2srF7iKOs5thW5qlzDFtPD2cRHY16
j646h0ya022g05UDTfn1k1r2z+9G6rKzXnTmLJoEnPHJLDPwOz2z5yO6IYcA436N6WZntRktEbuJ
2/acjLz8tly4CJ98pD8NGoiz2Gywd9keIweO6McfRUEzGt4Q6x0B1qZ/0Ztz4t6Timc4l8QtDDNO
BPrZtz0s0ebIU2WYnzcKweqqs+k02J8MloPspwWAy3SKzBrkFKmwFEo+Xk5ok3UHK6zdwVEPLgES
9tZWW0laHM9gj1j8xri/dutZqSOEadaa3HR9XaSqZXcMsOXrUOBFfUUE5p7brUksvHTBbNFozQR7
0qEWGFeJ6SrXOJo74/fWpuXi2auTCRc47FwAKH+8eCKbJPLFVu2yUPs9COkRdta6S0axJ42wsx/m
yZ3HS+hOSfU29IpTlMx85/XXw+jHF/VxHBGchY2EPRSoSAwfHy9DcjQ3Gr7zXTLaycmYCetaD5zu
1gAgm6hYkfDsWduc8ml9Rn8ujTggqEhtgjEcx33RGKF8y1UFePGzGerwU+QBOSY7O67OwSkqDuaC
GPRVagcu4AQbieFJjczbW0cY5PUGv0uNZ9MhHGWfN3EJMy2MdbPp6DBEO+jBuXcnZUVVZF3QxLzN
qzxzLkfw9dklI7toT379FH9cy8FTZMLC/Mh203MJpP74FKmL5VQAfL2rW6+4B6QGWGjKFSp7tNJ1
dlJY4NWx7LuWXs3h4KwFYH1a1fSvrC9whQsYdqHAyhwXw7CbWifeeYOlISaEFqZc2cxUR8bUaI8R
uHvfsslNxpMRXd/N4JlNsAXkTy8mcnr3JKGqCeG9RzqUnuMhiehaqjFqbj1k5djWa8kvkFnE/2WR
3dl9AuFdxsvBk4AJjvcInxn/HDJxI/YvqvZJOqbxMiXXZkuQ+AqqWONcCV5ec5wgRT1bghPuf/0O
/vGHfYcTgnB9dlucLt5PiCBDowITm951ZZENmwCj1B4ichTvYJA1GtSeCZYyb62uu/z1Lx9sdpcv
2ffYOJiw7xz5ExvcK+0utGdmxQKZ7XhLIJ73JRhV8ToXIPK+etBhiRAY68zaFCzFMz0uRfv41xfx
D7fPduWHKWxpffgHBYdK5JEE6NPtCBdo2l2jkaisDcdKqzWC4mi4rgMQpgQfkxbw+7+MiopCD1tJ
nv3Bkmk1Yz34ft3tLGFpCsp9WOBt55teJziaIzqvPryNbU3GyGfr0WGdhyfPAY9aisMKSPPnYAGg
uqPLcQraHZ14GiiR247L+ccKTlStiz3Q7tTazCS1VsSyeGG+x4mIvYzFMmxPK5NktP/BsyCoFuWh
lC5b2oO3kLZVXeApaZkHqtI5y/ygfs39IjhrbDQbr70a3ZPZR677yds/3Df5ywkVr5ZNcZ8m1uFK
SFa1WSsCLnZwTQcfC2Tp36nabu+GGrniOhsgi6xVZFczSgRUAdtfD4HDYymfwILCZl/AB2Czn1yu
791uJJlJr7HnmhTBCaSPBq/Q9Ns+8xJvQ95ztrbMzAxQB9m1M60b3zEuwQFmp4SczMOJYB667Dvi
y5CbNapdWYhm3N2vL/Hn72N5PJJ/fPiOmAE/XqFWvq7hWXCFSTIRIZahGHmcR8s4DgJc+4/GkIlk
4/toJH79w//0bDiq443Husy+0j0YE5LYOB1Ms9rVYkAxGsEm2qR8TCGEvsLNN6Usxy9Z0AkEu2nu
nurALc9cK7KvzcKdNQhbvK3xmUMWxDdb96H/yeL1D7u6BWy/XBn7Xc6nB4tXHfczgrmw2XXJnH1H
7J4q5PVlNmyh/5ku1BA7/Zrw4m/IZkqPsYWV/VpYxdx88qh+nkjpgdlIq4k85nIOV1G7w9lTkyO6
i8hSMBjLhZ8gra5s47i0Kwt53eDQEkGT0g71SWSHUICkGYmbT97YslR8XMPYUUqyNwE7MFoOp5Wg
TienWaTvGnBXsWkyLWZC4PIQV1eAfoaOQtg/V9AAYeuZffgVCowR7nDMlucZxoF0z5gv7wd8ufqz
KW95GQfXtrQWCd7wWHU4KX0cx3FV6KZw5mbHbsQV27j38zMD2eBFY5rRKVsLNL7Ilu6Nyp/qjWOg
joMh4ZR7qxoKrBgNhIxPHtdPkw8HJoI9Ed9LSk+45z9e0mj2WF16HpePHEathrZS93BhZL7Bxxy5
RANBwdLg7p59MkjPQ4Rt+RojN8f3Eiqhzxau4/H1TM7NukKEwgmvTKdtl1XxAsYuzJ3WdhB+dt0/
rR4slK73402jAOA49fG6bfo/KetBvpODW4t04xVDkdwThFPE6JsIubrpiDAYXzoREXQJmhVWa4nf
S311MpQkqBbFEjv3ydP8+arYh7scK+gX00g+LJ3JuqwNgXNx15oV/G4IbvkS/GpQ1k7+H3lnshw3
zqbrWznRe3YQJMFh0ZscJUseJHn4yxuGVVXmTAIkOF79eaDM7i7Lcez416c2DpelJJMEPnzDO7z3
Uvwn3oCUcRxO95W8EPoEVoqP2zymoTyizbSV5rQgeNI9/frGXkYWP6w8GqqctC7xPUGJ4XWLpsW2
aYoCF5y4g0KRD340gJN3f/VyhWYkrYTvi+Ev4Lum+tbCkaB7YLlMwwnpP/5X6So6GmXlVu/4vUXe
KGGkuVfFPAdvVrRwwMHhalcuN0EylO5fWM5oLoWanzXj+vUX+ulEgNlOj4EDE4I7/sGvTgSMvQqa
t25y3GI+/oT6uNshlII++BFZy56hATqOKSLjiMC2d7++dvL6VAh4hugFoDNBmCFheE2wZ+aKdTF+
S+dV6aVM3oN13XhYyYzQlIYFhfA62u1OMk/LV4hCQMNuK44D1KpXYI7vQz2H5o/5pWdU+gM9pzyY
0DgEY5avNJDGosZFdO9A13TLG1eZbBnPjKtGR90ArcflfWmXrvwOqcCpP2Zut8k/Ss15jCwphMgn
hNVhNHIDrl7jvWgoxdKnZptS/IZdlbXbZ3/lCt0BlfSAVzNsZZKCnyy7HtBqWBk+dl8FvTXTLZCe
so4FTefiZ4yzqq6Ts4tsLL++rj182wPx0l4azWOojiik6XSIUfUGAjDDFIwBTx6LBNneb2XeID51
VAhz8YMLPjE0C/00s74DWekoFgsd/DZcMOeOwPof1OBO69cRW2/zRXSZtW8OQppLBPEJtPB6XNxQ
p/4ZloZTYrYKbgJUPpEcNac596x7dKNb3xaXuVMx9pUVzKfuAPDV/puqQoxve7SA7f+jvLMe2E2T
DNttFRg87k8RD3up3ztNGM7+g5P4QBfPpTYr3TYVBmlaom8ZSCXt+ymo7O5mx2OHfXAFxNTu3fVu
C81CEqdtAzeKXtkySkCCIXW3h33kGGKgi4MadfQ+xvWCCXTZyoHdmfbA9do3LKN67u5gvdNjxMRz
GhxcBTxK01M2liIb30BZteqXOV1RHv2CkCnP3HVADRfIOi/bSMUP5bLeT7kpt8+0DHCWbitknYDh
lyXvSV33foc6o0GqrcFZ/YArq93A178xnpt4QFEBGa27DT2ddJ89xnzyEQYHwOdJtb15l4Rp9j1k
NDB8quNtVt+KCdXieyWWZgSr32toSQcEn/IAkdIZTRFr++rYiy55wjG1D9MWvLOW2nkQK1ZoYET1
at9WP1ZEcqAGrvwUejReT2grMYwf23wdP4deXXLL9eXO84D+7beoA4Vf7kATknI8KPieVYIXtyuG
dFeOW6fWg1iimF2BDJeN04HJaBwBlcg0BrQJGtz+rTevtmNazXCykzdu0Camfuu9cBXSQvbwhZqm
rru71SCqWwALBzn/YZLlFLbHonCBssJVnLblXk+OibG27ogV5UEnEr5h1kufqJBbmJHcxy0ny8d5
bfrus+jFtAAd6YhAgB6B8yy7yNs6/+vWOfaWS/YSSe/ShVu1YfE+zQ0q1V7HdzxFTE3ZWpgzSYya
awUOfQeks9qQn8TL1+znrWYdILZgfyzQLB4rcSk7oT7EAv4lgGaPraVOIoD75B+LEKVZ510dJV3x
uKnUHiFFG+JMXuJXzGKLZIVL6Vmm1qyUuTlEAL6qk1Tl98su8w00DiDsFM/sW29DQbZ42nykW5Md
zUYc6ccGn1dsErAwZK8QYuxLR2q5t2GtQ7X/e9mXfvkv4UA2uEm2IJi+ToQ+HxGAuauTmzJYivSx
nbyGluHFqLCG4uD97QIDkqyjLLP7YpGK2JkxSIDFVlQmnLw9MHp72s1gkRH3L+khPuBl2BeflTe6
1VlomsYIHOR0GIFpQ3son4iAU/IoVn/jX/Da3SBy5KS73X2qqYE0vrAv72mTinEMBNHJJbQ3yHxN
j5cvXMAKQkRdFmJO3o6r0cz/6kCNf0ZmycYvfZUVkThIf2YwOCA5DsYk1jiktkcxq1Edg4w19FfX
C+28Ffg9Vi1eHGPcP5ghqcubUC1hDiwFK5ZlP4ybc1eZEQHuQ4xxXXMzZYzN3vW0XZllpWkF4L+v
HWdG6V8VafY5yHqPG05LdPCq65aATs+Lus40eH4tHEfRQtv6VGwR9tm7Le/7rjp4a2/30WzGbb3T
iTb8BZEAO/MZs8gelfEU42EPdRZPcz8hWVoPSztqeQuxTq7TCV/iJnk0Ohj4VUYvC++ULr2da8xz
au1nGmlwqoPJSssYncUeR3RayZHu7v1xKop7Fmyrb3u4qiCWRU3nZmCZxPGbCO1kNnQwl0x993lY
2BinBgOs6IjMJNnZoU1Qy6CLejnYSC6wKjpjEDeAyTayF/kHhDTS+RkelD2vr7lSAHGdcH09y6u6
tE7DrTPbfZSvq8/ns/fthOh6/GKbahOF6yHhYWfE1uxFYNOlS+IlTWjPqwlVS34tMjAoONLg1rIn
3E3Ys7jU0EfWYzsj1eDvWlyueV01FnP2UQUYKbKlLqceEOsiHffMd9PC++9ZXejkNm5GyPLDpVrb
2Yv2cLTUtsDKehkS1Qh92E82nj3Qkw5na9utXO3gqY1jh2dZ1kjufTfNjBvCQbY17wmb55Iti7Z+
PmSPq5tudf+phJnqhPvZrToM1wR2TkTnYJjZlTp2MqJtcMlLmY8vfOE+mxMEiGEMVrH/pgSdyDlo
jO4JEAuC8fxCxMiAM8Q1kqHXHgkHm1OIy9FXRY1dN+Q1duvh1mFhhpMHmYUIdLlCVGEyKUHD0HRw
j01R2wNUZk1VuecEf4yMyhDmIe8FRFCozafK6x1Vf+4xJeAxQEJCSvlrjoMSf9Nb1BMu9+NSA72n
Dt/WGWPUscHUgdg4IYxJvtMJeyxDMKKvc+rwTOJH1qkSvHS3Suy3IKPGGReXFRMGN8qd/E188HSN
0s63DXhbL95nrax4FF0xSdcR0OAdPh07FwMgJyt2hZhenlSbR/b6eY1xztfCCQddf76mBQIDV/Os
Blg6AP19n80YgMOzjeqaknQfNMaG4SKPCnvTlt4Bzt4iJMw+zGEjF++KMufYx7vY8JDNGkJIur3m
HoXXd/y8FoH9kk2ekBE/zeh2TI9ovma8TLi0sAJYK/YD074Z+TrAE9GjSUETOAupFainwQuZqBMw
ugC7E89P7KqQLlKQKSQL397a9SOihmS3u+2VwaLunfQHw0+u+dCwRRydd3wMYrdBFB86yFH99Ba5
ULue26Gzry5LXLuLroAQlTcht+U3mHLhGYuaLZcDDcFHorKcMC6RumvL7z3cHw2DdgqyDQ8ELe3X
LOseOymEusfKu6uRrirARblF5TZHx3ei7B15f1d8jibMLgDMprH+O0q4HlTn1g3MOYkG1f4rwFGE
ub4uqzjDd89tejXdiEXVfOOmlgPKsQGZJ7hzREe/lLmre+gkDQIaHoYntDmBTQ1DMn7o0ANev+C9
5jdouPf51lu9lMojDZsgIyf+29xUlB27CpsheHqYZjjTeGRBw2b/tGSrxx/N1jc63K9gZ8YFSCoK
C3jJY00LbBdmJH9ZAYys+lDVLKgPfK6kdZGb2mv/KgwIsX6vc29L9Y5nU0Xi3gCcLdVjDCjHrU+J
iwuteQ/JG31UhFLRZSDY4WvzAF0lbs0NFl32+m6G82151A4mOeE+qIUKbtJqrRrn2Hje2LxXw1S4
8c0CZX3Y3kAjRA+YefyW++K4QW4s0r0OtkCLE7PBdOWMbKE+3iwDCtrkz7oFmVDskmUTTH8aZGOd
HkhxaxfKzPK2Ea/EpuIxvWTN15CtCi8BFkNu49RE4jC0MZ5xTiLmI9z5tfw2DErm1plp0Jk4Gsqh
5qlsVgUZUlZ1BuZUDjL5UnpVzJudxzoKDbTNTTTAYEU9496Ce1Dd7IWjJFI3cVTMJv4Sb4J1EyLC
NngM1kUh33pytOlq0/W2bPMvh1y5cM7U8NzWla+AzK39EVizAaTSodkABSL8XNuijAJkIGRcalPZ
t/YHg8EF9YAzC7u3BKK7LR/SdAmGE4s24UhnoZBMou1MeVIm5cu5UPM7d6Py7Vnvr7RFfOyfbKXr
BZk9vUPC2lgcktVLu+VE4zcti3fXcAEIo+VEGJG2IlCQ+KW9WPACETLv74dmwB/lkToxnQR6xFiA
9WgCFLZeQRjfhvZ1QEoXoXQIchzA8L/YqcSriMiezxIJhq8AhUMwkBhVv+SkKfLeenfFS7hIxpOT
ZLENePE8RpwZw4S7+mf03CeeqdcqCxYpG0e106kag7KvbkIoxmt8TkCVLcdudFv94Bsf+zn4Mjw2
ogarRqKujgiAFIjLQBy7HONtWEL9Pq0yfHkulzLGGYZM4CMYhgN6/dAW8z0TIqRorcExq2y/5cnG
b/kdIK4b7xKWC/JWCqRL4mwyrA7wnPItIKdNXBvPmkvIM3mdkM9cD9cUcUdeSBU7Tl3AzsRcCtGL
FAsZ0uJL5lMY1LK7g7+6NlXw4swGVXNJ17MUh/DuFqeWl4JixaiceT30ZLMXy2JPOqSzRg6IeBA2
0XI1PnzdsS6cJL+b1Zqu3leIZsu8nSUPeJmh01DHP7mBNtgdQH1zYRNDVEyfkmnV1c1W5E6KDkHp
oBKO5hgnbQDBXgfrPqNFIfobWnRV/DdtAvcjrs16+ZrPCHkuhzzjNZ6DZirUrTdl6fpZpfg27rdw
87dzptC6/8g72bRzHrpELnB9aDRrNKKrbqs+L8j4uH94aSPQ/Z5yr3BoLiczzmSZGAc46nquxu4R
/u4WAjCv/SK+oe+N/ccu2da1OppuCb5hr7d4t05rdPlcGg+NgWDronMLAVG3b7APmcLbzUzO9AQT
ekzfTxkqamBv26zkoaNjTnmdYlCWIaYCmLY64IHdoLwE+UHJm7UjYpnD0ChMtg4ck0FavLWlWXp2
BeLkLT0ynhzJYxQy5vWZN4r6XuZ62J6vFdc1yyYNsFnPpUlwqVccP7UHboBs/4TAgiKBj5CKctpD
hItfjDIwUu4syuFSqGd83+5wWf/LJYfyLrtqWTfajTPdI5ZHAfiy+nYpuStEHFgj1zz3uiUiOdm0
WruNzcId32j3D9oG6llPK6qhmATa937a/FjN615GY6M8tJ3SGT7m7MWssEMOVP2SjtjUuii1jRZD
tfXlvaFFVr6Hop2POP2g1t+8iaYtxFdlzRYbMujp2jrIoUDg8kmgFjZ/hV6FLWZSl1JS6UpoUtBR
JBXgyJQ33B1ALqTsmQreYvaduAQjcdjUKrAu0tgrFXuqsrn+yJYK83AH1LF35x2a8Z25RZ+pmd/x
AtERyirMnNAQcyH40D4JYWMfQV8uw9+IMo7D3+QSY/mcx1qXnwscM1iG6AqY8tmUjpgRzcKocag4
L8Ieczr0uWw9VayzxT1tMFPXr2pubPtradFh+7sEQlKU53RoJn4uWF0bBF2YP/wNpq+LLtyleRQx
y+/goqNzADW7cpR9HK1eXAJpT8ZAbqQLyV+mIe7Dd8ZP7UmwCDyM6CJeYhg7LqY9kQ+TT4ZTQK2v
Dij3pUm5E7J3UGZD/07zwsLLOTS6fsPtQF22iVjv+rbaQMjchq9EbOSi0vHYFEh5D02wHf77kLZN
Jx47elD8diUkbZBw9sawP6/SBbpI0zRW3n0rO7v4Cu12fHwzklEj2DP4tqGhQzUMXIzJXqf3S+RP
Y3kI5ZKyMJcreJAmcJ3Q82hWFk+Hs06S7LwR373ksF56AMiT0TERIqGIdvTC/klbgQv4PhGY3dzG
ZprcLxu2JcMJoKUKsexUHo8trsmxYBWJcfp4PVPdVr00T2eAnusxjVK1Pqe4mojx6APmsg8tW0ee
9cxchK9Nym0fE/xph8iMSyqaFegirQPWNgjy8Rm9wJicU9MPaAbvI8dreBhu0QucSgbUyPEhWDC7
dgZ+AZWK+e7aBmAYazMNGhAVwaG/9vLow5I5GBPZIHItFvG0GigpmjFs0KijrMSe4lDoaWEBmwnt
nXOENkpMmrzCeucNw2q33aFsoCN2U3iojnt7xNZCiU1L38WZt6tQ7eWPNu64J5p5WgYtayhveHU9
AA6+QoZwAwl+U7S896Lz7V+cvJWUAEWE/5zBqfHSqUFBJ/JhlYedeofva+b/vRW4hZJ7iWV7F+Te
PJV7P4nR+fvyMlH4t0ib/z8SD6yi9P+beLD/1n77CwTT3y3c8/X2r//6D/vz/83X9P4z5NR2mQNZ
yC+gtv9hHXAo/5NmIAIX0ADh0Cr7wsP8H4qm+M8QAzc81S8EzX+LZvAyQPvfAZuVzbdsBXAsCaqD
Ur6G5MZY5zgdArAgtfBLXZ8HpIfy4DAN7UTXAL2KEbGnCOnVCj3SbhSq/VBmOa2xQ41JwDCfJlcy
twdsOaGEuW+2ZpiD2wA588g9GzKU8lvNTJVYtJH6q+59MjFm8tDFViIZbhl5Qe1862dpFbeMESKn
9h6wu42LJ5cshssgboBU6lPajmTuiOB5pPnljBUEUk+QFvgbvcGlQknmclt0tmiBnoJSYCyC6bWT
9P1TDMAdvbdF47wKT7NlzAfRv2VejKVZKtCqiI7lRlmCYlWBzt3vlNdflH7/8ZhhA6BoLUQIaAi8
XeTbCfs/sCrNitJnG8TZFxFmLVKwagNt4h4BJsRRCx9QZ0imOiOAiGdnAYoJjglfy3Y5VUqNxWcM
6mZsbWdZxDwSIL/4fR9G46UtBoi8nHK9pUufWStHf5MklrEZgT7tAf4z+rkJm8rOqqCO6whxiRrt
B7XPsggnDAxkRqzQYF/ONfeVgVLmvrA8wfHvDAYeBcFdotHDm940S6qq7ghAwI0e/LnJ4mhfreiB
/EXvVHSfaIHYu2sZ3/GBWOcgmHGzkL0im7aGpubHJch6492guZRGTw62RcNwiHSKZtUduSyiR+cq
dXD1OMWwllXzNkPERv3FkQnG+bSZmUE9ieeYotoHJ3Xi87UunGm6j5ea6f1tRceDvwUUx1zNRlV7
CCrhcgu91kvgYBReCEb+4eja+y/GkWkO2iqe1M//2PQfLi/3/7Rj8wHPEjP813/8CCyhIwOcPAQQ
ATvbgt6jV6+cEaMMkR3uP29ofmURKPcgBXjklvMUygOtndDktPO2ap1vO7DNLHIqJSg0N5gYUlX9
BsTxI2CC20GEXwBV9FHvhqL4GudiJYS8ZFnST4ObhCyNpSQ/yg8inO0xqMLFPqoJv3eVPyCNqcLp
fikAu/8WufHjCNzeCNEPSYQQWUyezmtQ1BajWjYCWf2EQFMnm3dTT6wpz5zDRRg8JLyQNAQwxnrE
BRuSNIS9naMnwdIqUC+dV1QKRvvHxIRrRm54VNKI91E50ap+3yz1FD93mOpm1VuUTvzqbdzgAf7w
65dr4SU/7GfA3ejUs52pOPzoNeYOlguxSar104K8SY7jy7TZPnlAOxDfj5yWgT+9SRy6dECHfn1p
EEGvLx5hZgFvhaUFmvsnPhaNV2qZzc8+hfgurulH+llVBJJqCK0FTOoj+z29IUeweyDo+qb0cPQb
mB2/bTc5tP47PIgWdkReZHanTpOwjSJrwWrXReZAxD70+OmCEEBQ1PPkORxbG07mKe/4zBAt2oha
RWwRUbjDhDn5AzPAclGPqgXubhVzEAhqcFwYcXCkXGNdk2LSEQn1afU6aTfuMNTc5rqs6DXtE1+N
xJ0VhSDuyHLu+QWnKGxMAptBB/uARG/AT/YodBmksCNom9Fe6dHubbgDK/8WXz5l0qH9aNeUNnek
42MDy0JzlP8Zt21mv96lOVYWCft+6QbNxQOm1kH+J/qD47zeDT6TErXroDDrZ4IoJeKpHehjZ0eq
kdxTh7T2QnEQOJah/blDvrz0KzQK4kgVt2s2izB6KBVE4+Lcqogk8kGBHA2db90lQOLlo3l59PyQ
KPtjEqbmoxF/5Hl/YW5gSnFflx5wU2aVXlcu/W5z2A0E2G0y/OiMbxt3HQep4nsl9FOdp2AyNqo1
l/vEvWl2nrAzs+doJ6MsR2Boxc0Pw7F6dgfEK8ewlsmuRUoSSy2Oc18/h6VxeE3Xj8psjhO+t/aF
fPBisg6UQ+MO81Ez8pqys4TnZzwaECh0AeiHc1XWX8wEOhdpOfDkaBVUOQN5bpiBazjeeS7Ze/7Q
YoHHI/313pA/BV3A8Ow9jiCOWjbHK3hVHiIeisCBsYrfAAv36bbRn9hfY56jwcK6x3CqNhbN3JaC
P7oWxQBslS5h0S+KQWuEyBrjPCRebA9rVH963qKZo35+mvrURWhxrPuKVZXknn0uqg9FeIYilg1U
i4j8SNS+UIcrGGq4yYChyxNTP89sjy69pewR3oVcwnsdbQwrtp3E8iAa7/zLAer5g6zedm4Ecf58
+QvWHHZ9d5fVLqbV5j1lXNqYLYPJIsJk0dBYetOvUg/OByW62lUhY4KpM/mX62knFg9tWsTIkYZL
9tpJ3BmTN4WgQv7A8UhatUOBO6PSyoIyc91TW+ajF91nTGeHP13pIOV/A3jK44z1xQa49eDURg/h
G7xIMgvFacTWwtBgqOWHp0qkdlNL5Wxe+dso+GMQRJ4k4VCF0eTjKUokfvWmFQrfxCRZPSFZHnTu
icbGShbotSxODNUuqWEaBE1Z7M2SQOHYxaLMhbzzV38mKmN46xbB7/B9r043uMQAEkEmA/zFFOin
RG+j8pXFWvSfpPGQdTpuU2f/qAfQRQn090mqR4JvzCDRMPVa5j9xiorUel48HBSdP1fXuCTEiVhG
Pzx7czfpeA+nyXZwG9AJJQLGfVoG0VsHOb3gFoVBkuvfIMVefwmMG0LkjuBFYkhk9Rt+zFYX6teR
Ct57EmuvM2dfTNjk0g/EA02QW7cpsAQQJs5sZnXuVxcI9Mdfb+RX2QosJfYxBCsWtms3s/33f+TL
sKeEnDc9P2VdW0Xyy+wui1xPTiIalnyFVPe04rXAVIbSOg7s242ixl+X3+D1fr6PBHg5IGWMo8Ap
v34SlUYkKdRaPV1ioyfxJ6lu2Pkc+yeTYiwGxqz2Ersh2PWkI+j127z314/jVbpBsQgsOPYQjXoB
u79e7GU1mj4P/YEXgnUwI1qOamRJd0s3tl78HWxZA7IdIAmG3P+WaRQFIhcm0wFkyVLgKbxKY7e1
o0FSbeopdwrGTh8IFhHHCTaxDn9cg4/fwkaCyJkjOvs5TYWsu988AVLnVxseiqyQ7KoIliSZ7Otn
MNdxN1RNop66fAQd8c6/bLC8bHl7N7VBGRSd+qrr2W7XJIYWfztP93mHW6+LqqekHD2JKrchu3Jc
csNiLDjyciPtgRAo+fKdLh/sk0jmVKj1ynAeWN4ie6Q4tXLM8rGAXjuW703amM45univJt4tyvpB
Fd55WPwSiOc0CPWzBLPBKddH9Gr6Q82MoOjpQcd2FSu3H8v1DRVSjTIqRAGknE5MRD1upbiUYybp
G5sIhfNsT6pL+C8nVt/z0G82yRkSxk7D/SQXVHnPFR4JHBrCQ20u3EHYCWVy8qZh6z61uDNyxgh0
ajnjLydg59JzjTCn1xX0sbuqrRtuNsB+zMx322bLxJMrUicVX/ADrat3bdoZAZq6lh7HEcQ8vuNJ
+oaa5r5XTFvRmV7T1C1OmNWnEzL2QaUmfQjidinR8qnHcDX7rQwd9YnngsLOYSvsyz5RT1bcwgbC
kFvoLjnL3DeeRGVxox/HaN9vC/5t84xtJ8xdYM8rNeHd0FPHbQE3VscS99PbMO7hP9xJZIT5Ee9S
qjrsLn7y+guwIGz21HLmUkySs9kHnOKtzkfjtlSQIza5IKWaTGAbCW45IbB8w0FvM0BQK/aqvVrw
L8Uj42VFDW1oEy3I/TXnaa044Wl6S1BfGcq4L6UoWvEOlwugFPf9aSt4VvmJAfeK5BS4dLQfp38t
kVet2R2YAlTh98zVolQfLVrBeXBNIrfqNEytmb+j9faSvdOD5Rk5ZdeVMxriVeqir9pOYDAenKxl
jeP3WMZ4Dl+2BuCMjfhktspXxqWzCrfAuW+2rC9C8ATDqt3pUOAOl39vqAe8aQcfEnzmQ1AbcKBv
0Ha0eRt24luU3TS4dFlPaFQdiB2fncDdJv3GKTmWBK1Sxo+0qZfBd8cTzfkMGeAOVQT1jhHnkqxP
7BjE1jXDhyBFqtQFr2/TVw+MeXFwUkrZ5lZc9pOL2BHPs0E6Vk6HcvI7vidpGoTqw4olOheKst4W
Ctfq5vq+0Xmw6VF7SafQubCfcj2VndGxkTuJVodHckmhfx24fzo/UOHxYClxmoJh/4nbr2stZmDx
+ePl/KBjQGrn842WB4ltOadXEM459x44eHrKHUN69vav7+GnwyNmqiElPobovVlDqh/PUl0g1jwh
XPDgehirPeRuF1Zv15Zi4rMDyJhKGoHimmPt15d9aR3+o0amRWMpNZEkTwO7j8PUj9ctw4Z+FZLy
j3mRJnF2Fk1SJCUtDw+a6HEOljkf3grY44lrHV101DEQiKpV3iVVarbtExYp/ZjdzOil+h2aPnUU
g+zEq9tJbgZ0L3jX+VaiD7EnqqUGTxeBUekjYt49TUtdunk5nz0V9Mi6Z3mkRsofSj1I2pZTrPxD
7ad+7v6mBgnkq4MKYjNOgDRUCa9w+18fVAKY/JyF9fiYtFso+m/lEvTkechkj7xvvxNcdCcY0RNq
kCXxbO8SkyrRHwr2W/wRFCVSD3u6OLZSFS4Dv8+KmosfgPMyR1gurZgbVNTAo206wC23HxyAiCt7
FOLEEszHBEaswIKmAmWv7yJsujCEzk1G/nIL/GElfWmmQfOwAdba00j4TlUEf2s0Iha0WzeAox8z
pRarklLQYpnfQLlcqxp8dtUH8U7MnEIpRi4e6B7sGVI3GYsHBOZo3N1Q4SeTA+N3noQHkyIZBfZK
kvOGGetuYarMhUEjbC/f3RTCPbF3mb38pkp4nchSAMLLhVAlIL2j2/MqeSmHpUjSdUwe/KCYJvUv
KvpqeQBWk7HXbM5C9M7LCdXY04KAPnfz6z3weuvRCXVZAtSiNo3+KX3sNLEWmE/8QIPZzvkue331
64glwLhx4ook8MSEf/u6Pro9L86lsGdeN/twcmF4BGDowQ0crhuowfZxcRKw8XFYfFrp+OoA/P7N
8xavWlOxZ9vcVocyQIqUNt+rWIMJTov/9rY9TIKlz3fEw8Iv9td0lQCVe92broG26BxXqnElP2jA
Vshx9yUyzQMlblBG/W2XLxojIw/sa/0vWgzxPI+/Se1fsWFIp9EzopntUmtAbSNM/xifksVtRvT0
8ocljUeqxLjK7UII+nCIv5IDWKyCVyL0+6mEuuBq7M1W1L+p/0Zy3WspkqJSja9KXpi6bA++rxw9
H3oV2Qf963f6qrXB7VIHSUySIkarHp3cH293QEs8XtpGfpArbqMe8KncrqIl8C2WV70cHMWMoeFB
eiNOK2fsel4Q3LA+qUt+fTM/LWyokjDGqBLtf9Hr5rZNE0xHr/2hDceCveSOgU2uUHJBquMwxGhh
PAztDEPk19d9Jb9hX1qA5TKbCp4/mkavg2uCrC3FYUCkiTDyucUZyrZf23ZBz37vGWnbh1uHKkds
c88c5aBrzpWhq887MQkCJgAsYrAKCRPSAiOd/bUj1ygdriNtgsU2Qr0Jp4XincDHymwHyGUdiUPQ
zZUsvv/6S0lbT//zpPQsixnyHeekzRdeb9cEY6tNTuX0cO3IJqpLwvejAOORH9EeDZW6mWhmbu0B
YAsWvjcF4A6j9qFb21FcNsyabwPtUpAK4v8IoJ91TLsK0gMuZs6ermzogzM2A6Xrzg+WxKtOOlwQ
INlFoB6r8TYyAfyBc2AwdDCfJkt+d46XZMGbpW3SFlYInayXps7LHxTDwx/5hmoMvcloKLPlGAG9
qP1z6BSBXHdpC+GyPdZVjk7kmxEjH+dp60wdmOfr69hWXErq3TYy9KcHZ/W0KV8CSFN8uawWdQ9F
86UvTYetIU+69pLrJecIPIwMiTqE/RzFmXJfI9PNjekklOt8ps6Lmw0pf8x/Wuc2a6ABAs/E8QqO
WTQJC2/99Xv86bRhTgt7l8YulOuf12Yoc3ytoso8gHu3O3Tr6Lw+13lqLcFpBdtnGIk6NbdDUVmk
6797ebspIOMj3cR5HttV9o+eCblWgVjHpB6urczAa13Ol2qMQ66PVQyt7kBWPndRZ+jpyt9c3/vp
+0uifogqDqOvRPy0N3MTlKXY9PQhCzNbVYHI7m2P1IfuNe6ROdqW5MDtbNRmmpYDLxD1VtbI0Ul0
R1Fxrc0cb7Z9w5GAzP+8Av2skhxr/JrOr13CWkoBHrnRzmDnNGJHgsAYV72urCao7Yyjz0bTADCD
eIf6auIaWDIHI9bIUTtqVKIGbhbI+DfObyLkT+EanSCMtmmY2DE9rM8f38ZShxVUNzV+uIYoypGA
V34dVvuUq/q5WoGZ3IZh67Na1jBvl4e56X9bALxOSAOIpqwHRkYRNtUwAn68lVQs6G2u9fIRZIkD
aJdYxjVA/WGwPCQA2W9/vRBfkfsRLUQwMAwiGdgpWUIL78cLguqHRIiJ68ccHJ/vo8TAdM7fiZXu
FSkjbuPTNzgeTbozACQ1Q2hiXb3sK5ceBfI1ioHN7zbnT0gHJo88ApsPMhv4+chCsdesXdfkH7ME
sOi8W/3K57iH4GoT8UuCNjMkWh6UM/JMmgVxP9rEL+cMx1pQvZX5arE8bPSIxxjC4areDoVj394l
UDaZD8s1KgevVOct4l086jll/Lwf6saOWy8JqCZ3ZhcO4Uo2ep1rFYi+cVdh07AkalT0ymYHxGxl
/N6EDOp2KnLT6F4nrYHmkDmRkofB2nXnO9wERurXdizgf9xMs37pc/SJzWdxtRXcXjziWOTtAcTZ
Xffr1/06F2DTM1RmII/0ZZggn/Tj2x6NKNyEOcHTtbJs+shMUJsRKThRmq4QzKCu/f669IP55P89
N6XvEebIsOGgEnnAw7yKeC70OVb75J0MKsgIvEZl1gYMfS7qcouh9NG0SosEW7dtRj0KL9kE5e/3
3mUQEvrUWh7q3r1wnqHRtqDnuyym63Od61xHlhhiKCR8mwjGCC61YGRAh+X51oGyz6J5xcAwynOc
b2je20lsO+PGA16Gdk39rp5HkzNjo2jCdeg6Zqkz3442g0lNBKIkr3oPrTs76Hy+Nra6WgEi3M8t
aPrprOgJDQW1yiDV204AncAVNgHg+Y0JOQ5Ax1U2fvS52lLJYRyhuz5Ux3TaQNvcaS/dcve8jdRC
72aXEVB22OpcqRpyJeKK5bmGKpq+FfaEoDyQiTP32MhPKlnfraC4fUXaVFhgNe3MLatu1omJ/Xrr
DuyR5eDPsIkqgIpwdJlDDZY3/2Vd6X91e7QZgBbsOhIS52Mwu65k7tYlSFedKho4XnQuYlkT7Oc1
NhsJ2WbWOjsWE1yaJ5SFiFN4Q9ojK3WdJPqTflFenrM6nTV2hxWOaNWh12Ze0AG+TJKLkFYiF5FI
UZEROsiowhhZhkhne+Ov+MfuSenz0r9t6LuN/ceM/kvpv3E1WMziYUM+sdC0+7rIHcCrjJbhmS+z
+5xox4tvRwUxD/HiJa2x4VJebI+c6/jZvAQJXKNHXkiPxNpa3U+xsv2/S9v1OpNPLgNth1dK5DEw
wfXzBH+F2zaVsp2saeSgGshrZjniVMV+nv66TAKzsmV55tDMOUTDlbZ9Dweim5jDlLFT/i7djhK7
h/6xxzjJATrg4ANcjUqSwuPH3c3WhhgilLyd8I4BuV6rJOvKj9BQIga7CA+lNxHYMRnm4MP+L2Pn
tVy3sa3rJ0IV0Mi3M3IyU4GWdYMSJRkZaOTw9PtrNHxq27tqrXPlokzOAKC7xxh/qnBFlvT3IvLv
pgIs/zRbc4rnTs8ueJLM9x6nqZfMcqEXfymKAcpY6BBC9ST8suuOyex49ybXYGAxC3JK8/ugmWtE
+Mci7DvCzFv+X3ItRW7ULxmRs909HF57uQ4MdNJTgrLsR9TlS3ax3XQqz4Ww2k+0S2l9bhh3osZe
AwpTWXtiuiHmmAukbFEoT00U+7gG9LMfOydyPGfrgRAb+WzgpDUeTDfmecOjYzpNQeyuhyoJ5ImB
XR3eY4DWBfDNKv+R5qIKyTuXEjIvO8Hnohqsp6F1xukI9iC+E+KS3hez20GNxkL/mWDE4YSRrvU+
l3N8yPv2B8LD5t2wRP5cOMZsoY1z0h7T/diMyFKv7ARk/bHhuBIo5l0Hrfcxs9uyMx+ZwRm/wjG2
rwB05WmJkvUsJQ+r73YBerzZYnZDk31AzVl/8Ri+HLD1HZg0h+tjv0LDPZAhtHw1C4eM6wYvu+No
Fd3LiNL0NbJl+xQT3KrcltxPfWBgX4AA9owcSkFxrls9UExVV9PBasginUiNoPwnWHnxHWnK/RdT
uu6fC4T1r1HXt29YtkWPMfPzW9G1KJqHpnNO5J5bDO4mEm+wWeDoW7P5Ztr98FBn6QzdvUMPNbXZ
OcfMiLn7iDMqNKzllwym/HMDLei1dMz+nil78jz5Zglnts2aMxrE9cFcivAzY+Pi3ooj9zUQ+Prj
DgUTMI+L4AEdgfO1cIf2K/lh2RXeBv7fbhvdue2Ad/1M/BoyptLA6XwInDsHofxn2U8VkehxC4Cx
jMaPWKT1Y1hLEt0s0X+2ck+cJtnaVww+xZOwY+M0reP6O2+j+iP2UmZ4ZA+d6jGHk75G1gfO/MWd
Tx7XnZ26y8sqjP7Jizt5JfF6vCVT1mOBgji5kGmQHVNSyl6h2gRKu1NWvAuJmgbzgQcp0R1mQdD6
l6DIo7+CfH4nM3L4QJc2XkvSnA85DSHRDzhNloj8vjhswGdjzoMXApZJPMIBkvl6xxfASsX9EtB3
UmJPnmWe6qCulOzdJc+vyepHHs30OJKeyDoR2LQzn2XJBLn1GDOI+jGnjnHfiDYg19ILby7byVtd
p1i8wjV9Zxa1HmqUIT+SKk/R/opqfm3cqTpGMrIofsAyDtM02uiApqL6YEMt8dvgPyrunisIg0XY
h0UYzbfF8IeLu8rslg9yYM9I1vwNjK1/mzhsDitMoOsABZS4Vrv67E1pQ/hYSXxefjTSkaj5jhCm
mcSIuOz+tPy+ek7AB8/GhK/HKRp9MiBiDBXOjDfepwxAax7qPxIAqRuUzJ+kPr57RTlDXsvnizH4
+XENRXPJIdobN6tHdfMYOlF5xxcrbCI5JvlMRZGEl4LeaDw1jeBITowMNWsQSbbXyoH0KazMRBBl
zCSPuxiYo2j904BFSSR6mzoViV9p8YvYdvcuSwznoV6X5ntY1sZ9nvUji8uZn2LHnu6HtMskAb9u
eaIDbv6cODserMXFTNUNmreSwD4ysJK8v3gEUr0LqyvbE3r29t7vXR+6KUXgbyPBr5nJqUQZ2QpI
tmcUgCkm5fbA8Cvq5Enmrk8Inh9GSfDNKUn5FCg7QLe4wvcw1cSJtL3+lqxe94nwYOM8iCxJLyP5
S5/iHGoJrPgy4gvV7CWwAD5RtmOpAYjxu7YXtp8wtR/hQ2TpgQtv3k9whc+BPZRfGPS7h3legx+R
Xcdfc+Q1KMIgva44MDrysxVmLiYmFrRClIc4tdZB+p1sQnJpjCX5cDq7Q8fdYzbcTsQSekTXE9WL
Nc8BP8nyAkLV3KciJQm4xB8aO+bolKUy/RXIpDlidh68tVYdQp124js8ROZjMXb9mTlt/FCuo3wg
XO2ZD/4z67zyZ7NaFRMOYK46t9m7G7s/t8Ga8lcuwZn4uITPqT875wWzjovdTHF5IPtGEitruI+o
eTxiPszvzOCchzmf/aNf2P11CtFpHQzW7iltZfFtdUQCeY2830OZ9+GddMb2i8esEsQlR5VnxAa2
PTgIfqraebwjenu9mexm1wkpw53De+NQhQ33pyQYR9CpKjSKy5zha34l/y7JfhuU4BizkOECELGm
xGKfctSfzBbStVGDNhRJNE5ypVBLjykUOapIESIOG16aBMujvztQ2Yw0xPt4Yu+FukkpIT4NSPDU
HIMNBWaMbtHwwEjodZLSAuE/owzMi/A4F/G0olAueJb7UwaJmV9x9eyb4kq1Sv42h0fk0pKiaOLX
iC+GRYLx+j6nfdz8EbkhVhcHjdYRfzgGNmV/0GQ3Eu0q5ydrU80bZyxRiuHYldAyTsswjusTPJG4
vWsjLBeZYsdyIdbXnrzqGZuHfsSdMHSxqhgguidno2tx/zAMJe0w8HoJfptwBqJ7OJdW+SCcnBIP
QypzujQ+Oq431OhR9o0Q+bqXjDmQfn8Cjca14YjWFMeTBwa0s+tdmUnFDcGYcCJg60wwQDE0GyMs
eQpClOsDDWIskws27BxcB5p0tHRjNwM/FLrZzUIScU7ajQy2Gv873BCTZkUDptLE07L/DWMmJyKz
T8zO/fU3WCVkkD9NLoKh+8X0WGKEhslrlEd2iY22k68eFkDEM56HbBqMa4NoqnrdaaXlail4Qls8
6Q45lCvSNAx2uYx+MlrdX4D9ivNvLpNqF2ZS+Pgpl2kNFUSXximWAjQKOysIP1aMAQ6B2gXedqhp
51GFkVN43jki+rjCwy7IeIQnGi16ekvbvduDWEmUXgODuN0rSACpHTQlNu26sQI13oqNN5KTmMSc
eyv7q4LYVh6GBmJBduE5V908CBPzgLIhnX0i/2n7NxBXxVra2cvEOytSXWJOChXEp4q30H2EnCvF
zFY8j/nviSKeGcownS5Iev7N1GNZP0HSygi+jdC2HfSnyfHy6y6VHv13tHS8uG7P+9FSL9vGZVQV
avMJZuuW+KM7GrfCGXENYPPm0tRXuu+lFS8RwdX1X33o+W32QF+MHxDGDSAV8n6N4ZCTQ2py+Jfn
ASIl61STriu4hh3UkmQONpZq7UsWI0ND9VEjhn/cqSWysL9CdzfWwoKyl1twp0vHVZenbgKetmuT
TPFwi1O4Je9D5yh8xjPRlb3lWu2Bx3fCWCUWdAf9GefG3PoNAxHZ+IEw9sr1eXo8FL5QTxmrNCFG
mMGNZh2snNCBivyH93VaGdBcrbodFpii+lo1jphn89wSDC6AzzYp5c6THgW+u85vvPITMrsqm5rI
JEhm89ZCVqvAGLtq1ehISRO3O0JeBYJ5fZt2DDB2pgDkvYzqFTXAmITqhkYULIX7mOW4KPRIv0Cu
SPS0Sy5B5jVqfkRnoTBDT2XVZldinYeM2ifK24VqEPiYj4JXasE1tqoABxCMEQmS/EApoR7HZmE6
8bFopHNY/d6vjyZPbVyqwVTjfAUyVPhyD5hjJsc0o3N4mmMXdwMA3kR9J/x+1Ne2MkfBPl4zjvQo
sxMmJAEX4C/z+6wCoT/qxUTI8lCHKdt/4ZVK89Bhw5nyKSZw5w4rsFXNqXAgCLFKAVObv2dsC+YX
EwoKma7MlLLyMiAwGb/TtaU/KkWTmY5ZG1o58stigDMz2y3Nc9c2mfOerGiNH1MPduKlpR/z3vRe
0nutwpnr7YTp49JIf2A7svItxt5k5GqMJmMGveiaMVXXfGgcha2NBdwpNJVjqq6oKJA5v+/gbd7D
Q6fq3Zp3lFw8kpUcFIUDggwTuAMTGo/hXYCRKfFurFr3++QDLP2sE0rpj9ztVaPf4pXN3+yLdqOk
6SlQF5H+Uj55TZGoGYF0RP8JwXpU/pACKGM4FMswLyYqYhhBxIVt+9E+ssy2H+DgqI9TGEzVr0sZ
EDkW+ZUj6Qe3+S/Wt6AT+hIRqi7L5uBGyI55Fmgf529+invPBy7KMVfK0eTGdYOT9YxSn9h5SO4Z
y2B21GlPYrQ65zGVsvnHKTIVADlVMZua3qP3Y37xM8asyI7t351bO1N5NGHrz28h/Tp/X+k5NfYk
XFax+IoRW8DgEPMpbuvC/aK3Mpg1GWtin4IWgQnc2OkBioJRjf5lWlq10ZR9p36RpGkGthGqk+Zj
EFItJOZe6iNa86JWqhxBoQgNB2jg47ck6vCPhPSq5cvgR/GL9WPC2Ez9Rt0QHkFS/calgbKrjp91
ol1n/6rEXNe3DFevGcq+3og901hYB6trKQANQW2npo9jlPLhwnBRt0s/L72DdCS9ZlhUsiXaqMfW
d29cIGPe5gUXFFgDWO44JfV8nWeefyYsemE7wdURHdBt9Aq1EzAaVDVPXJjsfYvETIE9idOnbjjn
6pSdHn9A9YBrvPZvPsYSKUx0DOH2ZZcpSDd90LZ4/MRUD/1+sz3oPet7rcjE2OO2sdpuvClSx3Na
dorU5Ne+qvAUI3J+QxixcY0AAw34lNg6hhS/A9v+U7udcc6aj0N7F6VVZw/nBNFDUdwz/gya9mp1
yLWq1yr0iI2+ml7Jw39lyp+b8H+x8EKelpNVCKtkhIIA/W7AdmIm8zHHK8DL7tDIKTLNircJn9J2
WrXKEd2pp9Uza5uwx6IqZP+zKzAlFJ/t1imd9OTi4+hPFwu7NK6FCYTMlSHFh4VTj6EimiPRUIg3
aI7Nf7yC8vENZTxHjoGbqzq/tyE/tkYmH670KUc+Ok0P2AEIUEt1AZVFAjeLwHH+NspHl9u5o+r6
8OLfPTs+2ExwqW53cA8jucpPDgZgbS3vGPIDOt3XMID4aGsRcX8cItMN21Vuf5jjjrhPMZKYGuXe
BKmb1vQU28nsI2HX2ACQnZJYhgF+Y+IrHlVrEV5GvZL3x1gv6Ap7HDt6ilNjXpNjA3RfN987C3uo
c42aYVzwCrQdvsVe6dj6/qcl6T79B5T97fHaAJc4xmGqvuXh6HLFPL9LuVYmvjQsiARiLIXZ7Dkj
S0F6zIHesObZKp4mUozr/QLmbabImCSKq5OpHlq1QrOIDHiaEQySWXhSswU6Iry4hC0ZHPkTiHWX
RfQpbcLjkmxknMEJp8h/a+NKbQ4IYtVB1XKU8opE1qifROWo10hHb+aFd2DI6OAnJKRnbpwIen21
CKSJLJJ5pGPSurzledN09nNN0Ye6s8oM9ZoWRzB/F9cIzHGxzIqBET1+ZerQHM0ohufbl/RQ9a3y
lriFgd9THYHqEJ9hYMWZE7rOxBl1O5kOuozeQXqsLZHD3EbDxkfm9DfyhZqL+2JpfVRD0cIHq7cy
WJ+IYziqw9twmf+4J9wO1KJx8evgiy+IWSRc88XJRfsjz11FhtnLXYYwLTcQbCsZbjj5KEue/ZnB
GF4BvRg44gP23Ect9M9rEEZgDNcUPDF/Il68ohyjKlPLZhYR6yAoTLXI9uu6+0OFCDj4IHPUq9Vr
TmwnLp5bvjeYp7mFyFse9dnGKF0R6RaGkdPZt821qk+ZZ2fwJ/ZnZu88YKtuDUgHWnzbt/1Uw+au
5mVCjDb5VHubtED36axTVaQt+IfuSOMaFh4ndZb0XDN9yO9rGkGj/u70xNml0cDcYvnoJw4j8q0x
v9QmQd+3fcM2ikmRVPnyKbzqXf5WyizhOcA4VSkMfc1VChZb7bo75Ocs6FKAFfXRpiHmqq/VkbNv
2Zne2wczGfjHbJy22iHLan7S+HOaRI68DtOKxeVNbtV3gNULb2JIG+nPQ5Ja7HznoYFOk130hdaP
XEhlyDXS/yTGXNU3PpeAA8DEXAKC1X43B6EOt7jt1M03nZl50wEqOWf92qmonxPuLKoqwhqyxrq/
SAbDw4E4DHImjHbiVfIQg2wxxmfkZMaH/VnX98HuA3XTTYypmo82iNVH9zdQdS+594OcTEDVr2Hd
pc7i/SfGB+oW7ZQDGkJ1QFsko2CytwZO7EJV0IuiwZCE3/ybSpj06uzfzTKrGZ8kwDqrVdtHC+tS
VczMWni/XTqyf+RezowA2qpWp7Cd4HL2nkTQ+hSTCpCPEmorgaDpqkddnwNYeqiHlRnlJkpbVwQA
l85u1LU3lzlvlELfUdoAWjv10Jq6JVUMXa43eQyqE9tVmNiJqTlKuEySLXdtESxDw2C8AdVoHGZ1
MxYtnKyZYPNGO2mxDHzFcNmb3tUtVGe2c3IHvD74BgNMeV5TtWvqs2w1zF4tjuEEE/KkyD+1e+gj
zIimw7626L+oxlFEqM2/3yo2PbSJ7YAJ5tFlOoh7js9xw72hGd1mQ/pJLg0eW5qkDb/H7kLhkbrY
3Y9uxOVUmU47b91QggCKMkwzcTVTsmGqwcX1ttEIxnncHWACVeTpKqrDfpOGXlf6sYNXTnLK9E6R
Z8MomY1S3kTGvaV1aKLs6H+GGMme2rw1V46MK27L/qzv185IbMyGsOJWBNV9xelac043cvuiSau7
cNXuF2W8qMsnXFDX5oM8AFp+n2dD3V497jJTuY3J9Bm684VNmY+Yj415Z6wdxIRkyMmVK8x1Ojbm
HGLdurUzddYqloMutcEUOh4eV185ew3kcoFPbbY1nluDOgn9aVJlrCUKBRTv8znXzrZ1EVlcSH6f
Wo+DfFH8rxhR0bsdZmrz3ikQyLlUJaRbgUDv8vulhm61jTCYYnHXfa9TXBp/jnCJfgoYJ3rO0dMS
bEtQy+OMCW7IGefoTnwVZs2zuG9AUKJVXaLnX7oBMmaIA0+INCyXGfFgT3WwHyL4tqVNDra1tb//
IGWLtNwWnQk2ZFKw9uoSdXbu+AXp2UMRLtUZuqFqB/aJ5t7S04upWn//iYQogPzjfmdzrfllmdIl
6sdhH2GiR17a9h06sfKwa9Fbv+0jFxlnvS+gMM/mJfEMdUlB4TaqyvYga9IZSsSei1fpvYp5JVUs
daILsc/GuO2qV0o7B1P3VLJ912+07eXyUjQwQIODg4Ne8wH5UmmkoNH7LIr9dNSChp1I3aEBZTNI
G9oU6+wl3dqO95YsqVUuULTbEUkHOb08pPu+50+1Og/moFSnXuOYquxpPakqHLnVaDHrlf1vn6fg
OQXn4jK2o1qqe6tke5MqG2qtZNg3K7+KlECvjYjlRgKiK7faDRRrPimZ99Q3ASWSnxCW2fjHjROy
NkmVubkh5KJRUj7LDZJ+ho8f5cyY9k/boWWgwfRmQykiQZbVF4q9ZTbbKxzgwFpOzOgU/66wfJt1
CTOOHzzV/HP5WCTqId2G40ENW/jDXjG+Wi4sYsXNn7bBoR4L7KTafFtEfsbon6a0cVSZ0eKPx81W
PGe1BMsKeOfUT4bkP03DVsZB3U2qSEZ1o3hAzEtXvq67tupR2AuTUQ/YV11J7cRwKsftNU2oQ3Qx
uqypSl/tqQbSdx9ErM/gNh1tUBsGCavHlOlucnuf0nHvJYlpVZ9I1wfW1uIPg1WK+Jw0ltPnn9nu
VGEON0s9AiTvqVtqLQAjDENRwWM8jtt000AH2IYWSWF4Db/Yb5xGB5op31v3zFitbhOyHBklJqIw
bNjcd6bVvij8uARkCJnpsvocxJ1cGDiq6jjtnEa1ti2m7D4rM7cJcac42wYQ+gDYhTrh3MXDuQww
3OzAnbZSdB8571mhHhxNbmGiq75g9nEh+4QQQjUD1ZqqPnSuSzVTmAY7Vin1U9Ut4zvuTvZMR4md
ujXfrxbyD2omryyG9Qkr9GZ2n/swDrtQzUrXSBbJ77k1qaEufl6J7FOfw67xMM73RpcggwiHfSx4
fKhX1O7tOgzHjFTh5jf6m3qcTwaix/yZVtsqTp7EI2P4o0NB4QQnBHMJAQHuutr+GdP0PL+uoy+9
k5pGWU9d5lfNw9hAikquIcaqy+uSjIN9q5aqLt6xYjb+cg1g3ffCG8Lx4mXdCq6Jb6jHOB7q1H09
NcM3UzZt/exbdlQShMDng0Vld0tWX3MRGItLvINwrsz8kuF1bnm2LqWIFvMqa3NaH8Sajae8zgTM
oFr41AUx2y90Eyesl0Pvhu5wMqcZ/pfdJdN9i61pzaSG/s56xD+umk4Scpd3wWmQ6KhQrPj4Bmmx
mu3F6cK+ZwYYIOBLL2RbkYA34bk9PBmwh4uFOlYsEY8YEOCM7XgVEeOEUA/nOx+01qg90MO1nRZY
SEHWYTAHhN06WIGmKIKwWMRzyaPVZH/wTibLwD41gWO6jxEVvqDQTjD0Cu+tNk1772CPFnGepxHM
anopMCtvf9RuBaslHBN3erAsf6gvi7OICillYd6lWVYSGuu144vEC0LeCFQ0nKeQ6E7jwa3HQf4M
2JTlT2l6XsaM03D65Xu5wnfKzyhrR2c84ISIQRDZX4H/4RW4YBgQFf9IuBMx3sd6ji3tmMgaHhEF
bbgc3EnPrNFbU55q366/uyvlFUO0YaYO38U1enDoW3FsPMKMEd4rJBmuzKF1wqW24bHnVAhQgukZ
iGvAbDEGeqmIKhhMpqi13pYNSCwsVakPir1Q1iW+2LaiFBvQ8Y+ASTvNgS6RarKHOZxxwmQCKLQE
S/M3QxEyA57J5c2fQAIpofSLZBq/ZPdTtbl+FcvaHE/QXgFH7FgGCsQpYIWxDnBsnLdR4H7g6JGn
hkgjWzTb3mzDNjtCoVYLf6gZZadHv8wMBCViXd2v0YhLePAyO2tlBOe8tyg309RXLdKKV2D9u0NN
VldAaqoQ/X89myqOZqthd+uCuq6/9DKIqg/iF7zoFwmM03AjMcks3/qCnMa/NLypv+2yz5065f2B
bx0dMD6LKRNmtzB7ARjUFe+om/LljIV6MAQX9KLxbJ/sJFIHda5xr3SrSmK+pIDDgfNwWj26QyaD
6zL3UDMjUyAZfWmsIS6WK4Y1PaqZwaWd6PDXsKaOkmKo8hfPrqL120DhgV+XB5FyPOZ5zrzgbPc5
jlg/RCEyy7jWXZHG9fjJ73h5v7mD6mOF40PC9MobjSMHflKHpn1K0xjV9bGRYxXjM2268jy0TUva
jd2SYtJQhdfPcg4byE/LhGX1OLlBfkkpiy5uPyXFNcTjMKcjgCl3wepFfM5NozGfSTboTijHyCjo
iuLPvE/dd9w9c+KIguEnh08vT/5qYnIYulF/gnnImxZ+0j8wRIQZ245y+j2mzODu6OvqTwlTzOcS
mvR9kI3jeZhCFmLPfNn5JbHfqE4dyur2mozF/LN1oJQdglVM6XHqBixFYynaxwUO0MlnmPK5dYP2
YTIz5xHBCinK64S66iLcsnn2XHwLF5TXL+xuBXc5c5JLWpb210S2xh2OjB6q/noZ70RhTS26Bds2
v6P5YlcrZN3/QRkS33fc/KIlHGGwfeUZ6t4E0+9fzKDnezuOE1gfLdbkByAILl4uO/EBBJHj80yb
V8FlnjLrmABoY7vZpkzILW/0rrFPpXdIgbW8m0ssT44eFhtxyGCi+1irEgZSLDzbPBCoDBZP6zId
F5E6B5GZDVkTOFMfKr8Q+SmjQQK3a+qbX6b2KbPs6ZHID+tbYNb+92Gy0p/EWAz3MB/tl2m2eMpI
gLmEUpjwlwrnXkxdHhx75vbzQZhRe29Zov6Ts42TYVy7/E/DcqpLErPuaPW+DqWXfIvoh7BTmbLX
ygzLSy/68EoQ9nyx7dn8LkqRvBO94h3dME8vk7FGn5IM7o4/iQIkdhDz0ai85rlybLbU1EjGEwy7
srnapZ/+mmvD+twFXTKf89Fsf8J9xQwNZiMDQCcxRnmQeczOEklMp5t2IsZkaXDnLIxcPgf93HZn
cxBleRrDyoZoaqbj1ff8CetrerFTFXfmUTjRCDFkdh6yyDWeXM74hzUe4A0mi/vZqpriMmQRzkfl
HN7cqozhRPbkWtzgbg7xmX2p/hwMS/xYN8g1zpIK7m0i2OGXkH0MAD2SQ3+wM9m1J76I/dlWsv1X
AoKmBiQ6C8yjjOfoibctDl0creR69uXPwrAX90sWjFjW8BeXQOEDf6WcmT/wmquiO9MYveFruEBm
cp+wufQJwqX9XkPvixtwh+Yc/6sREv21cLDLzXF6AEA16qMxJGJgioFvu31eF0bBKMr7cn5Z8zjv
n8QEDf8GPUdaN+ZoufWxLH04Z8cgnAL3Pcb7PRsOvsVqY2/ButenssP/pXwxTVHmymi3JESoPOWL
4YWrfeBNyy57SfM1h0nUK6BrTe+hK3O+F+0yncgWGPyn2cxMkOga5d3jtMRAu9WIScpVLOn6Wvft
5B/M3O1eMc516uKISRhBBRAUoaQdMpPJOH7KgBpHTPcrrrTNAX9l323MG49BYb9mQ+Gu/1X2/E+e
sDJdclzYf2hNoJlAOPknT1jIJYULXc+vi2GGs/wNsKZiG7Aqws/7PwsOcD/555sJeMiCh9NG1SKQ
APxbZurMhNfUCNxekxrspznk+JCwLSSulOyUbuKMc31Xil4gh8uxL+9vcSytzAV0HtR/JEEX/OIO
9NlmO0P53xy0Rste1O9tP7gR1oruEbgOF0k0F47nfffEYPNvZECqAQzmIAq1GXoHvtuDgzQUKnk/
sd7FibQu9VII1VY+RsB0w/hs8VirmVM2DOM7u1C2kuyRwViE3WhgNBGRfb19UIMJLV/Mn4X64yg2
/eI5KRDSi1s5tS4vL9fVVF+PtmI24b3ZXch7ahuuCpuhNrqQ6xCGxVeygtWFmDjF5+UP1m7gO0dh
9YNpv+CjNqbLfQkpzSPGOIRS3Dx4M3b161uM+QhfoHKALJyz1+YJ1yztStVoJyFHd3WwmhHO2h12
0KrbGlHTeuWdO3fSSc4uYA3OKQ7YVJHCgyNJiIwHETVD/hg3U8MNW5HZpuYtQZS3Rq+F46VWdqlH
p8ApHeRJ+agkxYRFx1tEfeJ9J4lQfZTUJmgsfMoxLUBtsd8DFlWnXlI6VDSf9pFSaOYeFiXkinaJ
PDOzXm37GXJ9IOdjSB+KBamdWyulodHG6vOteGbgimmFUP6im2qCueXGrL4yJhoTbRHZbiuFBfbU
akAboAbkm9dujdWafoQMdItcblFZ4WCco57ivDxhzA7CdJa103ARHUt2PKHdUGANfZdHgDrVabcT
oqezzOg+NU3bnwmEyvBXOsWD4XfxkzkK/OsObRRDer3m5IwN/rM0m3lOvgCYluAnwstd3l1imsLV
kP4AkHjD04sn85ZKIDl4+gE9h3kY7SV0CH+XvfXYafcz/PcQMD7Nfda4d0YWzvE5Fk7npS8ZbD0+
45C6kj/9L+t5E4T9L5EBMnkERKxq20Fr4P2fEFbeHdPIuahfR3R5TgtCLmzDBoGHd18dCAGZEXLa
vceo+6g9+5glqBluoG08l2Sw3BLnkFoo+0HhSfj67wYmhkH8DUt11eHDMTNCtNnavyQHwPGuDZzw
MjrCKKmwyUZvbFT+gUOCwug2y87k6o7YQ4FY4eio3m+3SYUdA3Q4uxFDQ5gAymN11cauLi/B7yVo
AjznYAHtW805ceDvlgcpRgzzYuLc8NRiJEvBCQGbFNDlFkSL6qNKY1TmKkXfKZeZ3eeNWIkCT7YD
TLeQZzkD3478M15mk+wfCsuyy/DvP1xE0ZAEFvU8sSWFzOiTbYKwxuE/VJJ9QNSV5U/VHzvCEdty
LOVltt2S1Lba4KnHb1EnKyQCtj/UiM0waPdnRO6iPBgZH0XtyypzPE2hKufEIXypsrBhBArvZTPD
qbskrcsH6tS5To6Ltygp567o7NY4MlLsvMtBDUPYO8s6fvE81FU8nTIce6x8djXn7h2YuZ2zNq8g
Ua7V3CGcUV5Ggtx3xj9Iju02Orkj/hJwJrCW4c93C8RIbFLShvgPbuLu87SruoREvAhcZuKkI0Ff
IjxcqYsaL/uzs1TfeRadS8t1q3LkhDBs481eJuSRW0jeYl4XDf8lFvmfClocG0wbR2jeB3M73xL/
DtptlU4zj8P1OUbTxUBRbqp+zQrcQYHdtWKnYvznhfhPzSpvLxjw8LgydCE1+v+c4SOob106wfy8
o9s7DWqXrmrsPU5LNaNDFaQW1T4Q/P+R+gtVMfzvTYEFiQmca9mOjSje/reuEGMUX8GAGbfNGRYY
QD0PKZViym5gGkfiNe1sOo+yrlkr4aS0YkkK1ItfluYw7E8rhkyRn70mlBOkbCb8Hcs1BDNh3emB
ABo+pRkbAG7SHwMO7SXRJ3mljrTdiCvlAPbKc8zGTU39n686diT/+qYcRjiUsJ9jboZ5zL/1sg6Q
MfLXPn6p4hqHsTPlSFDVF0oRHvtzhyEE64IRhDppYIN6iAr1Fh7WiSwDeLmcYOVNBE3uZhAOhmF4
7Kngqwv5vBl/y3KZMbi2R8J8NMy4T+k1JjMU8Bjc086W0oxT38EcFK/MkERU8FHNZbAinbpZ90Af
x85AyLucGSmpKxUMrXoRb5D4BBC+mVjAC6JnUlI6xBoy2efwYOBaaegww3oAOzkMhy3WMOQghXA2
U6YgR2MyFWtjJ1xC2WEqRDao5RIrgiysOxCJli+PAooKs2YSYFoO8GIsNvvbObYXqNk0Eumg4gtR
OV92tpcGhc0pwW/hzYaWlH9G1wk5SpN05pKJP8iFMq9Uj3Zut+tlgClbl+dQ25bn/Ub7Wwajmyi6
uA3yQUuH93EUskMFCARl66X1/Thx3hHwM5bMmIi4DJJpJgAPS4nhIV5LRavoslDxSTRP3jHlxqIq
YNRCj9Ag/844bBswmfyus4oYqujOB+1noSBeDbNntUOcZEW0fLjcZxp93j+w31iKhNK3gbLoJj1N
beO0ZwqxKkQX+c6hrIqiVfBQvUTO0aU7Jnuszujmhxeiy/DxvgaMFApxEU3igKZNuaOAFFQKMZ9r
0RdvqBhu+G95mpMFeYSTsaTGRaQMSzA7qn0VQNvDcWYFZjEzjvgtHScZtzcBByG5JbiWU9hJhtW8
wU6u2ZPfOPEb6sElBAH4GCVrmRYnNWMDTGxHi/YqJrDHCshu8aOKD2bVHKribr+YwsAXpz0Hg0VM
3YUtPWCDb1dDlYD7nwtz6MA1bf6nkx5RCMT1S+S32P6Fmp5o+54CWHbAqp+VzQ/WuHCpPi0EOjHV
1VSEHX7ikOQR23/YkR8cB9Rd74n+hDiKKkSV1NrLKrcMSOt3lgjWfoZva0ko+1AQA/OzxM8kp4Z2
Rass8T2h3A1rg27bfnBjC2TvuPOi98VoppU/+gfZxJYhTzsnN9Y3DCBWPWQaVwkl1lwgckPBjGA5
dPpZG2DJ3qYl68oAVYICeBb69HirRvYqodDIu54ljoXJhnTBa4cMFXIrMzv6jBjSmsz7RlTM/88g
UxPxMvs3dqdWVj0qqhln5Oe6rhRwiB4/75m4esNQfRTbNjKxLNkPOPvljDiM0E7wajjI8RoFSOGo
Wuarn8S4/JM4Uyb5vRSG08hTUZvxGD73NKE8kz39OttQFngNfKdJe3QYCxQClrfLs4gzgkaN9cjW
7FcEfAnJvptd1jiaG9VJO8vurAAOLoWSWWwoOH1VYaN26mUaFLq3897ydlBMUyMnZgF8nO/Ih9iv
3tobHV85lo053FbZBa+4NLox4gCtRtAs62mrM8tIqr+EIDNYFJhgMMI811YBgQjv7miEG1gaLXEh
YFkiyORnlKwrf5BTZwBE5wMRpsM9QL4ibiiDFj53BNDCiswJxlULWvtD7VC3XRXWwmTQm8MfDvr0
/MkROaTQQ+8tTTwesq5DA/xmzcnoETCyL7PJmCJFN0yndkXVRixjm1rFK0OpBFcAWDBbuPMYQMos
n0hQUk+w7XWKtZpqqQDW2iaG2K2gdTP/tmX2V/z1BJGgxf8wd2bLcWPZFf2VinpHGfPgcPcDkJmc
KWoiKb0gSInCPM/4eq+bF3JLqQ7K5SdHOKKslshMABd3OGfvtWOhbK1HT0ijqlRlJTqQxuoQfuBL
EVVjDWgsMTwKXU+GH4OpIOJqmYBk/6FNsCtkVzb7cLQyoYcS1XnbaDWqZ8Tunvi7bTu+cbMUqt9j
EVSjnubu/eI4Lv41KanYvs8mh5GCkTlUzNp4tz2vQWrIiTczORdTBlDEhE14qSkiFVJQ9j1hNxip
+5sNJEvnUkRCbsfBsY7FAJ1KWn3Gu8rDXWnRXAds/RIJKegz4VYsj6jnEI4QGyp2QVL5jcpTzDGd
VGEyPR9vMlM/bWY3pXg+XRcFjar0vJ4556r7kfS+rg+sDhXQdGZvfR6piCfEHLlATj0AA4G3Vq7w
mR3NX9sFbipBQ0q9qNSLdrcU82xTjBRcbZKPbbkMpdTN0j2Tu7/N2MUwCYGMesQVYvERG5BGGh/Q
O6qi928Dny7vRikAH2U3lYaZOLDksiGx2WcGuUBuUgOMz6J/vQmVkhbnPfQk6Ai8ElvFoMlqUdix
ylFoBiKrP+psbNRkvOZpIZrEmyGN/pJo6WZyBlyP+Jb2qPbdtDqriamZUec4C/T2ZqD14x50xRWd
e0u6gLbdfKpHQuZP5RX5sD4dwZCFVJFtzpIcYAPLvmPnQuS8mWSkAjuZwy60LjpmTXW+1CGAwrTc
rnsbRNvN+C5iQQMsHo6UIW8N6u3yt0nYc3gNDb9nI2anu2gCpcQ2RgNo7gSxDmSWJDrUj+Fhkpu/
crBWFu7F0tOiupr7WnHIZ2sxYdFctZpwegGIw2S5y0nYY0+rox+xP5v8j+xlZQ2tGUPD6PZZS7fH
IbbXEtWtiJ0/P0WtWZTSXFcT9QvGhcuPhYN4NGSzURjqDJcGm78WLVoEf3QJMzf3jOqWYoVJnHrv
3eD2TUX9Ci0dv7G1cvEfz0wA3IKhMcP5yRhpAnyewE5zYZt4jtouXxFYGF+3NwYO2OiG2Wnqvk3q
Zf0R44Wo0xmtK+p03TqLkSvLRmwgOv6wFYoiWQas21q8lENCh4lgNDMUCv3XzxOnpwnUHuBQQP5w
aOI0dzxt/MCBIrKtxUBRGbdTwjKDUjB35pQO1LE3aspx1+nTWiWQeEeiya/kuHv9W/xylgS66MGs
s6l/8VRO2SyOGiu2qXT6jXv0L22vThYzGpCNHs+16TyKHcgmIiykRyKWO6PXv8wJKEbXQOZB/kHv
opHVARPm5+J0GlZ90xHyfhNbs7BrzSO7LGaYo0h0c2ygCcDzf/b6B//yLCy66JrBLp+yuEaN6+cP
1nuXJBPPHG4sueA6mKYhdW9AtcFsoAtue4ExGTx8ZZHct7/+NU6vn8KCmN0djZvAQfqUHUi/a+wi
7PM3hFTIqmUs1PeUsIW2jWO/sGlsZ/nXP1kjw+qnUzxFBRiLugkYja6Ac3q2xVAVgX4OletYekJy
hyRKe++mTd1iIj36pzZx0izdOoPbiPl408iYqD3DD1qNrOF3SKjTIaprDvfColDhaSCMTlsWNgIT
gGqher2dsDc1W3/0CsohKq0O39V70i1jSRfMb+7TabVDB9zmmWQGaKDTPL7TzyOltbHXWyZdXPpG
5grCWQq20LON6rsl6htzwJjbO+pTnsnkOqMttadmAJAfBV5DXgJl6MjxcLtYY46S5De8zBMQDGka
pmEZjoF8ydGA8p/Alhq7WTQLq/65oYHefd4UgD0Sht8Bi7XTMpjtIbfQCdex0TrTjTi5F2pIrrLS
rOb1VLgk+z4YVtvX2QV8ERMqECsHU6dDwljxqPMsqP7MY+qxneqjGQXD7ezAHZj2ZMKOzvCduDTl
2L5ILROUsM/sCjH7b24grjxU+sPrz/P0xYfvYVqubutwWCzzF7go8/MIBd9zvscwb8fxGuoJE740
W7hHbyDJT+g5tbWwmJFe/xLWzzhWi483GFauw8QHzfUXHCtr6Chq38tNim2ORW1susptb7zRy8P7
aJ4VqD29siDkeruykjCCMpkYlkiKUga9zCT421rq7AxLtop2JOyj7ClWNCJCDN/utBFMpDuwt03O
zIUGNoeSSCC0Jk2PqMVRCKbvhSRWLHvbtpcc04mnRraSILlvteUqmkfUaqz8KOufPdvyqLm21KDE
z8m6HkOi4lcOE/FHqBBdTFJkhLrQhSokVI2OHCBTBfCBt8d12b5tU6uNWVJ5TzyvlcBsMkanHfdU
5A2CaJH6pTFF6JE4bjoH6tgodcQVxMNQnGXSmhW5ndAA5Xocx+resdgE1jsVH0DfX7ZNDGl3T/kg
Vu9ff3raL2OI/A1mKNVCrYab73TVclzWA3T5yc1WU6/l5bNn4iR5SUESZxHhSlPu0fOUymxL8s23
4mUjc55QposCnbpmAoe/0g7mT1KctF12QROv+qjOUIYmhKOuHf6uZXvasbVp14KIEx0eDcDpKWzX
IMeNcrnaXnOKqq3yC9672CgPUoW8BRttbDSUT5j90coIr5xcIOIRdYz6u7fjZGVyIFTa5IzYnq05
lJpPJjSSO63Woal37awKTXWqqGFhRDtlPvo9/0/7EEdF4WwZ9K0dkR92BNr9sDWjO4MAKrWK6611
uW0bG7kpJNguYYfKTAva7TdF5tMplSkAk7/nMjdT5P9lU5iNjQA2TvV1EqcOE03Bic/+/P3zcwdP
yZ3jdaLHF2rw7n6X3/HL5xsUrNDiiXK+yUJyMqWX+RL3i6vFVxurf2JCEAe5n2JECs0SPolGmqJf
f5t++QI8ZkTBNoxdDhpMzz+vrzY1S5uMve4Sgu5x9jCPJ7ttmY1Qw4p52aJckJxZaHudh9c/X1zg
j90MFyUmOyDBA+Uw+8uCkM2TSTZStFylTC7rB9cdoIbFHXHwRcCXbpXuYOukV/1mkOun+y/2nMyj
HgRS9qCMuZPrzixjNNaiaq+Iuoib4dYx62q594o2XS+2tn1JeqPx0Gut6J/TFxJnrG15T0I9FUXX
Jh04LXUOgN41ILuBOtOh1QsxN2+6ADopYoanC1owhnAgCbPRaLC0oCFDDFx9pH8rtBev39bTPRxA
aAa2yWJAjUCsdT8/1hC90ww9Ir3qvRHUiI+oO8kcn5y6NmtAUmSjhZ9LhpFYC7X554FUlxG0AxK5
wf7NQ7ZOHzL3msfsim9FE+300DPlCLRRnqVXUo6aHE1tcg8pa0+vX/yvH8fMRcsI8Z2jsjyfPNs0
gbfijat1GQnv7vN3L3I+slXupaD9Nx/4y9aMRZdjFJMYWZIq4bEnH9l14SwoGs3lZmaSrIE5wp4K
oGMSDR4R7DbmV/GCJFJDUW8DX7rVBwSf+YHUrlBtryBqZNTvthLZlvBhRaqw00j36Hw0L0vzEdgD
xLtEGRI1cmetQ5/j1+W30j2xBNGCqJZwEX0TkpbF6YZV3uE/G3UiDmkYkApyFLhKK9lmNbOGUTgG
nKQQLfs+pr9r7dxBCn7LSZSdUkjB1AOrEK7X20QezTBawQvqxkLkihQjhqd7R0vEtu77bqUdk1VF
g9rQVwrI9UB/lMhuz1gqwt23OqX4oiRaCK9OS1gLH7IdP6qotKiFjfUgLon3h0+W96FLbVGkRp0p
yjcbPwOtszBcbZJjeXbJxWHzeQHc1h3cVjGj3p9apV3ss64gicO7SJuVBDRZEVDVCZoLxtgJ0+fB
ish8u5M3azsWbdNxCjmcM+NWrdkq1BUgtfV+61ZTTDva/Y+FBlmQpKIjipNH9rRaWupCSDtxNYsW
SFTuduZ0dU/cTKcZheFma8DBhRChk8mxsinvgPyhzSlllmZivs1xhY5wTiirmexqqJ3V39hduqkP
9SOdn6RQGjVBnvSEakcWgSIFFNCUglxyHK6lJuxXinSlokRoy0PNa+XZl4VeT94VpMZu+JASWkg2
DUVta/V2clviCXRzeYDM2BU04ciriwz4JKZJdQp+YvGExCpxgp4qv93sR7UWrq8NZiM5KrjKlAiI
PkDm0bc1cKPGvsozojh8/ifKZn2WqtbZ5kQvKV54SCM1IjoeV1lKx/rdG2+izJ7yZbdVfjepABZq
Ue3cap/hAI74GQoAJnufZI7MvG1ViD1499chWz9Ky5HRYEN6KTD1kd8Yp2ts3UsrNg3dYfhC2UQz
7+nEjsMb8lqLWj8AvFKWe8dccY2+AW4k7MkWxmtab5k1rR0Y43TVunzXyebjVpYm7k74paHiCrv+
hplwKJIyWDmV2xontzqtaCE4NLvWw9aBZjYUQv61gOk7vnXcrFdoeMiy7maKbOUssG3gvMU2kwfU
6Vr6Vg7rwZ55ZbPjizvCsGrA4Y6u3lV73O9iGMoOeahQZD+vFR2oQjBKDZEsCmSkFDEwpXMw1fXU
UmEwE7S47mqQBBSmNxbTBseyU6CB7R4frjVQN8wxUqAzbcPx1smMaEJStnGcyzlmsd2uVA4xd7Hx
SW7OImnB2wBS8lXPXM9VHuBUjsbek1PX1nDavFfyxemPjCr1WFHfbtN3J3IKTBdfsrQMy1I99UVB
S5KWR8lV2YxUJtRw5h7yVSP1fu7ZXWB8RNnIC4Sro+nf14WO+rYyrLGgbiwr67ItYruzGI1YyzFG
nm2gnXUmX4GWOHfGi3aydbOZNU1ZXt/gWR5Vc6ZDIUhsnrfk2c3o1qKoYoIHOosjQlJr1FgTlf1G
i634xkoqe8VzJyfKpAxdJtFirizGXVbFaoa+1lPIgvQ9xcSB3UjswyR/3xFy0hrL4n4ktJqn64e4
6LEtk+Gloffejpjy0Xwf28dZr+MuMMlvzj85UxLQIKA6biuETyyyYhXYmHKyZ/zd93j0ym7u1QgC
7no/DvZxcZNAgq3BK1kk2/Qgy5kbIWCzt20GxRbtDOOyhNSX5xHYuCRZ771GgZiNvI4D8BCUSiu4
L5o07ksTDGA8k1060Xvi+BXLc/D3zKWjWeZ/BhtexXg3LUjjQZBj3OffG/LQv/WCSkr+XK30UW8P
SJXWWR0c9Zq8S3F/IVDZljnT6dnTTO4q+jBb3SSrjozpTuKZFmk+wqVH1+HGYJtBh2Tzz/ZyXqlx
TbFoDaLtqexRP1pqRWu9Fw029ul0kR5r6V/G0biIbYL8kybxHrP8dLl3Q8QiDg6bACojqZBxlDGh
isV4KBl8ZFEJFYsjUzk4cRbaTaq4i3rdYLmiv1Pjy/nckqoSP0R0NEF+U2JQXvIUP5iM/sqlSXXr
hNUI3lgQt+K5hAFImk6ZQislsFsfGbGGjF3xaAspxL8QwENJMIy8MjMOio3asMIicPQDd+YRLGTW
k2iVUZ02czcggiOMyp1NqXHo9oOqkg677yWwXg5bzzgG4207gW25J8GXGeAiafQBzSHB5WvpBVGD
CSAOsEYbynrIsQQwEKSPcpuQt43jNtCl40jLFrG32JqCAI7wNm8nxI1stMk3PIWUPRhnksi27XEH
uanahEU6aSs8SKgmwkBM1pCYdSQfyyp1i40WofJinkXqPzBg1s6O5/c9Tc8eaqYM62ilHDbUOc1V
fqqBpCOv8eh42wQPG8Pb3H4j+0N+I2Q0UYUtpMN6EyRJ5BWeQWH1UlkK+FYdjVHeBbkeSQeacqSQ
xXJ2kpunVm4PN3bR1m6MZHNX0hllu3EbntJaKpEJttyQyiJPJ3e2KJxt4tzHGAMuuk5kMNxJJnlq
RhcpWBte9ERxRUytHM0btSCV71wqpNQCETYaqEjbDsGSc+H2ZVMl2KJC23wu5MOujgSjPiWmj2i9
GGHbW8NWRX/ZGKOoGz+E0VhaFVkEIoEudx2hQeIIILrcUkaipEevsiX7oFRoihz1GoQNHdKbyW46
2Bq/S2cBgj0kIbkveC4lH5BOuthUp1KppbG94Pk3HYSK6k6dEkND6iTJerakeMmbtL1jCPTXdti5
brLm9sVWrFCiqc+0IML5Ftt+k47HYjOrZIYRb2Qywoak0j2kNSyVdEZuCQEbnwO8wXeWKIfnt33p
7z7/WRFjUWNJZuRsN3mLHmKFrhozEBqneL7tpG4Faj3Ynz2HkLmqdyYG5y799Prx7rRG4bm6QyID
/THLJWD1tEi3WvZcJVGZXxZ5jQx8A7RuVJpF9sw21szf+mAD0SPmEXp09Dhok52W4vLM6Bu3WuPL
NI8b93nhpOBgJ6iJBCUasVHmotyXUBaY5l//4GPZ54eyDOVxDrSuSYeO/gohEidRJYriGi2/PT4v
p6V2zQuKkr0dXXqEniIWp68+OO4ZRuRWQ7yxDnGXl4GZLAbxqjZraqtfZ0faXq8WLvZFoAXDVN+9
/iVPlbDIXyFSaRwfYJ+ov2bwLkgsHKcejbNNoSY1cPOWX96molyqunOdKwcMVXXspFDrXMd9P/dj
XddnVT6nXeLrIA+U922VKFUUoNRC1ewXDAOj2JsyOL6JizzHHpXkSoke1mrBGvsxO1Uj3hcAqyna
y7fFOlbUj5f5H1/m/4xeqjt517t//hd//lLV8F6iuD/54z8/VAX/91/iZ/7n3/z8E/+8Sb60VQdx
9NV/dfZS3T4VL93pP/rpN/Pp27fbPfVPP/1hX4pg+7fDS7u8e8GH0R+/Bdch/uX/9i//eDn+lg9L
/fKPP7+QxdyL3xYlVfnn9lcXX//xJ+6HH8aD+P3bX4oL+Mef75+Ssv/jKun77o+n8usft7hCu19+
/uWp6//xp2Lrf1mUGPE/Gq5nk8RDURsm+PZXvGCaZts2XQWqkZRuyqrt43/8qTl/mRp9cdq0nINo
EDMxdBWxJMe/wnzBX1qaRvWSbsuf3+/ET0/0X0/4j3Io7iq+c8elncwwiCVohwupFpEtFN2Pxq4f
CuCEYC1agrxxlyp9emNXZvbOKA112UHG0+/SOcvPYreKL60q0WgQ4VfvEJqFA65yZyk7jvn9XPjh
pHG3oYaTaZDdJwvcAd8FFXWrU8QsyTlcm8IvrEK5yuf6sxuN87NwrtXgzZuM7ZnZvpga/dQfHst2
sT9e3OlcIi6OEi87ePxv3F5HXPwPF+eRbeuVE2b9yLKTJxT22rdZs5VrjohmwuHC0Ax089oFwgjj
PRnQHnh7OPuPazNeUFO0elkb/Vsv1Jv6pXzfty8v/c1Tffoy/PSWvRlf2Oa3L3/wD7s/DkP59aln
pJ7+zP/DF8ikKPwf30flL+9PwFvUIlv68ZURPyHfGM3+i9giB305iC8GpM27KF8Y9y/T44l6Nn1v
3UXEQXP1+/ti/KW6ODWYjVWeOAeFf70vf9kWR26VF4wqvxA+/J335ecCL0g6QyfHFj8GvF1PZWj9
PKKqrNMI3gDbqA7luR1261VjTOM+Vdbl8MM9+TeD9+cX8/sn8UHcDQrpJrfhx7Hba1MKMSDf5aWr
x0HcUIL0TTXJDoDvnjmwoL18/QN/bm7KD2Sc88qgJbBoc/78getA1cEkrDKOM6pA/az1QdrPy7fF
nUhk65I29+1RN2OQfp5y//pn/7vbalsiSZN5ktt7cluZPpIqtpNdqSYqdSkcZ8uZqXV9STYB8ubf
3Np/92lEtzOAWEotdqk/XylJhX1J02VXa26pPyhs4xIUdW5NQmU9kJb3+rX9u/vqugxLD+kVygNG
7Y8PMkGKjCwTsZ6TFmemviq7PnMezSy1LsLKKQJyM4y7jK7Obz5XDJB/baSOzxPnHv0tixmeBsHJ
RgrrB+Rdt9qNNokza9MEVtbbEGeML2QtdMGirNHfH0EmPW5aLZ7FOexU1KSXLhXFtthpRukS6aA5
3nnWhPVN5qzdjg24dq2p67pDhTD8Ztdon4TJcXXomej0GMd+D9LCkxHEZrIiLlg/kGjZlT79MLgu
PP6JTRPTydfJ0cObuGIPCVCBVK2D1sf2RUwD/IMyq9EUTE7XIAm17OXdooCO2ZWaa7xw/Bk/Ytjp
McIn7YgHdgFwS476UF0bXRdlAZSe8nlqHdvzvUo37xTKoPMZeASt+GiyjWYdJJsew08HA31vuQ3x
LvZMdAkpBeXyBmjI+C4muXXmhJOWbweGheoP+M7CfY5S/1LRK3AJEEiJXqF0bXByxnK3IKXsQsyx
7MeplCcVEQdjo1UgcyLM7IQnt0tfHMB/W3EChgqwsxZUBL+NZ0tt2uUuNgp1DGaEYJmfDqU9+s44
FV/7vJ0f01ZJ7DNOStk7ysad/RZ1tnWYzLYhaQObpbmLpxX1RYO6fmcYTZnsh9DROz/G/tqe12C5
eZPJob93lSZLD0rurJ/HSkg92M+w5JJ2YHxiI5FWMJmUHMZyW2WfI5v8F79lx4MKtCm1j1MN0eHM
6zpqMZlil/khdfPG2Hf6iCJ/VaP+1loA2QR5xzlBXe3+hUZiv+x710u/wjBZGiDpXbrudSJCLzFe
jeE5lpzRvDeO/YYBn0x5UXg0EvxVmbrlU1olIMKnZbS0R+oBna75fdU5xa2VkbDrt5OiLdU+nbsy
BvsGECDyWS/CcIfANqrfrgUokit6s7k1B/HQYX1EjUzh7xGH6eQceqqf8e1YASQE4VMOTTbdljNF
kzcZZaOWvX9lwqnqi8Ta5YlLy0qrZntiLiwH1cNX2bvZO9VKkviyQHVt3sQxvGEfra1XFX5iZQq2
oQY4d3StFbWlPMYF9wNyO50AbLtxYbtVsnORjS2f9AgP0LWL/jG/xvrdTZBSx7H5SvmggWICowFW
uN/aPRRYHhDP5VYjPDL6og5Kpb3HlBgaRBklCblGNXVLFNSQ/6fHVcW04MO2bpsdzBYz/MT71bZ+
Rr862i1O32Z+0VfOtyE30emmfZZ5waKtE6+j5w6cg3onG4PInsYPhdP0q69GeH19IyEqgIwkc3mM
wVV+WObZSpFMF+EUODVsIzJkSqEpmqbH2kiad4PJSh1oK4YVEPBjjdSf4KWb3GntT0bUhWewZi1A
FEMFpGRRUtK25sIzb9W6G1Si0+Y49SnJKHD/baxQ15E7V7x96aK9j21t/VgY+fJFgTH+5LVZ/slg
FvnS6N4MmZ/v1JPDpeZ3URmrzyT2eV+zJayfKGFbY6ASdtIfMFfgBMqHJVSxttnKWxQRoUHV0TK+
RATL6r4elub7cogJu1IBSjS7lYPlfQjvDJGV3nEgJFkt+2bosQUt23StJwcgfhREllJ1gTmqS/G5
SQxrMUgcC221vBAVj08aFX9+I5GhX5fZiGofg+0aExcYJjsETlQqM1KtP61EwNKKGlAIs3VPySxe
Z7W+rzmYLIHd8x/iMOOw3BGCU9xnUZVwGtBypdmNjU4MWFzapetH0dq3vmKGq+orBlo136WSnQqv
v9btF4KBLiePowu+fS35oFjl6u5Civ5DgCvEeiTERFOJY3Qie0eUS8hgbzznXY+GtQxitwkZ71R1
P3dj2nl7NdMScoEQdAy+7cRKv7fYznPy6EpE8LQJmgI45RoWHFviIfRbLVpuQjDKi68icXnX0UtZ
/YLLugDUVcdvEmgI077oPHxeO34u9/xEL5flrm6HNrkwNNi1l3NBOAkqrtmZLs0KLe0ZYm7PPsy8
beGOJEAv81tFN6DiNDnasT4Lww/eRLTPwVTNHBpJWhrj+yIx88QvG7tV+eeLyJuYOuRPZkojMFAa
mmR7OnNmv59yxe16uAdmHL149Rh5H6PaiaLrWF2yCQTu6uVnjlNZw1VPlErt6/Wcx181sxvb65Yc
j8J3EtdcLrSmqUG0GcvU3IlSuHnFnOskvIgVgXl6NHjFeZYpsMk89IbXCvMa/AT2g2CIaNCo5dVi
1oV5w3Wt62M3gLf1+yiMFpYT00r6d1kaDvqb0bEi0HxJp8GNJ7VkvLI7Ut4uY3VN8wPaqmToggjc
VfRsl/pIhJUHUbOGerZY08U4jUYFu6Mrkl2dTMn7ylVX4xwXToX9aNQ/EgrefYtp5b6DeJpc9U6b
0NWqFOVr15AlpbkiQGjRKnIqCR0wnQCcoXjzzKTL/ZG80CXQsUVaB8FpmHz68e1V5VqF6mtaUZk0
M2mb0nBs5u6sD6uq3WmJ6XwZ3aZuAvxJ3ZmW9Iq1nwur/9RNuXmf2GUYB8rUul86jsLMP0lH54Qw
RGOfeV1j+GakRcV5pNIjP0xzGZJTtoQcrcGiucNhSsP5EeXU3PscV7MrA6KteN506i5qNa67N8ua
r5es/gm5HKEduvPOTtvh2huIEryZUoCF7405du9x3XowMWrHXfdd7LhdgLJi1Pfmmtr9jlbaVL0f
LdV0L0im8iBHJXM2+k2mOcXl6JhjcVOVWmeRv2H1xUMCP9l+ZPIeQEgpFUUATFpuG0yz53yNEKg8
NmvvPeHqU26jSSt5kr0NqqE088ewQSV9bgHArYK1NUqboDK7Mg59BAUVmvzc4xYBpdriRVQS0kFY
mNbAUPq48DOKF/W5ySyf+xGvD+i1fBG3VXFJu6GVr6cB9qnos2k5y03CaYwHO7L58Q0rVj7rta0D
o9LI6mtA0cys6VmF7zq016/mWnTXJMcU+k1DXi96VTN2lINtUdYIlCJy24dJGXrl0CUo8p5nl2TW
M+LJwvw8bHg4Z/2wEpOq2F3TX3aY3LJLvOJMnAgamvAQQ0aIDkoPwcIn576xrhoq9dWHBIL1cN3i
ho6vVHx2duKbdojWAAIDhsE0ZisRRGbEi9FX1LipFU5pxshrEvPRZK4KaZj2qQfr06STv6hO2e2n
Lg9jNmpddInyzDGC3ovrZ0cDpBRg017YkHrLDZBntwXBylLETqfIvAOY0yXeFT0IDj+dEwraOECN
RdkBDR3srxMQGCL6soqQhsBxjCj8lhrV2EL1mHknAaUn6QO41jqLfY/b537xMBPme5po/b1tOdWz
4llEv0Y6NBOf4hvhocjN1acqUpf1sux6J9mlcax/G+c8ue0nbf7UNWXxDq2DZ0zvkoJYxZ2ueIUX
dGXC+amfeuswQwYl0hn/3jn5zvFtmWTpZxtc3QOFrtYJEtMYbPgoUHZ9d4ySz8uInDYgaio2/Ug1
6lsS4txv5Nrlbz1Fq7ODV7Xtp0ZfUjOosklVfNvszeJ61dPlTdyObACZfyPFX0BCZLusnnndOzNn
ftXGZtknxMv2ZyNNF/zwHvhvNhHkAa8whR5y2yWIUVkc0uloV5jkz5IC7IO/m25iaD4On9i4BNt6
zXuP+jqqlKFTz3utSis6f+F6hyZKtVnwW/V8VSuKAYlHEyToiGx6jieruaCd7M3BPKm2ESic76OA
75k/Dd3g3ZkT5iaToIxlbJQz1vL4Ap6q2+3ogRlEDvUN0nEtaYuPa5mQF+GxY3TIfcB77INCABrk
mXpxF0KjLolw6IzHqi+mhxpW4QNsoOyWHZlWHtiIRjdhm7afFmfwiFhItOzaMvr8g+01a0GLawIf
n8K8SlmTaLPhSlWiz0xXRr33gCGAhtGK3kdx5lwmSkKkYqeH9gN0pu5tN63rB6TuLJK4WmB1Ee0w
IhLGAnZlFaUVH+qWnFjELbHxoQ6JcPZrk+PWVUqIrbOzMSu4QZd4g+c3pLKbZ+S8LW/zGrtmYBLD
d13olN6DwYAS55dRDuvVZOv0oZ8GjgEeG+pbFJRFedCA85cBzLb+WrfBQvBip/Mia5d/q1T4vyus
v1pQ/H9YHDReLa4jyStfkh9Lg+Lfb6VBzfrLQFtKd5KyjWWLQ74sDVIK/0sgi8B1sIFAV0wRZisN
Wn+pJlUX0tA8uGtU0/mrrZTOz0AQwtDCUZ7KjONaf6c0qIlCzg8FFyxLojpI+YpKD+7/057ZWitq
bGpTcYF2H0xs9FFpYXRGYTn7trfcTyZtWi/FTsQaXmQXJLIk5+ta3y5e+vn1ktNJ7VB+Ew8tKB4l
XVw33/SHuvfQxVkRhklxUWfTRUjMVO5T8P5kebX2m5LPv71o7iG7Vx05Hbf6549qutRQ42IoLno1
fIhNED2zfj1jojw3gD0d6hBcI2ff/BZ/CjLLpFr2Nq//YdX15Fwb2LS/funmsdJz8hjQzaFupwiE
5cc+qe7RqbbQuXrKed8Q7psszbs0PKebV74HcjruwbNdkZaYgurWPPLIcZwRc0z9+MqDZnWmmUlx
tczNVGE/iN55sfXEyT8omF9zTEFdx0ZgBCGaPi29ruU+J8Pua7g2pr1zi44pZ7k2+zPd1fvzQczw
i13sGsV+GNbC3q+kwVhDwdTm7OLhI1QLB7GPMpNCSh5yUOk3JrmWi5J80/TJuYNbMzzr5ND3ano7
EPx6MDsFpFy0Xquz+qlpwk9VkX4Y5qvYu2VFg4iW1heKm75fS9ZiTvhgXvP1Fsbwhe304XPFvmgZ
8/E9POv+yqyU5o6mB79/0ey7uGnTG/i1HIlH8InQkEldj9vlOV7X/KFKnD0aQ9+1Fool4EivFQ5T
cDZuyshJfBc25rIUj5ARdDgLiD1VSlVEwNzYsXdWrd4+Z4t1S1kfTlY+3AF4+jgZsbm3FqLng9RR
yZFbErSPQDlRGHbQv8qiawKSX9u9RWhhUA5eeOW0JZIH11MSSgzZCl+ssQMXzMVhzNfPAEVh0RAB
V55Pk2KxA5/g5RLARPlkeVv12kOlV1YwtOpla9bKDQKrrxUXewtktdoTYPjVITWLQM8i5SBWpwEA
f9vnxD+fFWVSnXnT4l4iFzR3TQjyFyVvtCtwNmGHKmziCRr9oqrG86Iy2jddPhJiXlZnc9l/Sb36
1ih4MVbr47Jql6VqXhjo4vdLUXw2HPWeTJLHCNJa0K3L4qMx7C5UymHnZTHhPFSbYQfuWrtaUSMF
GPDpAXelCuUPNIg1Fyubs0QNstZtbrIeDUQ4dB+imIR0DmzxdQib+11lRPrHPtc8ziGRcucVnC59
p19hiyiTC3e1jb9QUuzepDPES7UGdo6mWzU+d1HqXUXUtC75f2wVvJgDF0Zh2Kew+R60xgxpGXYc
eCY6fs8lIp9bI1XjN5SArB2YYesdGOyMqg+ZSGXgoNN6Dyp7JgmvH1LfGzTtBiC79ewVS1zu61kv
L/KyHu8A8M8X5IuVZ72V15e91rkXvaNQZSC45V2PhaHYmZDdz9cuyZ7KdFm/NVkUnk91CVnFKL/o
g2Y/qDQXn6whB07AhuliWGP73TRHE0Ayc71J1Da/KzJlvBmKiII4pP7qysL/dY0Zvzpb1t41grpF
n3HrLm1/Xi/q8rGmqHLXD/F4Y8ECfM/09iXjEFL4ulNML7lu3JCjGr9f4RY0QeOUxm7VzjH87hFW
enPLxtCwSDZrLPXr0A/1U6n2T9Zcv1FUN7ly6z18ifAsbag8NSQd9oE5mBdW9xmFcLwGnbGvvXjA
WT9TgjTD81Yb5gdn1i77UXfu1vLBFv++XrGxQBgJlPyqzlNy1+vuo6FN6+WwuOcz+h0BIdcU69GM
hLiZZGEHTomT+TqCkp1rfl6gr55Rm/zKLTF21Kn25H4N+9yEE1e758ukD2zfsl2Z9e1Bpwmc95dj
Mx/QF69lT0rpijE13eFsxOnGmKwgBg7Kh1Ctr/TizPLgrhdXmmD6P+chckfkRAHuw502HzSvGP0k
1S9djqFrpj3UcKMpQxZJ9OAoMULf8WKYxl0VGVcAmw+1ReUidnZrdZjqh4b6wrKQFUuZii4ZKYX9
Tk+cO2v4MkzgBEd26WujfGiYSjTtMOnnNCh8tnP+MA43uqO8SdNL3ch2Uers2hjUhfUUkzdEg5sT
O8oUHdrQeddofhOjLp/7IgCQrl/EHLZRpDS539TnkTGcr8Z7FAgYLuAQjN+UTIn3i12jyOuxSkY+
PcSryB2CycyDMAnvBrPF6FR5Z3HcHmInBjEPD9tmJu8LvkmZ2Bwqa+T38T71iiB3/pu681qyGzuz
9AsNFPDmFu7Y9IaZvEEkHbzbADbM08+HqupRkWpVdfdcdYSCERJFgicPsPGbtb61IxSZ3ilOoAgT
0M5DmjG+MDpCPvY3zbYdqvXZ4UCbiruC4U6l8szJ5yrLvxjud7slxAlVfHXoJDHWSVbcCih/yUrS
cU/xT7J04GjKfaYPIT4t92YZFB9OVEHADDoPZmoBvHzPt2bjFuPzhQPk93X5T/KTP+/vmTP8a0kF
TxYjOMNL+haHte6fCxkMexm4xxZNI2NV2eaUTuktMcJV2HN0dMJ6bYgDD6xWidLy3GWmHqEzfdPX
ITvUIIgsNx6k7UWe1qancT6wmVijum7K2wxmnY9YMARMGWrJ2oY0fO2jhkbgnhCXgVPR/IK7+q7f
JOarQnsD/WyEo9oy8teODN5fCDPr48EeXlCUouKTE88UbWJIPAlfQ568q7QVD9gAfMxSLs6VrQ8X
3b1lDqlHs5G0r2I0O9KhZfOuD8rtOhXteTWyZ3WdYJ0X8pMizUDNi3OZ5xbp7vqTtunrPqDKbtrF
u/EWE/9IPfmkMvt1au2xmeVZm5TY1Wb3WLAR97uFN5NIKQKxC7zw7oKt0dZz1BJH8cS9cjGZN9zN
pRUJY3Tjdf/oDuNhIpkkb48mnqX3ODNH83syOXfZHmeCBK/BUTQp2ftYKdfcZBTsibC2qFWW1bsV
xsK4r3tR5/otgx3j60ZPyw0j/qutzwrLlpxNjCjb09R25B2qQ3dcBu84tPqRQvVNriNMZv07qNU5
EIyJDu66pMDN12DGdu+rSAR8c5qOXcOrsJiNl5RXtFCHL0qS8bBhB0L49xmRNANookrmsT9sIPlC
JrUEBqbUw8JOa3j46ZsKkeUgB0v4AmsHOkp6U0Q5T0KMmt/k/e2QupWPHAfVbDmmkTok9zq8TYJe
+T+0NlYjbhAP1Hukwtx/RcI6RMwQPustm8I6sTsfMvjB8TqK3s1A9l4nJVWYU+0LQ/28EIsAZq95
szqJDsQxX1pRf1lUrY8JXKgApzOzk1PkenLHtC+cKkaUd/oVDMth3lVhvbpETX8qnP4rfI9gKulq
NbhUGUWcwxJjzDIjVLLxzDhLY1eTXzINZi2chXBz58dE0R8GlfzwolXI7GxvoTODaGEcZ1ZKqMqR
dZxGOtaYP8JDC9Yln0N1qY6w14jiyh8Xw76hPQgUyQtrKT65jbgM2hMpDqd0+ZZm+rUCpM4EGiBg
1E1sthROtOaLam4gQgWkVXFDfR91bDVgcPt2lp2c9imll2gxcjf25lvMQ9wCvJ/zZkwsHAZMaX1y
JoQiGJiQ2fW1JWt60WGpnhTkrWXvvcIunzqew7S9xxppNNrBtL47woqNhVnSjQuX0Z4OhlneUhtc
2ZSTjHTrQTGbxGGVM+3LFqlbqI68vZbP6XCYRs7acrpObOs6GbeCw77/bLnrh5l9dNM3hQhlNiuB
UuAw+DYqalRp96n2IsY+VIqSDQMU+gEeOaBjpTvaiPPTbwW5XyL7sWwOMva4G7/l80JrEG5IpUZd
xm7HeuGxMQbI81o0Sx8JJu/qNTTt8bauOX80EOei8JVSD/b3BgjTSPF46j5XS0jsh7/q4jwmRE2W
gTcsj4vJI0qpks+3HfPzpOInPLq+IIQUd/st25tWVy+AxXyi4n2mWHCPvVCh/ioo6NFi+J6EpD9A
+qNQre0Ho/9q1Vu0ErUyDQdl4+9JTXCL2Z0uZVA0brQyTtPtYBRTZI1JiD0+RF4S6KzzaobsvWn4
+nAkPxVoRuOzMKZSfrRIbBbpE0VYJF2XPJzuAFyLXUUW972Mu5W5b5X6TfJGulU0bRj+iwgxml/N
STgt83H1BiZaelgKKnN9vdj6h0wFsF7Fnzz1Kjf3nLY89CCHxaudVIHbsMgoyjtVk9HC6NhSr2st
DsoqLutW8li1GKaU48bwbisiy7QfzdbzTQsHfW6fpbuGtn2xERlzetw0Vs708K7QP7PWCupaC+21
eTAmDm3xMTd3acMMO/1qtW5czjf5MhAI6YVMx2meksBJbsdqOmDnJYka9TN5yfwiJh1vCAyLAzMU
Vkqo1yhNu9tSdFEJFP9Ql/lDI9wHEh6e86Rgq2kRdJVO9BFqmtr8LdqKl4pMKylv5nqDesTJsK0U
QUvdvtYi/dHXUM+wQ5/zan5azNS7JNrIUrIq63MnndiRz2visnKU90ILTc8+YGZ0w1xhZcLAdBnd
g9ps3NnUClKpvic4rP2Cf+SY631gF675qkGhjxKrPvwfmHyQA4HK4mwS4nbr3Pam0nvvre837ZAW
xd6L1Up9YjNWcek+jesx904Duop7cFD551KDN0hCV3HQKnu8/PUoQftF5ssMRweQYMJKcpBpYlP/
pfzoesLK1kZPT+zG1DqcnX55pDcc/a7QXP7HqTsne3+yuc166oQq7ystaU58qpzDa+9pQGJpN/Xe
5yS/tTzu3v00vzVCxW9NkbL3RzhwLfZ89Ezt3j3hhFq/mL+1VF1fKo+QxrNPkBaHby5K/BPvOkf1
2UxU50EM2CHrwvw8OFSqPlp65wZT/3gHkDX7WiIrPxsKNYOFs5LtkhDKPaP45AtbWf2FtUbx2NVd
flWgc/uTNj2XKi1a2dXihpwrFaUKveW2d5lbBhMF5YyW0sJo9PhLh/hhXDflofLm6etYtvIJQO8n
s9YVvzU5XjvzLd1nvPWY3pcgzRcIX3vm28dmF5rPgq+4LO0iAkcmd1tKm1MXEQ4iBheldQD52eGe
pN1Fd8o7TM84RdGDjXAAlkrwXjLkW4lJgZszbbzilMp0esvWQbYE91VOhJ+WCJl6Lb3zQMvt+GiH
ZBm5ispuyNQHAq11It/91eu94aHmdnoa9pau3Zs7wJzri7M3fKyh6P2gndMHir0lRG/lXeHMtZfx
t44Rb6i8yfY2stobSrm3luPeZOKfm0/m3nhuewuq7c1os7elDOpDokGSY723rHBYyw9U8f3xr+/e
X2Rn+wzQYQTIgBOxFNDL/ff/NAOExNuuHqB/RGazF6WW9za7dR6JDkm9PTthzdKLctZ++evL7vO+
X6ZvP132l0cGc5OB7matTnPfiqCxqKu0cjACVI4Pf32l/2TI+ecrOb/o2yZ0dVUptOqUZfMXJc0P
CfoVf9qcbwSM/82n0n5uRPaTACMG0J79Z8mYE9H1Tz/Nf55UGeCFS7WfODzq7gUZTP553M8jhOfe
SdpzGhf7abUVRn1S8v0Iw6mlEaHGuabOerP9PoH9by0KUOjzn1+FwT+Jif9ru4T/TSL9/Qv/9yJj
9tLj9+Z7Kto/7xL0/Q/9vkzQVXYJ0PhU1UaYz+KANcMfywSExthF0B/zjWNFcfidP5YJpvEPy3IN
b9cZmwYWGXYA/7FM0P5BjwrPw9WQW+I0/e/p8rX99v3Tg6Szk2AaCiEOcRpuY/uX21uxFN2ajKoM
KkOqLI9boY7BJBl7+Vm2LD3v2m75bGKa0KNJrrTlaSErm9SZaiROW9MLO+rWZYjIE4BL26SufR2G
cdiiIgcEEbJBV5+Ro5YaVZxwvpWGO7NfrWsPTqQ+zuGM0Y/ZNYicgDWo+O6YTEMPpuI5cb2OcBmc
RPTBlGTV5vfpLO+w/1NzLGtSNz7m7vWlWtAyJnm/JegH+i07uJPpkiZCKxbAUTJeSIGWPU3WtFjA
kFA37cLNz8jT7BvTSN0deuIwtTJ7j10cPwGFyshECIl4VymCqmacjQyJBlhBH0DeUqqox8JQjIfW
MM3vINxbJdBIZzuzUc2LQEGAUdPz5O77uIwoADwD5SX2Ybw8YTMrJrogy+quHs66s6t23QQKc9Td
g4MSioYA5ITvkYShHkn3S5+rzUipjqdt8Qkcc/AxlEZ9W9qbDR+LH/e7Uo3Wp2FgobhvKduLsy17
RvbUtgur+aLrmeS1kTYT1RP0xdqNAVWGzTZyprxS3Y4SmHQS+cL+oNL9LF3XFP5psji+h6wx9XFC
8SE6cy1/lJNlEn+xlHepNI0vVjMZ06GusTDgw5g8mzSr2hM3ECi0s57DzeXrnbSjV5M1CdYKFrop
3SlqtgVqfakJYgjnzIberIjhnrSPuGdvysArzcqrq+Df77XOe7V1ZGCIP1Xj7EwT8RoVGax8lgqE
GZox79EpleqVG7wikUfaCVMBpZQVg0RoyqxNLdRH6AGp/cqlEfcoxciRZNS0hF7O0iI0ufnck+J0
2mtN+Bm3P/VHVIHHIAbF6vuC7dqQMlFT0g+CV6cihAKvvZi2Ij9oW2gwCaObQWT0OLZ3JSYC6NVK
HYs1jUeflnWOeFfVrTL9bZyWmxSt067coPdjol6iX0rHBDnNqnINyKRsfd2sngM0udWpbmwmm7kD
A4QMg431tuJO5f3gNYRXgNRHBcA91JoBwDz8X6NOrmIwp60i/EwZuIKlcJRAlbDtW7fB+B0xSh/v
zEIyzeqWWYqwX9T8e6ZvWXva1E7eYLZNzxYn0NHREWP5djs2JNmUq6jPrWl0pwFBeR9btVbQTDWp
0QSaKgtA3ZNxsyazGo6eoT8UqqOaqHATMdFLmrWFQXZQH+ocRdepM5TlWhPkwE3coDUNeHFp5vNY
O+j4OEWl/T94gf3X3k7/2zbdusnu8d+/ol6afPz+DSNZk35r659eU/sf/GPn/Q+k467Fjnp3sGAE
oeD6wz/m/oPeBNYQsCFyZnRWmP/vPWWr/8AgQ8mCVwULPbvtf76nPH6LlRLeSrxju9XiP4w697+/
fn53AP4b+9jPO2+aXFfn/eg6LFxt1eWt+HNdtNVJi6+/roO4eKpvOv82OF4eLuEPLzzOv98n/3Ya
jCPtp1fifjETvxxTYvhwv324Xy5WjkDdJy0LPB00QMbtLxw3JtZ1kH7TKZ5yQPDiXdjKsT0k3El7
1YCHxS57tVOlJk5+u82p+yMpW3xggLPO6NzT01qtDv2vkz+76dxFywCY8WnbNsbH7ADvVcWlrV91
862Ze3Fovc5Edjiy2CZjalU/k5WYf4aj5ZD82LHoRe3SJOxPGl31dd7TMuwpU5mc5i5+URjn5tMM
/8+7K72mLcJxK0biIJ1lScLUkJ08eVCCtBgKInPsyVXYZTEIEtFUrdsU20ntfe/axJ6PI+ScNkpg
mwMaWdV9AFqqhROsA8VsILRhxqIr0SjGKXhHi2OUI/5R9+Ae8FLWluVkJjVExxxlZXlWHaXix0co
XTjXxnJg8eh6LwkqziG0OT+Po0eW9kF4S/2esUe+g+hjmZD1XUUeGxdDyaa7axJ2rqLnfs185qa2
3KQI5i3dixgc486hNswkSnSRZUEzp861aHunDainnCrAE2HrsSWh8QZeZa7fRtLUEr/q7NViQ9E6
4j5DHTSe1kKlOjEbaFC8ntbqif7GvtPRuObR0rSkya4KogMrqxYt5vBS4PjkZvMuDSvvzsLrZitY
t02Lh2E1vmgjovi9hV0F8vyCf7BFlYQ+EptLTIs+sx0vs+7OIQR3et7g8DGN8boGjRS2iuE0dqP6
RdWm9aAmWZP71lqkRtCIwpkvCKHc98xMKQ3YTM8HdSPo+mggI3nZYKP3AWju8UFSCQly4uz82UO7
qnHIKs3XubPmbzKz+7d2ndUbcJ35sefVdZmUsmaElUryvmdPoinJVHs7eVWnPKMtrR+9RbIuntfc
CY066y/mRGYv8duO/tQhM4gTFG5bhKGdFn2Y0/K11UR/L1qD4hGL9XAk7tRViXssZrbgm0w+rDpf
vra9MriB5w7bgQJGTYjjELUMi8WDpEQSTo9WvNaSgACD5qPeyK6wIRu/9trkMfJ1k/a7SKwBD33h
4DbJ2hp3g5idDwKFwIMaWtI+5MLqDsK19D7SMse5672G0YVaIhP2Zc4OxyfpyUmJkqzmFKFWUny4
Cn79Q1aQrCPmZb6B2ISZivXrHM+oBpjna3lz40J3QLqPFXxkmpESjmq3VnWjLOWqxg2P7Rd7JUQV
dojUur9ZYv3cOWJGdDlldY8Dmk4cEO5+gv6pD6+1clSpOzSfoQUBkkdbpH/T6f+nVzBsYiMBHOxd
yc9XGIayF1PJFTAwic1h1lf8f15hb/r/9Bm8bpqNuuMKdU/Ai3p0xuF/cgUgjLsTGeaBxfvqz1fQ
tnTgdsFSMDmhYplHyPB/c4XfWAn/bKj2NaK5u/bxU/JCRBr0y6sqRTjdGwXa4WrEKnaTTZ36BAzL
/QQUUNEuqui7hk/GIEov3eYGllkS6Z1T3ZD7brERN8DgxP0y1Z+WnjEbgUaoV9+EJtX62FO+aofE
ytXlqioYcEKtKjv9b26lnycefALunh2PAHvWNdG6/SLr6ttyAUXqIEbctKs6fnO9EsMBi+nZ/Jsr
/TzF+f1KugcxF+P0DmH45QtXTG3IiIPSfH3tnlF4FxfpbA9NVm/hnyqePwqKn1a8fK8/fSl8JJpw
uGwmCYJ88T9/71sFaY3oHZ1tnh2i8w2MuX3Nvfntry/zrz85R2cut7vA+e7/5SEkoKvF9bTqbA6r
kH66DbDVvsOvOCpz+TfX2m/Vnz+SQ3iYo+6/eNRfvzzwuVOO+HQbw5/c5dQUcV/s0MAt0IdL5sR/
/bl+gbnvXxQQUULqGPcxKlB/5deWdjMwgkLQvNRGUNmvrKh5RzD781ETO/JRpGe3xqrY/E0xhnf6
52Pnt0v/5tG2TfyeYHR/uRtnsxNE8gkDNa01PbMFLWx/FV6FlBkb110ze4uB57ByvumVgnhobLZH
Y5bImYelN0PkAnl75EVPlGWLozso7a7B6NwmGZWdNSlvHRFwB2nRE6PSU9Dx4rZ5WYk51X2CzMfn
ZM2194SUi8+JaxeMSNy6R4tNuAUiEruaepYHqOkJJ8VCF5opadoB0BzjWpA0dWpdqjusT7P8UnVz
YxM9pc8vducuQK5R9keVNbiPqPXm4TEdHbNBtwFSD+Md7e4l7Wb1ywi16x5P2bBhbSJFNSAlZTur
nTOY2NW8/NGY0u+8H5gBkrE9eX66eJiM03XsttBlhvQ0k+SpXya30+2zt6T9U7/Noj0tHWHna6cM
33JA8/cWEWAndHHNEShDFZkjCW3InAlUxyotdXGQk23cGOY8SN7BXqcGOD1alFp0kmZIDJajxkur
dV9YfqGe3ibibUOcrOQqgxAfQGzpaPlqscoP3CftpU974lT7Xn3wIHLfa0Jvwxbr5hX4FrYWSTkV
pPVUFADT1PZO91pWgvgt1OkpZfSe+wWKdrh65dAuNwM963xJ7UEqaaAlw4IHeRjLCZNUNkHkKR1n
DQ24gk9d48DhG3K3fPc271xw3h2tdsFE4QrjgcLQeyLHvjcOWprEVZ05ePfYMuFodl4VW0uupM71
xPYmU3rtcoKMznyZejz0zhIubiLPU5tifVJFipbA7IrmeeapifCo2ksMNsozr5NXgq7U9cyxriOq
VTY7tvLa6Rtp3t4Ei0vaxcQ6c7VFdk/x4AQIYHs3tgu7o8XPW3EzjRKrjbJvfEcDj5jeJVn7OI3M
EOIlWb3pUvOjvPMwr53mPU782DTrvD6X3DvGYeavs9nbk9FMrcKc2fWeR+gvEbu/7SLGxiZhvJsx
0gwt9zJuNDaI6dp6iOKrfI6HkVzicz9LzE5WLwkw8tsczAgKD+hEX6UK4T9KFvJIj6tFTNcTnPri
YyBotL0YS+KgvEM7Gi5eWzEqqT3r2S4bkV9HFH5kTOZIEkIcasVnjD5FN4YmCt4EGoKuH0x6MuZa
xUiErq8JRyGsV7URLlJffmpKT5hxrg9zaCTGGDfm6j1lxBDG1mrie8L0O37oBL3GpjLNR6CP4p68
KJvy2ex+6NpsHgu11mO8PQhbhJg+yKSYIyvNcWUsxP4hu8HdIsI87yEU5VMij4TqKS9o83Xdb+Za
dXwC7rJvTMPcxySRuYI8tNk+CcNAoeN01fbhgUVtCWxXm9iZpXUemEVhCuXUjeWQjG8kw7gf69pr
je9gkDko9jjey4nMSwQK+ebrokfbSzit8sHGztAODWHw0ZQqHio58myqsNOXVIlYMgDGzzjk5KHc
quFqbuuntumyj1rUzVWDXPe1yHF1HWbGsW1En99D260zdT4sil5kbKKS/GXFjmXgbVSQjdWog0Mm
XmYeqZVa/0Dx4uJQMWbvUTLbtg+q11XWBWrFot9lDla8CO0YOoLSEuN2tUjd0VGSpQSu19bCMkrJ
BY5NG/H6Ax3m3N+IXbf7Wk9kiEFEVyuzz0Oiis1QbXLGhRNHdJwUpD8EOXPiZ/7dpCrDFP1QSZXp
3ke6JRJCAcQGDRxJOx5lsSo425zGPGYKxRjhwtjTm16bDzpAiB4HY9F+g0hTrQgqUDHUvVDmYAJc
EDmVBx0SVqjyCDSpTmPVa/IXDJrWS8MwOVqLpjujds9SBp8pHEt3XF/dzrC3qzbk6o2ybsv03AsV
1USeN809m9DsMEGm+DJPEMqQCHSZHkP6xJIFmMk1Xip3j4df0u5SwYp0ji1CM43FtTYLrLPr5tl+
vq3d/ETvV2znSs3zNkZfq5v3DkP7+m1M+rmPzVyf8gcWTciF0K+cJ3pA7XM1IckJiZ/ozfuZ+vHa
a5V8oAPbzKPW4xo+6mzlw1TqKS7sxn5sOrAGwWZ3qx64WiIT1JRQ1pqoXxc7/QABbgnI4hPmbwYH
ixsX06alRzi8q/7KrhY5hbDnBT21TI/t0HnpzSo1I93bcHFadaV9qjt8/zw5Y15dUmuyZOiqrXdf
pbPuRYu+1t15XWrYlXjN1sLXxnRCcZqIAQVZonhFHqSrjWd/qFSUxKq7lReF9F7MbcwvHiG2if4o
S/IAjrwbxJG8ira+FV47HMiQtD7VqY7zr2DoMMcA8MfjNmv1J5S/29vGAeDEKfPYeADmyNRXKeSp
r2yMyaZtQVso9QwBgSqm+3HLpXOtu2zRcESvqRaXwyJ6n+Wo8WiOW8NPdpkPHQyAj3TM8d4ma5I/
GeWg0hIkRkSqVBJtk8sOHJU8vlq2tvgei4VyxEebRsufWZxgzqa1B6Ty+eJXm2OcUANo2rXEVICr
TiPxCrmI6aDUmKT6VGdkwR4Gj+/dH1ThObcWQMdHhSYFxR2xEi8bdlaOaQS0mSqn/tgny1S8lWQR
z7e1UhUB5Pf+tu8U073m6aAyJhLYyi+wBSzGHoDZCLNqMHzR8IqVlymMKcYyhQIsvljOUi0rFLmU
VksJWPKzslQVz510Z2Y6w1xWUWMQ8cHudjEjo0fG+kVRei2q5021GVR17ECsitx4rO6FdcxdQylD
TRQavok+Rd/kK16/MrLRrIHUj+SDTr73Kwxgxes8ajmvMVF57i1G+qK+iMX1kNMDwmF/lDTpqUhU
/gqAG1CVPZU5hJuO7UESqlRy1opSO6Y4Aa1TCii5OWOCL0K3n8csMvBgpI9ask0yZMJX9kzfa5SJ
SpPGaD02KqhufXaHZpBPxHwEWo680k17XKfMZtCtGMdetbLbzNzKA5DzLE5HFmCJZqdxytNf+/3E
7LzaluW4sCKMKtcSG0Jk272WWqUOP3oFb7EuB+ZofW4dhkpRGt61JaoRJxlq+SDruS+jRJLdeJws
Z7zNvEZ9r/ulKzlIpi5SNrle6qFbiPIePcTBTHOXNZ4BrFdvM/MTOOVtDW9jaFftqo+DoOrNTXlV
1xELCRZMaJLL5FVfCl6uFAaKl54IWUDdiK3RvuCas++LZKvvl9Vp3Y+5BAP56qlNF+qIJAteabbz
nqQJKmSj26KqJXzQ6hX1XVmgYgVMooeHhbReJP31YKPm1lyGDi5ORc+bazTLRebqsUvsZLAH+y4n
LOr1FLctqXdnc1OSL7UOZQDqZaO800ZNrAPzblWenCZzSZrDsg+Ew8vWj7FIyvWbTlQrjF7Rank8
ObUyhSpRd/UTSEeOkLHHUTwJL6PWYozLOsTV6pBZnxfpRrtOaK+XDCfHYDwTWk2fUHd4z1eGhCcF
7FDtu2aiuFfeGDKoMg+xiWP2/Y/GLKmgmWyiaSxPa1lepqn2m7UxUMx5uH7CFTjEiTzLMnbaLD0W
XpHcLfCLnrshHinlByZDuDQlD4C6GGN9t1kjk2qt9NaNsDpWRqFB8DrtRrk5D7NOmq4Pntu9xSHa
RHQZ1i22FXoos55+VLlVvfDIsYxEq3gZvB307Q7KDy3lyQo4mtfTrHrJfLaSrFcv29IZVI1rk361
zW469DjNlJfJKI0FoaebAGItMGjvNapK1lG+LuFKGIR87bCT0YV5BdCVZawiYSkD6qVtEKj2yvI6
VBARI3YCjRaMfasfErEkGzj9bU1PSDtJ6NWGGjHa3PQymKGYFvDV4O+cRAHI+epWuL59i5v2LRdO
UyHUXbo5Gjdys0A3bvOlzchHPXEsZieaKpR51WCoOb6hef3K24DVVrnVRg7vWdXPab/3XflQc9Vm
zGLiGB2SjMc5aNXOHo5dgSj+0cUBynDM1ov7taj6L70zyBuD9ckhcUovTFpvWny9L5P2Oin5/Ibq
FauyA9590sNmskeOzXRcnAgHftFfW6boDqrKrqifR1hHlP58n07U44F+M2iKy4BaRD4usjIeFNIg
P7uDhko3W+ztkmbqeJFWZX4stY4nLjVrtbnZZpIdeYxHkT3amGawHXVmTiTApKwX8pLXOepNdbkt
nbE5DthV5703KRf0zTbhrp0UXxFDT3dEbzfDialj+cVMTZwGMglHq/G6GJ1fUt5Yfba9Wxr1eaiP
wgCSlOOl2tah+FSMmi4DaCJ1FUhm9CiL5YaLduT9w5Z80NGB2kKE0FB6XgGD011ZE8JtwY1QIgm1
qBkQ0IZrVfJfPU/GeSnHeF2K6rHTFqTTKr6CiWBIiICN6h5wAWH+Zbr23K2d5OGCYxD0Y5U/tGLA
E6XRsjabWpJ2XSkRMeuD6jM0SN51lFgM6LT+4uq5uEWMxWUXlPxdZGaz/OTZXf6jaquZmnzxloMH
bPnWlit9+bjjmUyNd2LY2Pl4t7amfigtWxteEK3BpBgAJm2aq8NKzi04QxW4uaCe7a8wK5Sbktl6
gYJcbR4oSdv3SULVoPQCkVBvAwUQcRrAR5o17VYfAgGdJksh/UTktHWw5TJcCeKurtzRWjjvsB/+
6T3J5632jA3kKWkoEyymG35hsMDm3qg0JMNqv/3goNHOBdgQkwz5bD6t1O+oZbem+TSIqcsO/G3m
bZkZRGHVwhlYd7fGV7hkZTSLvj3Nm6PNQdOxIEeQSS+SQCx7d/taObYLXH9fWdC/BQa+B3BvRrIt
kWNmqCo0CEhhz3nwqijAAnQ6yTc7G832pA8KEruyt5tzrgMMIcNMeL5M7fJByd3lHb5x/Wj34Mcs
JV0uFcuaK0meLTcdzo7bFonhUa5G+SiS0YlUFkpB41TtHWxn72iXnsRXSPPuD/R7dWiP9vx5mqw6
HIFN2UcCey3GOlpvTTExYKUTdariHQxeKIo/L/wDgrxvkhfAKQBjNV0JbZFobP9W6m+IEZcsH7Yj
sPviJBYPGkyLHAQZiBzO9Wouzx6rnIdMAx+CKgRHa5TndQejyVK2UDKHf5qq2T5scoBEs9iyboI+
X8tjqydMLNBtBD0uPNtvJ22OtRnhpu+Qm5KDpJpkGdZZNQWmUEEzzBiAadOHgs9LxPPyoOhuRpvc
i6uJ4Cd0O9aHWDyIQZo518DvdIbPVJU/NGDje61Wgk8PAAvK1desKo0N1A3hzA/CJe9dl9dG8wR8
sFFY39OhbCPe9M3nyQItkbvFYzJohtwT3pGgUjy/uCS4PNVTi6xG20kfXzfX6z6tpJbIWNlcoEb8
OHh8lk6uDo6TtgvGya34FdH6nbbZNku/fTZIHbC4Ksg7UuaPeTGq67VJNeujzU0IE4K5aCgMGos4
R2UyI06t9AiADXJzT+udIgBzW8Z9Jnkdjb38KhN7ijzTvkdblBJm3tFJEV9Nas0keXQclLSB5Jm6
HxoLd9PKZGqFqw0FQ8+2N69JzLdkWOdHhmD0kl4BGcDl6YKL5g6Ti9+zpIXOJp1lHIlsdjSj4n0i
jLqIhYH5FQNxgkKfvXThL9gqt0iwTzJ818l6nKbQ7q6WZIkauIZIH2xcrabfsYmn+uXO82nEFvmU
4BvpXpUrizxggKrWqUg2WPLH5MMhn7+qVZdHXq18G9cJ1hFmVPU7CA5FQzJTa0GjzVlsJahkZuEg
/RnBxGZHkqiHD8eszQNoDaypExCz4zpqXBqAEDwzRZXiQVc67Q7l7Bp6pTqBoamxcdTwdPxaG5Nb
s809cGk9DOpAbYbNuuny4bntpv9L2nktx40t6fqFBhHw5hZAOVbRUySlGwQlivDe4+nPB3bs0ySq
oir2jFpb6p7W9MLyuTJ/82aYVXc9mfL4oGLyfZhGdeKUlSitXWmb4D5m+W1Hr0kguqnE4xs4Fu0r
AGjDuBKbdOC0zcv8mpz8SHiY82hChSPYYc0KE6HSSv2Zt2F/1SOTt5JjFMa3PuK/7wVBZWNriLK6
XcHSsKVeRAWc7BQ6TBIcRITouueGOPh3kuvMQ6XzdFzFjRIkLoq1FuG2yJvsOgMjZW2rKgpb8D5D
24G4ycrroDc5fQnZVCh805j9AAoVSC7qNMntgMBYbletwsEBJAfGV2SVnXGjKEm+NvFErCEq8rYA
dKD1v2Xw9eEmqY12JwdJbW08Yv23uI30TVB08ZugqGbhGr0sXXlTNIhrHg9jvwlL65ZteY+8lm4H
aAqA0R40b2dVraqtrTpMMmTBeCSscX5Wrou4Af3ve4XlRoVfvRYh3LCqrimCJ1bqvVQ8eSxHbs1+
QELMhNJAEhag2BTVyoOSUyz2ukjd6SnfvxZ7IfXcKkLI3VE6uR5nmX3w4Q3kTmGr9Hp1jYiT+U5C
828up/cekqAwEQZTvh0x75CQmOq9ZOUbXvKoNGq7CSs5/ACsiJIa1tcEnqaQqnZm5FSckUux0sMY
oWzIVggQlStrDU6sjw3mm1+YwMx59gzP+MpCyPTMONojIAmnqm0TSdnJUyG2m3YS2s4x+7pCGjvV
0R9q1baJ0UjEN20dCcEYryoJQoyDY0znPQ1JjZ+Hgf94t6bA7IGAl0XvGqslGK51WMT1Jsbm+CAA
n0QDOPVHaxuk5PdvAmgAo+1XGhDL2hzDPxLJcUjXQhoeIjUroTSr/mhsMSCJhA04Ff0NiIOEIwaR
k+5aPsSNIsds/d6XSvOpAEbfOS0r+9AaLd9hFL4Y76w+FgSobSRZAKkHhR7dIb+ELAA5+5bUP0Nm
80gt+zegWb3slEpZvnWk6ab3hodWctcR9+4yzsBhmwEYQB2qkOV7yc/12PXiTHoS5mh366uKVG+t
XPGcpsmylSoI6W3l6fVjK8UaefNSlP5OIayaIZMGAWvwLCUHPyhF64h6EB0Sxn09KJVOBloS18Qm
4bXaNR7cUsGv7mtfbrfwviOeUZU13UKmC+8I69A1VOoOwUdpgIZSiwZ/CtnL92xssWgRIi1WHGq1
fo0ZUqQNGxFOorpXtExwA732njPFFDERg81yADaTQ4lvyMI/tDIb24Fm1z2nU0bIiKGNQGgg+elz
hfzOuIrLNglWUyf0LCCf/CmcYz96DivSAZzNupBhv+25k67WB8B9HMwG7mHcuyYVoHx4o7HYWwH6
KR+FSah+JOgoUlnjxvoLPyG6S9LIdDPOCpR+AA+vEl2HRJCadZDuc9KFj1Ai1N5J8liRD6HWWh9J
w8vVFr1WmtzAqxFaVMRpDNe4lahAEKfC7BC1spLtkMVgX/IBen2WYqzL0HT5Bqmh8meqjRomEEKx
E62mfxQVMeJ2xc/C9hCAK4T7FEThOrLeQwNCgwY1h0InmQMQoX7i6JmYI2aEkt7fWuqt0umGCHAt
1NlI2SN9FbxEXlBUCBglPM1E3EowXO2tH2QFb7sgefLQScxdRQ+8Eu59XTCLOQiSZmh5aMDiSHGW
g7upG8BU6rHdjxmJkIPoqZa/Vq2xrK6Kpm+KXRthg+6qTPWNih5lt8raLpoAs8adbFcyagJ7ZHSp
EGL/1hxUFEyyNTOOriDV9Di5FTNwKQW6WsjB+VHg8ZGBT4IeRhJne14VW5Ga4UM5X7p+g/y+rVtF
XDkmu/sXhT4JvchMrhAZtSZ1FVbSQICZTfJTnUYZKnUZkWBM3pGh4vWGhmrnx5vISLgXstLkedaH
1RhdSVJnvEqxHO6FPq3H2ypvWsnWBqWUnSyQrnwr6kM37XM86WHulr9jCY3UdVVNSf9SIKxADGj1
ASLLhcJlW4Uzx03wekp1ZG3ui76bEPRAev0+ozxHz8zGT+6kRjPvMalvsis0KHPBTTND+DHVhXgL
uWsWdExJG2lxmQL2Ficg45OsywQ6KChcYwZovCjinAr3hUaXV0qW6AfWkrcmjhLX1ti02dXQSOpv
Ik5GSNOkotpS6/qR10iXMAFKgz5AWhsTtDTTbDCU9CP5qSQUkxzUWKScxOLU0l4rDA6FIwQbS+D1
o62bAsd1onfCc45X4TYyuFKh8ifjbyZOug6NOop/xXQbP4RQxqe4xs1qg8lXMJG4M5THvjGFOekI
izGW8EtytKjqo7n21O2a1PLj7eQXRbXxa216irSwQzW7H4YfzaggGTj6ymEkXX1PFT36lTVltUVl
Pa12RoqH9TaoMlBggyavwA6So8S50KhWalJHjxlMllkTOs4nl8SE9ZiKhAPXoJv75KHJ8UF3UjOZ
eBt3pjSugTBgqJhAySKRiICUSDRi6B8CoJcE8nkBjy5NOR8RP0vqXYBUX/4bM+Fq/IG4rRQ84HYb
9yxZX0mQ7lJJ6eOI2f/ougiVNW8Isx91P1jEyDVCprCwFEEAO0/afD11lhDcN14D4TUM4xp9Ux/x
H3EKtmqQQwJVkYF8RsBOBfc4xI/ohZJXUr0eUU+AnS3ZtlYWEWMtQ/hYpGMK8dD0vhTexOiHiA9B
MLLCI9aWsde4sndpimvAVUSVmTdpwOjboym3byA4mxsp7ksAXbWl34cy5zCU7Sa9M32jflR49qs2
6OwivPIavbj34bK1hx6Nm3US5/5PnUAIAZfBI9cYiaHCA6ce38rYLAynxV4JXdiKy8WRubeHPQrW
YetIqg99Mh/a8E7xE2XaoZ1c5i/lFPU3MIFEXuOIhr1k6AWjhCvVzVOj6dXTqKNkh+heIZDsD/Mr
cyqrwJ0sAckzS2ljzR4n3hAo/8QyyaSiTQ8k9JJ7vl2A+ahKjfonhqi/xzunupN0AhNZLafnohxh
52uy6SqU3F1pSrornbSJyHRSOdBtDXFPfzPqGmTXUUlM/BHKJDKGhyhqqHwaYgVCO2vld1VE6MMN
QqVbx0gcyz9DYkBynyO4CJvSo7FFEpO0mha1B2puxi+paM09wlQaafVKLF0rQ/Ns01fw0nkIhspa
hmN4j/xwt5FD2BFswlH94dUJJ2yHe8PGaEo0LlrexFQt01rayq3KIyvMrKZcgZ21VhrFiQ+uLAng
alEh1apFyVvdVtU10MLgLh/QdrVZVqii6eT/EPERQELaGYDZ9qGUS/muDlv8idJuuEFgX36VoNkf
9EHSVujtJG9I57aek4W1lq5CnKvcRO6L9VijN9TLapZCSxD1bqV0QmReUfoZXsgUZWsiZxHhVigU
+wpt52tDK4xnsdUjygxye1P0rbUNcRYe3YQaNO8VySeBT2EsIyal8P/OXvJWaARbd1HVkqlKPD7I
15U1hAnxVglbIJRF0phuynHy0ooE9yJLExlFzURP0gvk9MPzif0OYQ/W8cpHnxfjVUTPyy1BOgjY
oI/EHeTk9DGS6v6XkuHrg2xkXxPV+1al3AWhV9RbcHzZVdSo+nawiHNtLRlyVrQopOiSVxblzKiM
/oqyN/2Ua43KiEilrdqSrhx/lJPYiNcBFUDGQk0Lb9crLYjb3gqVvwrbcOOJqle5ShNVjY3bU/Lg
4wwf2gBZpIeeHCaRFFk3u0aOOlsHWPHwLGoS2fFDxfyRTrjsrfSuNcpVHYWA3DrEJ9w0UqZs51m+
gIZkaxTCmoiiqJyEGuE2S/wpeRpDODKdkPYHmbjOsseYU26dc6Xtwf210iaZ0uwOKr0GS0FSTDKv
EpqDTK1H3DJP3NqrCapvyXOa/q9uKmU2SqXNxS2qCK6fdv41KrCApZUxa7pnPSfMsvAbG2yvFLRh
h0KvStbZJJHGFkfIfBImyUUzl3IFAuOwayjpTknTrfSx2HBexHfwbOLwCgZI/BC0GWV5pgJpIGP6
QbXdr29CUfIi8oeKv6X+6T8VQsi+6tvoxpd0ktQA9XwQJcTp0Rp3WZ6wPOrZFxMD1joC0bM7TEI5
wHkKqj9VF/f4TudN90tDAh5ND6x/7uq8sQYX584ocUh85yuTqkT2AJmI4uWYpXuPY+yGJ4x+2zZD
dS+FY4i0ophRsejSeo1rEu8Vs0FQe2oLa47pE3Ud5bVqzPTXdNuanMOwVUQR8WOfxG/JfyuHZaR6
u5HLprtqdL297csOfGNSVoq/rjQTNaGBzAIqAp4eyyAv2vxOiVT5GguxQNmDrcuHnaKHpLjMSszv
IO7GFHc6tgqV/pC3Rlnd+pWqsTf6bBMR3+wlL5jevCruH6sGICVETq0/VFY71asCxQ7L0QwCrDXC
4qaJ7GzS7chcy886kfcLkPORDL02c+DVUnprcw9qGNvOy+/QW4hXqhZ3JiHaqF71cVhZLxgOV4dM
mwb0gZgWZV2paZk6VSMUpW20aMYnYhLfRh0DtCZMkDDl67Nap2Zq6tk9VYhgfARJkFSvhD1VDdSs
DLZaFcQftSiawgY91C5A0kczu01LPOMqNfbHSKuplmFXam7i+E4ZV7NL3UTmtwOG88AxEINcEnPu
j7FIN9VM0jaQd6Ja2OcrRlz8CbSv4BREXHmQXV4yBPzc3D2P2EkjHUHNNOFYTrvIoz5UU9O1cso1
KAkLqIw0BAAxib5DFMrqAbZAGTkpwLgfSuGrzyqMYjc25ODdlPmULXyloqYAkSMo15KLD+cvHoL9
aNbDizXhNrsOLdSqV5y4FkAsLkP/xTIr890fJzneZX1OGgl0YpWtCOCH2NGKXLoerYrQRjL78bWB
Mfg7HDLlrTQ7FAPSODN/BSCbGkcpIaFTzffN94DyhcURT/2FFCokfEcAU83RhYHyrg6i9DZqRqgQ
mEGTRrSMsZi2sCese1KYwEBk3wyR/qtElBI8rJXZhhGmoSMMxO42RWr8KpC64Y/IvfpXyctgdLpY
5tzJLXle55E5vMo4ETyOGPEmVNlDtGvm8MygWkhqaU0+G/1wmL1SdACLlsm2l5qS6Iay1bxibODt
UZ2Oq11ed57hthzUox11FJMhWsjzSe13ZA8gyVuii2ApOh0YVmjxapo8ct94RdbPSjuov4OMAN9R
UPDhMuFqba5Cr8n1HbXz4b6JhTbf/E8zTFmbVR1HeIiwq4uAUPeBsb3SwDmLwoe4zcyNpLfRAT2d
/k2O0CapFFH8eR6WegwfxsINYKolYUAChngBDc17qUNtaJx1PR7GUL5O2biWMe3Ot3ICaEstUjQp
hKJjoKoLQLdYoGM7NhHVeAxyROEhROnaym+o5Rbq3fmmTmBdLQQuLTD2mibK5qJD4LOKBNNDaIIB
LzbRe0Is//58EyfGzDIQLkKXmf6IaJF+Q8BrSiEMbUwTSnFfGE8ZkirWBbD1MQraFOGvK+DLNPhf
8gKZHEN/7chWIxWGk14pKHYYb0RgslOgXIAHm0cYaFPUVCQ4QambElqt3zuTlYZioasLlqTw7Ii0
Xh+KPBG2+vAnNa9CJCfPD96CLT2DkRkyWbbAiIAi12cq3Ff+QF5McQXOFrF2RMM7kociIovVJrSu
o/Da91cInij6BfD18YzNsGcwbLIGUVNcYtdln6ImBsVULroHOW8x2W3WSrs637NPuPh3OLklkgHX
mS4Jqt9slPW1Z4Mh5ABJiKELt3fqlb7p3MEVbMGW7HCVOwSZruWQd3TwXXCaFRRTV3IYdJtUiYMA
qu2tDFdz2wsMgeMdwWdJpAFAfxv42i1muDAxcK10Pkuybof2uTEPF/otHy0hGmBkZZjwsB6XMyok
PllqE9pOuZr73bmdKzsYtdLvyf633/DXHCqkDvgY959eg7V0fBcRHdd0igs7SJpH+9tszGB7OD0G
ypfmP7zKr7Mh9UXimak0ING5CylK+C4VzwgJqkfEYW+8rZDudbtlBn4E9uP7pUFfuPWxzBfNz/vu
CxGnEyEHexHNI6EFx02+Nw0n2/26zZ3GhnZmZna489bF9g9QFhtquH0z2h+9HTnRhelf6P7OX2JK
HFQQUgCw65z037+kJu1uDJWuo+PSOqUkOl3+EqFkVo0o3eMShkYkMpfdm1w/I02zIiW9CyPjgu3T
0TEDOQUmD3eMrJvI9yxZQ3kKG8BCO2tUtNs8KNxWbB7GSK8djHruMDBGviu9Ob8wPykV35cAjZoi
rEQRU9YjUSA9sYDsBhK1lci6qcqXoieIrNX+vhbyA2pBKwTvbqjjktrWKuCxanM3IB5TK/EhK6dt
7fvXhT88XPiq+ew+/irUsSGezASXxdle1ajvyrC/bK/5naP1KBK6a5FaopqIlE/r+INp4zj0w5KT
W1xWKC0pvyHmX+C+nJwQSyTPg+Me+hWLCUFpUxz9Aah1mYLU1QTXshIbk1KXBNk2JnMHaOzP+Z4f
RQHzGvjS5GJLyNUI7iOjyYqFr5EoEwO7p0bbVv02Dy4c+Uen3qKx5WGs+QDjexrrAFUR51H/NniF
nu/R0b1CI+wsQ0P1UsFMbXG0gqMdseRCT00ctRW1pk0Rg83mCXG+maNowID9bUAA5/xGKEhf7GDf
EJpGaBSPx555N2bih25qpNTS+sc0Gfnz+caOBs5EeF2xSKUYBvhAcT7tvxxcslZ1NcJTCOvnPxV1
H+kXOnPqv0/kxPJn2DgRFsu/sICW+jmYtXHKfzekNKbeuNCFo/GiC1+bmD/hSxeESMArhuqPLQKp
4imK7qThGK3bAJQ4P1jHC8DCyw5DS2ZF1Qk5v7dUpEopNJrh2UIobiQeJL7SPbPlLwS1x5uVZrBb
FNGs12HGzR3+0qG88eWumSzUtqXnJlqn4FEyUDgwANpXo9Cc85063qcE6xJEtZkWB0Nu0ale6ILG
KnHPwOEHfcmw3XUeauxDeh9b06rLpgvtHU2XQXsoMMic0/y+PIrC0CSdLqHArua/sUC8SYbmIRux
Us78CzpxRy1xG7KB6BTqP9iTLk4gYa4EZ5FuoMlt3PMn863fIe+BpYbpBo14YaUfRSBERLJizEE8
2g7QQL/PmlgNVQvalfOudWr1UdI+erhWGWKFkbFKu9es61fnZ+5oOc4tqgZLxCLi0ZbnUVumaeyL
tJhjjKKFSBFof73xkv3oiVZ4wiHygCoTAg9LrT1SuSOSoTpAjuFmKH5qlUfe60K8cGKmaMNkrnCS
5S20OCUoFhcmdHwePsLBJFGmVldG8jK2z+cHTJpPs2+XMU8ClQjx0/TT1LXFy7RrlNGUEjRqQdNJ
B/j+jVuiHbhLBiXaj6324Sl4HpU++dyiy7bxCKWxokK6kjF+urA6j/adyXNVpx4xn7oE64tjq0dt
0RoMSbMjWe0B54BpMVNVeVLULtlNjUyyT22zC9E7++t4CGAwzlRu0Oms08VQl6AhO6WEEuq67t51
r939NX+3nn+u1/Z6t7Ntfrter9f8nb2zN42922zshw2//OcH0rnZb/vB3vCvd/z+wJ/jz67mf88v
zvzT4Yc7/+I4tuvc37tbfu63tOXOv/A/h5/zH5n/6PwP7vv++f55/74v3IJ/2u/5+b6f/1/4zv2F
3Xq84rAlRWxFM9AkwTF6MQxqS+qYsioIH0xl4uqPLE5rLz54+tP5JXc8ywq2KOwdCMHAlpeEbX/U
yqlqQA3jQYpGbAcXUdungLuK0Cmsj/ONneoUm1RFDc9QaXfRqVTp+lCyyDzGSXEHUXwHvxqQcX/o
ZGF7vqnjZaSos+MzMl66TgQx9/vLHRX7StRNPqLtaRK7ufdcl6VLgtCB/oBu7R8QCOfbOz6FFI04
B50GnZo1G+d7ewF2SIUSBYaNzGu1F3H8c4Eo5Hh6pd2FY/X4IKcpy0IzjnhFI4T93lRY676q1TG0
xM6MdxLFBjvsxtQdRj0PbKqf+pVvjN0eGM6zAQrnQpDxOXTfDymwfHOYwaGuzDfY9/Y7DXmnIUlJ
i9u5/eufV7VyC2jKxsrKDjfdGh6qmzp/+zX8AmXlPcJq2/R7vPXs58IV7Y930/HXGNleCRd2zXwm
LT9N4aFNymPeM58WL19mfQKhGRk14t2tgmmCjCqAcinGOm5CQSjrUxICdfmjDTN0YwwgrDV4o1pU
pKEFl1fnl9JxTgqhia9NLNZSIZmtIVUdazeUsm3eCaOrjXm7qwDYOuUIzkWRsnfkQ0unz5JbpRVL
5/wnnNio88HDaxVpJt7Hiy9IE88L1I4vkCjJOYibHPJZXi4bXxOjvDBnp9oCsYUMFPlYnuKL5wSM
DPTrJ55GSRO4knAlWtcpjuVZ/X9sZ/GSqIQOTrhEOyAM3F669kAQhSjTlMmFYOHUCrEk3N6R++P6
XPqhl14S+60E6qXMpfuy8P9ExqV1fuK0gdhMuCORQpmX+vct2AcxmOKEVEIF8Neulc7R5AF9R628
sNmlefS/7ygm5ktLi5UwICFgBjmj1qqzJCM2Ie9x8LcRVBDj+BxW5ITbtxqcP5p/59fg7K91ommN
+49CgIgMx/dORi16B0AYOVakp9C/BWqhituyvuvljQiQQQ0PeXclDpsCTnD1EFQHgFWttdZie8rf
LnzL6QH/91sWw6BGTYj0FcPAt4z5BgfpXPzloQmjaAcI37q2CYfHxMMqtgOQstLj9TheCI1OLCsi
Qx1FfK41TVlGBFKnK7leMRxFJUpU1wrua/Bq5zt6YjPqksqFiQgcKbplYqwFkI/2BPUyuIYfWB6t
4Ur8haS8KvXgv29qlpLDsJH0Owpt8vfpRfmzVItY0W0K8i9dON4XtbYHW/vHi4tLh/bx9PFCQHKO
Yg+3AqLc39sSerks0VBiFSvCpizNP0oso+pg/fxvR49meBDLIjUfSfoM779cP2MHKHPUaMZoukMw
4DKkwv7AuYzcw4Vs4qlbeH7pU74AEsSTdV4uX9qyVKEuiy4gOUc6wbwvqLDufFkR+pekKUq08CPq
1SsqkeaLqjQD7uDpxG0lhHE/OlQ8wh2keP05QQTDwHqxwH9IhLRwgOYF98gACIFAZKrx2Gkmirdr
kAvJB1KQKIDoU6g9y5DS71Cvtq5YMkPDe6TvnoqggjKIsUNGfrfIko2qRBj8SEFY/TD0yX+qwyb6
SeG42UXZ0P71jKjZwQ8bov/6sJ/LHv8GAov92kxd30MkNOH/CombxoPvRLnYbyfkI1bYrw9P52f+
szD1/Zykyi1LBGbkqQyqZN+nI88AbrdmZtnAJm1dKa4KjKtI+aF6AqIJmShwVU+IbDyo0eCYAdyk
PNvnUPMNWC9o7t6f/57jsF6n4IiQAOLTZE20xYK3KgySQ0PwbClTH1TVh6VcoUdQbzHsfjUn6UL0
e3w20W9IPhS1eLexJL/33o8LXZBbdPxLPfQOUW189FMzXVjyR5uYus78UDEtBd1IfdmncmiyNlLQ
xONJ5Ert1dSwTnFPOD9yRyfgopXFsTQikTV1Ea10I1wj6hEt2iQjVTOk88+3tLzfZEkhfCeG5BqX
eagsXkOd2Jt9KcBb9sUdCD+nlw++dlCk56p7yPNLQeVyigjUidrxrCT/Q9FjGTKQnpGwhcJf+HX9
e737e/dndfPoX6zuHV3aczMmtwfrgf13tPCwolNaPIhD51mzeaTb9sHmYe6stheyE9ZynuaGEK9i
zWnUlHRr7u+X80/25CSnkho6pAiu16/X//xYkxm4JkEw//znsT8/+OdX/2bOAez4v8//+/yxWtmr
zD4cHJ7+99uP+627v+eB//68PT/PR7U/PlWh7EPqjZ9AouYH3ZdPTcsGVBSm1w71SIfERfiZdXC2
l25UeX75fT2EPhsiuceTl9Iv6+p7Q2Kfp3E6MvhzRoJ8CZ1e2ReeBqdmGEFCSSULZiEiZi1e1pVi
wZYJy9CJ7f3+ee9e/1pvXv6o9svqwhQfxZ6f3fnS0uJMFSH94cZLS/vra6bNWV3qyjwey/GSmBrg
BgZkqqV4YJhbeVTD1qMB1329Xv+1NywHZ3vhSPnMu59rZ9ERqUvzACx46Fz/+vX76enJpxL9NNgP
cz0am4z5n2h6dVg528ePwnn8eISBx18fSIfYwfzbhetBPt1zikUWMvXUihYHdkXGNgtqHGbcebvs
bkmrkeci2bXdkuw6v/4//2PH3f+3scVl3BvkC7RybowUHsm7BzJ1dHU7J9nON/VZezpqSlVm/XvO
OGUZ6IlDzaMBDhxNXX9mDHfztp/3/5zG+0zpXWrz9Fh+aXNxY/hWPLR1iciPm9qKzS9YJvLrM73F
mMr5u3nZ3B3uDofVhUk8ijnm/SF9aXhxgbRlJ0NfpmFOwNxer582P52bS4fKyf3+tZXFQWv4klxU
4dw995raNafn3YaV+uPSMjlKfi+7s1iToD4rSfxs6NVd7zZIQl9YHUeQmM8WSGkTNpOj+xS3/noQ
IxYHdhkPg3mm9ob92q3blbve3P0pVn8+j0pnO++BC1fv6e3/pdnF9o8VL00niWbn9RHbr63z+lwD
Tumd0WncGaJC7mz9YHNTojPAXwl/+4J+yCcsB8g+iIyM3eleuJg+M4VHu+XLhy3uCzML+knGCeJz
t7CI3OvPX9g48+aZb1Suynmzzr/wKz8O/P65mT4T6IwW2/jCHp73y5mvWhZBhBLxDsAPX75q/jI+
6J/be/6K+VvmRP7q8ya99AXKvKSXXyBjyaHxAJaIYxbjkudWoqkwU/+JLeZaAz84Ih/sF3p/41zN
x6R7v74U1BzFNAjqzTkGDESI1UDJfL+/lQrxtw5lCqdrCT5b0KGy1doWHotK4j+cH+bPvNq3Ti4a
W5zKTQTDIjAVLr/cvoVLYKdO6nT2X/5uspEH4S8itxX9ten25nDnPOweNrvViu5/fNy/Myy79byR
nu/31E7un5/399vW/oDDZL9fKvIt3zNzfDwPCoEUGMejoqwGxj0D4wTENRPx7czHOIdYAt23dsqB
bOxmMiYMrqosuXDInpgSXSIviW6uqoF6WEwJWkTlzMuMnQFpXVsD047i9vQKrRJ3TbR7L7wJTjZH
3YI8BagBVV6826oWufIOcLnTCb9UlOoFtIgotEvm6vzsH4GRGFCdpQ0IFsCIBdTy+1LzwVXOUh2x
I1WaLekQjVG9yHDo9g+eAoPj1fd+1BmA+xfZ2CC9OcqPSKmY+ubCdxxttcV3LFdhPFhi6/EdeuTZ
pow+J7z19E5FqL24hkTnZQcE8lNpBe3TNsODJVx4Vc6H72IbfBuIRThbT0KRjDIfoCL65/Smb2uk
17Dhg9srxisYBKtK1i4M/4nl/K3RxY3gwZLWIuBfTjPgyYu4PEmSJFijiC8MP8+P8MmmzNlugdQX
FZHFRNee1aJlz86BAOAI/qaQV0kVunLnet6Fi27+Tx0NJcVi/TP9hQzt9zVlxmi9+pXMXrFuEcpN
u5ep+XW+N6ebUOYdQgWKKtT3JiJR7bIS7yH0wUocRZGe+kj81/NtHAci85rEvO8/jSwCuqAKkNvQ
R/zsa0OsbdUT65Wg4BKX4km90s1I3frxJD5mQ4JFTFH0BzJuBuaPSEDtYtR/Lj2ETm6SLx+0CPRK
nFyKUBXptewaqN8HKnIHrubtDZRBgnsr3JXwHFrLhUk9G/5Klz5gbuB4Zg2JwppB9LQEbcpNrE5G
ygcYQFYbyUmFlYImhHiNFkwO5wZWsYUfX+8MWMlquwvzcfSs/ZyPf1tfzIcwqqOGiBEUd3ETNDcT
ACc5/E3mp+9fRBPi7LquLvT49Dr7t8nFiKOyUHao0MaO4v1K4oexuE7Vj/PdOrkx0WL/z5jOk/4l
K5CX4gRVmiam8JdY/THDq9S87aZNdzHRdKkz87//0pKawuRJcsZPicabvP0lWOIaUWj3fH9OHqRf
+rM4ya1YUeKqm1tpHCtA1Ufd9OgIUSUCxmtYF47tOQQ7tyIXx3ZuZTEWgYzeMN31va1aN7p+wFET
Q/K4ufIl53znpEuztTixcdKCLSvQHine6dX7gN+0nX4nv/1dvosekJzcxE8syN/ahVE9NXfwaGRJ
QrF5ht19nztdKROEr6zYKYr7sH/zo9Us33S+cxfa+KxHf1kfaIxIKW7dsYOOnS2iSjFLc0zZ6nwr
p0KbLz35zPZ8aUVG06zXS1pJE+UJeaVV27hi18e2pFzYvKdWooKYIIUe1KyomH0fs76KVVQdBc6L
Yo9zbyrdhuNri4xPq+17b3O+WycH70tji20sJZo+dBKN9V6/0v37SB3dqvt9vpGTY/elkfkjvoyd
xwlIVEgjSGU7Mg45+hp5ObRBLh21J3sDgIXyIpYgAPe+N2Q2mY+kH1d4oQEJ+oPiJ17AiGJKq6qU
V2bwmCiiKyFsNGVOW7mjchsMb9UlMM3J7v77FZ95zi/dLbUAle2Cr8iiQ9q/DdqVgsTdpSL6qVZI
yPKegAhAMn6xTCyLO1yP8wT9sRs1dhGVFQakii+cHKdGlPAamo+uA4K0FiOqU6OrUftIsP2Aymz9
rAWA7dHt+fVxnGLjigRtCXOO18rMr/g+b2MvRaI1tyKJGBy2STnzwfCu2GIfirIu53/c2LgvVSs/
Nttr05yKlYguZn496EYNTsZMzPIvCtKSjDB+jv2uM0XYiZt+Iv8V6wRyfuX5g7zKtUzEPHwccyQT
zbRpDl2nDOImQf2byKRSEfZWlcy/hF49NVkgembsKqk9ilvfO5hksiS0YQPPWEJY01ulko2mrN3+
t1X2+V1kUiqe3c8kIv3FvQKfHQy1wUCWld+u0cz9SApNvXDgzmfC8vICRgo9SaIlzVqsPK9VA5xS
TB49eb0P/cD2s+DCGXhyvOBSzLwfA5zWIlDWu6BFuTVMHHSqkOUfflVI5+kDwodDealkdqo7sKeR
PQWnTx1rMWZwY/MSWdzYiWF2m/l9l9ydX94nG5hRdVhqzySARWdMq9OEJKEzWqNxOe2i5s//pgEI
AEhHcBYsMUho9w4+Wp+JA/r/3UpE2OfBJXbG5wW3nHVQ7Dp/8eqGavN9CWMIjRB9BCF/qL2NhFyf
zIs2RRrVVbRnJNthVh5moSIo0f+b3v3b8OKK6gqfWmaCbrdRZm+guhzVly+AU04tt699W2xPqU6Q
Ywvomy//1GRI68NKMLU1DmznuzKflkdjCD6FYjMGt/pyJXgqBiXRhNxAZWAZFpR/hopHe/9SddEd
Pig6GLXkIMaXorCT3QOsAtwKyB9WUN+nLqX82HgdzY6dHjgSLidxZKAfqDxnwvv5Hp5eJtwTJKh1
6njLohTQUQxC8xIp3UJxdO9gIEep38wi1crfvNxqGjKfT0a3Pd/svEePBlbn4qAcDWptCfxBMRhd
WI0ezgYlmFlY2Xs5bGoz3qj9+nxTJ29EgEyyAkxihih8H8wyQNhzrDnKhdK66UPZkXoF05R4db6Z
U3NGov//N7OI2DFVb/NG5yQfPaWzlR5xKSOHwezfRm1yYfQutbW45NUYH3Cho60u+2km+yy+Toqb
Nns936MjYOjn5UTVFTaUCbzFWDTjI7uDojXN8Bj529ZIuYkt9i0I1mGhmwbVHfApNy9/h1V2IYo5
eQLDyed4JysJifH7nGHyGxilzPJACqJxaqnaej4+suf7d6kR+Xsj0f8j7byW5FZ2bftFjKA3ryTL
tVMbdaulF4Ysvff8+juoOGevKjZvMdY+IT03KpNIJBKYmFM0MjwDI2Efv/We+NkA5nfdxKqbc1eB
Dprzy+U8vjAaFtwp3CSj0P4u/fBUgIYSVOto9t/Kqtvw9NnFPhyqM2uLBSkij/w+JypC4UciDXsq
JVcb/gQzEL54nfUgaV+ur09a3UMwSHwlxgZAYFzuIVwn8E0i8esw1frUT7CbF+ErdFtvmQjXhJe4
WgYFUwY9s6e8K9boyq3qoiO1M+AavP5b1vf6n5+yOIDQho5JUnLtWFrvlEhCWw+wQbVaAyP3hqmV
jTZQuaVozs3AS3nhnjUcgBBA4TlMq7pFDfeeG2hH3Uhd3/wGk9j1hW1ZW3zWsDWRakphhYTuz9an
19J/HyD/s2KeTNaNnh2vm1sJLgavBxY2C26BMLv8pHVRaRP0QFzfmnGg7tcKv7TmGdox97qdlbuV
gRNaowRNQAHiIj9RhwrtnrRLnFh7z6rPKMVqwg0iO1LCRDJsXm2xUS9e20eJWrEM+TLjl8vahomM
jTV53HTJ9DiUqEYPt/IOssdd19QbmOwVXwSQSQWcAUKLyb7F2kT4532x4M6pYTobyCvQuYjxkdS3
vdh41NVww0dWLjkMzgOLiq6ITPldfrTJR38shkfHiYArt4JpN7Q0es7Z9W+25htnZpazIFUtF1oz
m/F4FkX1fVE7HgIPqJddt7OWlTDrBYRsVlGWGMi8XE9paS3icz0ZclHJDpxdMAk2mVzeQleNUkEd
PpnhqPz0Sh3ifvRT9kGko1GjBrC5bWzt2jVIW9aiHci3nHFVl79FQCQkbZiT44l6V5i1Dbs5sglz
7m4ryl4QCWj0U6zy+/U9WHXXM7Nz6D2rSgRtkg5dIJO/D8JTmXMQA/0NiaeDYE2P8I6jTZBvHMkP
bAnc+BdLnd3szKaG4hoajEriFPLvAY1piMLUk2/dGdbJUD9ZzWub7kstgSEQTbiNJ+RaPDjf5sUn
hzlOgjWJ9YbDt1D81ssQUMO83d5oIqL2iBdsFVm3NngRV6faK8Ncx2AO3rJNYGJ8hTDNlnN44dNv
UrARV1djgsnAqMxrH6zQ4qps+2bK/Rw3akTfFupjYyj7znTEzrf7eqNcvf4hqSkw+WbO8ODFZsY+
+lhCyNoUHZlFlPkAgCC1vGvg27Nbyfup+hEaT0Ev3zCR8yLAZuf2BhRrFIAtLvEgPV335rXVAzJg
+I+mNk/rRYCyekDiWgbVb+GhyqIVt2p0iGo0z+MDM5iH68bk+dMtMiFQ8f+xtqzo5ZHiNwVKNI6U
fWqRwRPKqrTb5onghWaM6vZp5GaVfF8GMOXD12KcULUuojuCNASGIOqjR8hrXCna+GEr6RK/a+6D
z9MBsJJcni+BOVtKauzCQF80LotPXA0bG70WohlrsgD6wkrDgOClCSv2gkpo5mgVI/HqjtDTVpBH
9ydYNxCZDwerebm+22sWZ/C7SUEGLMmyW9eVdMzMDNKMKayiT9CfUicTp/i+7CRoLnxkxa7bW7vr
eI0AXQEjAe3AYhN5fGgCSGYe5bXgeu1pwmOD39dtrF5A50YW0VcdplrsA4x0gmWhixs5syJioilu
E81MSsNhopKSRdbTYCBqOYW/Nn7AShfSOP+O866fheKZNV4mnyeZtyInh1S9fdWnXS8BlvgyQFUG
3YLw9brNVe8kMOGBHFLVWrhOKgp+HFW4TtJbkIbUd72nbeRga77CEDaPfqDJ0EYsgqDkSfEEsAaW
yFlE4hY2WUE+WP3T9YWsBhvItTRAARJkB4uFmLlSlbMgo1P42WOsCDdlUL6MZrjz2/YhgNDyurnV
fWMmRlcphfNcXZgTUWCF3ploo7RlfVvruXWnT+bbdSPzH/kQ0s6MLPyhiHiiB8gxOZo2II2BaHAU
u6W8kXSsJjuMw1vzxC1TD8tbKiGZzaJYx+/V9KnqJZSIi1PYB0fBKwgp6hF6ztte+21Az359gf8f
0/NAy4wlR17p0uN1IMKQsVk8PFpOWfhVEhhHr+R9F3gOcuaHVPvW58MBlPZGVP6IOVU1SJKwST2Z
Qt8SAgi3MyPdaD6SeljHPEsgrTZcP3xTRvhbBf2mLj5XfnBLa8W1VM/xmJR0ZpGmiASlMV7VCP5q
5HZV6ef1LVE+pCh/fxilboYuQU4tYVOVD48WcGYEAXKhdoXWj28CLUdABl3R6E32xOmraSXWKVQQ
o6UVGLtV29CfLoBQOH4zeXY5xcGXrCrEx8yDtcEV+0ZLjl4dt6qd90Nzkw3KAKJi1BUXSs3iVwvn
Y+/KQjr8SrJI/R14Vbiv1WEcIMfT5R9GV2lQZo7x7eibDKt4foXegVVJn4tGjL96dTkD44J6X6ao
nd3B5WTdx2KXb9To13ZGonoIoxcB6yOgDMgmxLH4qTEKIQq3k7yj23sqiqo6KUqeuqNpejaqWd1G
BPtw2Bl0gpCIuiUEQTRV5rh9FpcHMzCiafJTp0FxPqPMoGyBDz+c9IWFRe7WQ2M3RmnAuGtZkPXe
6e2N520ctg8RcraB+JNMkQ1WvOUEVTqCZ7f6iFVId+IA2+fXztgrsPH2G2Hrr4texK2/lmiiMULF
gNyy/NqinOuPHtlB6ww/mdsDwmnsCV+2/BKeJqd4Gpx64yXxsSq1sDk7z9k3MjO56XTejM6wh0j2
tt+Z7nTI75KH8tRABaCdtj7ZnL1eW+Qiu020Bo7BDoPiwX9OX8O7+DTsCkd8vh4PVpz+LzPV/+zl
Mq3VijDQ+2pOSvbGHvG1eq+xnG4jDdiysvC/KAuozc/51fBzcv0n7w7uFcFVTtfXsrFlf1P482/k
y2gx9ViJ7rwDPIlfarfbhXtjo1P08Va59IUlOqOV1IZ2G3bUJ2nfHSFe3xEX3mGI2Eg6Vo8ttGH/
+3HmwHG2oEk2UvIDDOnicfJcvzp58uv1PfuYlZLw0jWUeEIS9TjClzboMHQiSsGUWZOvhXBD7HXz
bjfqz56xN61DLP8xxH2+RV/4IWn7a3V+TM7n11pO72hB6+lKkqSOZ3UO0o/QaR9LLoF869zOnrU4
RiwPEm9RRuSWSanL5UlJm9SMEKdOjYRarswqS19y8Z1bH01aaWd2HjLEQnsA4eD6U/xjY3dXviBJ
D5SApCBQYiwBpQVSFpaak2JFSHXuij1kGChHOsWtd5zrrQcNnp+D9OJ/uW53ZXsvzM6P2TPHSdCz
RMBwfqzWN1PnCMovcBKJV2w8mz5iykgmmDBg0GBenLnsOlP07Rq6YRTIuyoTnSAIunvSg/5P2FKO
ENUWMLIeF8MPM1PbBzRFke8Tu5gywRDXNz00ms+IX9S+3cC+91qFavxYIrv0o7CEaeN2/1i/4LdS
x4TIbiYb/tA4QcEQYh+DXFB+at8sO90pUN+74mm6yfd5Z4uf6+P1j7ByrV8YXHwEDSUMEnwMohkM
HxQT6bvrBta+8vmKFtlto/qow5CsOZKyi0QgrLREQtGJVPe6nTUnpgj8lxyI58iy0CKUXdmG6Eyh
IUX3o40RuKKW3lUbEKCV/eJ5TMrMMCzY6OVYJhzfZdTPUgAoubkhotrV8F+kKEz2Ij0IM7fCUPnl
segDSe1nJkNHHoEY7+Rs17UoSYLLryRlw9bKx6FWMqOm/nIXL+synahC1O8Ru4Pc7rJv1fCpyXdR
vOXVa1nXuZnFFQFJQDlEI7nQeLBe/MRG3PjZuE0+eY+h0/zJ0CiFk3YfcduWG6H1Y0WMaxDeBnaS
MQx4yBehVVXixotjVii9aC/qjboTdtEP9emH9kD9Edm4E5y87RFAjROeFGc8Rofe3whAKy5z8RMW
RyzWrFA2x3mTs6+6eQ8fznXPX7sdLwwsjhhUVOgNWBjQfiqIhXh2aHe2CsG9LQa79oe+VWRdS5TO
93TxOYMwCboowEODU3ufMzbnenfTQW3t6SazpSfhMH5p4TR+Uz43GynaaoZ7bnpxOAQhURJVZqnV
e3SCsth0uy8qDEA2Ytd/Mqd5jvf/PkBebO58hM5uqQBEaJeEc1wZkCcSdj5yste/35Z/zKfnzEKE
WE2TzmvKEGXQu+iYFxtrWD/m/xyC+YOeWSiLICmnkTWUmb+3lMJBIEJnAlLaX1/Jqh2TSigTfRDb
LCsZWkcBvUuxk0pPk0YL3vzeKA9WFGzs2Eqsh9r5HzsLB9StuB4tOLMcX3gcu/u6/yK0W562kpNd
2Fh4Wqx7ck0fKnUm/xmVe7tJdxnNJ78/NtO9XD2FGVp/38f/4rq8MLtwN8rnFtrMc7BQIWiunRa+
1yK/VbY+1dYWLp0uyBngblmeZ75oxacK1KwSu9fdYcvGwu0QIfRSucFG5T9P5jGHclrdnJtePT0z
eSP5En3KZRGyZY7TV0H7OqXls2OuFR5R8aySzDHEV6Q81PCtSl5qL7M9Kafd9VnYyjxWn1pMDYAX
gn4CGq9F/M3rMq27HLdvy71iPHXpPpP8Pa12L7XQf+ptcbhDmfb65q4XGBguZVJIm6mqFl+w0QK9
GueyITpFrncqfiADSH3Bglne/6Q5xb34jGDoJsP+vJjFW2XuT//H7OKjRoISsQsmz72Dwbty2Pu2
Xd0OTvtevpS3W8/YtYhybm3x8DP0eBoryaBCmR4LFQIlx6zB/e+u7+X8m6+sSV/UtiorNYNmtqJV
71nhqtO92RV2XBMn9176ft3YakpytqYlsbeEphQCWVirbf8wuD6fLPpkPJACoVx/4P0jv/vUi4Ln
F+UGma7I7Suni7aShq01L7IS9PgKZNFwn+nTt9CO72G+d4IXa/dbPtV7j0Gbgs7h7e3WnORaTOC0
Qn4GaBoxlYXXToUU56ZIKphUblVVlJEdQ3i+vsNrr6h5vvs/RhY+2k+AvquRtTX7ztWO7QM1xe/p
3axA0R16BPS2NnPtsjg3uHDTtoJFp5YwKB+kZO8dhs/+U/4+TI6k2/D5/RfXnwVGXyKnhhhmWS5g
nEC1yjnfCzOS57smOvZbz5zVz/RPtXcJgcz7Co3UgZCGqK4NYHuIfbvuNtaxErovyh4LF+ziGB3f
kLJHHg52Zj5IW9n/SvSgKjW3w2Wgw0hQXOY9idHVTW9SwKkJwrHwZ6DtFtwHWxfAymZdmFmsowmU
Bs0yzCj+nR/ddQiNeRvRfnWrzlayuGImGcFjP05TZ5Ant6/RjvE/Xz80W4uYf8FZjiggzkU9gkXQ
dwFf9yfokHcvNuaK106mLlMrRJ0D9pgPjZ0JpDMTR1iJfBXuY2oBAUIoClrHD5RmsDdo7qwol78O
7au3RQU2H8NFnL+wPvvL2RpjQekihgvJT7voUFvGi9iBrDIytFn0XVUn7syil5n14frWzjHtmtlF
zAuTyIednkVPCiKyd4l2P0hfleqbssWp//EbUjgwIB5TVdB3lG0u15fWfanXohE5YY7KRtyWD6ku
2IkYbMD8Pu4jOA4wYTMXH2C/D3l+05ZNNurMGGbMbbf3xfDSlzCrKScR2W3jMes3mk9rC5vp0QEv
wtv+gVR/KFKdAXDY4hLg7NJrHDwL9dfrH2nDxBLip7V6Znk5JgqtPVTqu9Lqbr01wrPyfjV1C3oN
OH9ppn0ghPIkq+GJxEjSJNnpH7Nw0j+WXdzWit1UtvFNuNdf4NE+Xl/ax+BxaXTh9qNQGH0/YLQ0
mJ2MarffiuQrOQ0m4BnFJQA5US6/9LyyafwgRM3WKXfZZ7hZnXQfHbKTdZecauC6TnZUsjfjUDhP
KADeRQfrbmt8/WOsv/wFiyCcqog0iyG/wOjsQjihF90pHXfW2/W9XDEDU81cYET7ZQ4mlwvleMFO
0IYssH3VrFtl2Bvi53YLove3WnkZMqBKw0PgHheZD/3buT+LVCJknWWapGSkdvocv0lI0O8iyaGs
Y4c34cFzE1uBa/O+2/n79MXazA5XTsOF/UUkKZNJri16Hw78j3vJTfbqV+lh3Mt28mre/zIO339d
39aVi+FiwcsWH8CpCu0WDHrfNMnuRSd+624lG0Xj+3bYS3+AfW4lbR/DMg0PC8AYkHb62svB1EhE
sFcDPswDSniJHsuH7gVAu36nF5TPpoP1TXJAmniOom02NNe8CAFGU6GVP1d65+0/+7yaMOpS7Pl4
UeIl9lR6z4nYPvSTUJ8kNHU3zv/aQs+tzb/mzFpsaNEkKAwOZmEZ22rxfciSz7L/1Zzk49j8uf4l
VzwHvRUmP7ggZub6RaYSRUXglSUf0sp9ZxC/D2Nr68XLdSMrEc2cjyCyfkCd4Ka8XNEgDU1uWC15
6YyGQp21MZ5IAc0Nr1wzAzEvd+pffPmHzxSaKaTiPU9sCv0hCYv571N5hDjp+s3kiIwqLlECoRUK
qRwDdJkgYpeNN4aLoRd3r+/W2ieBIhRc6GyLUbDL3VKNJCx6k0abYD519T5pXeB8102sZASmCgWA
CWflSoN2DKxUKrsGWIq3j6f3oELUjqkf2rTSntkxmgvp1vH9OyixiJHcOHRJGO5lVcu+XgDPshX4
zIcooNMnG+ns0Uk90XscFAM/NwIqaWxmoTqG2bWu1QeIFUom2BVKXwJAMoqutaP2AhX/cKr7U98L
6lvq1bxGQrErjlGhxJPbKSRUYqo3waHtE0VyO5Kru7rq2zvajdVDKY1+e1sYofqoTzo3zzROe7kZ
g1tdTsVv8pgzChGa9anlIIaOJDHBaauTKpUMtsRChc6Mpf9JxXzYT6o5/giFUXvKa4TIA6GOvxQM
kt+qkB/uNWw8Faav3xZZJiP9MFjdjZro+nsHzu8gI1Mzz1v0zehKvpA95KHZuZOYoNQ9VmL3nbwb
5LHsS/mp1fE3JG2ggOqzqpluwab13qMliMqnaLDMzuktxWrsIQvyk6EF41vRVsHeCDvLt9EFZwii
j/VDECpTSLM6L0bXRxWttyc5ED4lsIe9x+XkPeVNHYIbM7QSmiIhco1i7KubDtUBh3J0kN1mRZzf
8BkVf6dY8fhbLuU8RRwsTj+HrVxQPtNEcZ/VdfinbsoEzWSjyigCGUYbU26DLAjVnOZrPvloikLT
Hf2Q/ErZMVSuDjaINuVODWqq6o2OYvB1l/9YQKEEDVyQyuOsNriEEoXkqoFQ5rz508lBitmWheYw
ReIhbAqHKdbfkbBVZ5DXAhLDNZBAk+ATMBZxr0vLMvAb4p7wQoEqu3vPHQOF4nsVstOH7jZE51J7
iHel2z6mP4KdSRom+/aWeuzqr2AIHXJaiI4ZoL2MJ5rnG2qG7ryjxHvdV+x22Mw/Vi5INIP/MbG4
spTeG3KzwYTl7bXWlu9H5wd1ZMS0Hy1E5J/KU3hX2dZpC2m0tbRFegeXupE3PXZ9BfBPwixfdrru
NlsWFrWpZpRaWEbmSMn5qsOHQX66bmAtlSKlIK8AAPwXmH75eRreH3nWjOSOuSx8MzrD+JoFPkXE
0szo+lhTnexTz4IPQU31brKbwAtlF9h1+qtCzwf/DevbIuy7rcm3taWfX6eL1CDxvaH3Va7Tvn0V
SGn1YKM5v+Y15wbmH3CW6JhVE+dyOdAL6OW3WM4OpVU7SLXfZPJ/Yen8Sl28Nqw0I6JEwDDr4Vus
6W7UFm6VQUOvbFEVbl3ei00T8zYveoHLux6PUnVT89SWneses5IfMjCBVtQ8NqF9GLsPu1HuiGZk
o3G2T7V8nx70F9jFd6onHf5vphb7NuRiGo8CtW+vCI+9f8oSYImN24j3wb+eO1JJrc5Wtdi4QTL8
LvZoVDAi6DZ66I6qm+Rvqli6maBvbOHaZYCWEKp/sxa0tARSlH7etbXFFvaFE9bIegWOoh6tSrG1
4dRHW06x5ujn5haOXkuxOmYC5saUbn/njuIfr7O75O3611oBiCPYDYCV/hKFF5RILw9UZ2lV0Bcd
z8BduzOO1stvesg/uXIqek2hrRzEY39rHYv33nK3sKVrjk+ST9kWWbyPgB69HVot0bAdCI0NttsE
JyJN+e76EjesLN+dIxQ6ejhyo0ZBZpsBI6rPeru/bmPta52tZFkcSScmkOKRlWiFph96+NtoEEr3
8KpKtJW96OX/Zm5xxsJRLZM6wZyi/EyMnxkZcoEYdRB9uW5npQM5y7n/5wst+55RmZqSML/Cwu/W
Z5Faoz3dUTTj8rwzdjS04F15MPfhjw2zczdumffD6QMMhH8avKqXTlkRQiqvZZam4wZNNeben1v5
RRop44ZukO+bcRvZsHa+Z4CkNlcKmKReBBMrkILenydrlDwrnGJSbvO2fWn7It1J1UNHk1mwNlBT
8zKWy0R7QWeJiHcC0bpcJplwrxjzXKjQqy3EmI9a3MLdGmbiqTDLdxQQtnrpqxZnbD+tdAQ4lyK9
etuodRlz1eRjYoAHkMLpGCMl+E2OPSFwShXNrUPKSMpGV2AlL2D+hAlJaEp4VizRvXziLNYhTXCy
QDvl7b3hlYfrPrNyytHwAjyMzAF9uuXonADg2lRb8MNiHKc7bRIDV6/qASSi8fu6pQ97CHsSCFrq
HzOVAP8vvxoDcqPUW23mqE1jy8NRan9V6pMW/tS3yG0/RJXZEpVWjfcvA4jLr9VGbWNIeZehoBI7
kdi4SnjUqZh5G5fAB9df2FmsKKqtloooK1KMZM+z66fJZC1EaPs4sb5qnjpL8Gy4/pbJ+XOe5XFG
1lOxmjDJIwNCNDcInuvRR8IezoSfAUo/17/Z+k6CE4QICDHW5UkbmdxMZKPPaErRLekeij6yu/BJ
i/91ojVvpYZnzKUeWj6LQszkkWmJ6CU5dfJFS++FZF9RW8isXYkS6PU1rW7hmanFJZAVg2UMCqZG
AaIm2ZbTdpckNz6cQ3F8p/1rDNtiZYv4qIRKIFrVvIXQ1sWBd+v3/fH6ij4mIwsbC0dMQysN1Xbe
vfFbpj+PEuQrg22ON010U037uIfGyU6KI/1wQRsdPXztrWe9eaRRBXr+88avmTfwIjwvfs3CRyO5
zXNR5ddUHRSNt6rW2VQk7Q6ceKHfWl5ly+Kescgg27VbMvcfEZ+zcWqSzD4y5U4z9fKACHoZ+2Y9
ZqC35K8xaQT0gw8CRBCmFB9GK4c3ElRQ9S2zEnJRL936FPPf/7B4CB1nZVJUjpbXIa+FsQ+FmZxS
0hk7A5oM3WLWvoo6HYpUOQrgvLrU+67q1bsqbkSHj000Vm9KFO3nq0pm1PVy9bnSdnpisvqu/9Jn
uuvJUGSaqaP55ZtnyScjN3bFEOMaw87X4ve+z3ae3txVaZ5tHLO10HH+UxbHTPM0ZUgaNgK+2sIP
dqL1WwnuxdL/b3b83NDigDXwvvEkx1BpFE4SvynmQRbRpMw/69Q2BZ66XW1HxaMSNBtL/Ahv+7vd
89UJX7dISeFyuy2oarvSYrvnmohS7DT9lyI+wRUfDdoujj4F40Mq764fr/V9/cfmHN7OboBJ5WS1
JTahqpjKnQzpSeLqUdofqiQcvnZW0T9ft7h2cbPQ/1nlB8q7bqraRCWJhO68dXKv5OY27rPwJbUy
h5Kue93aR/Lzv5vKACICFGQ9Sw2pBMKVvBVF/jbagsHkiOKTpiZ2YXw29R9R7yT5aIfqe+59av81
0dGl6eXUbz0IWmyOmG7KYQ/dSNq2bqpQA4+3YuSHTH22BEzARHSW9t6yu2FUgzBVMpbS/C3w9tXo
yP49lWa4iG/AtRmTM20R7K2GxnObC88xpinJpBybegwEwtgnouoI3p0Z7QXtVi8Pk7fTBTeUvm98
0PkALkPiud1FxzTsTKFNJOwyIuJU1qlqHjSdQOg0/V3aghxvXC/Z8zxhmMPTt2YAVs8LbzGYBSFu
ZaD78rxIdTTGVqpm+E312vYRJNYI3wRvibB198x/6cM6zyzNv+TsZDZDl4hDj6UclrMiCFylC/eF
8K9prHGdOWWHMHgWBfkAQJO6AR4XiQUJlNiNKPLRmCTmZKr6LZbajZGGte2jxoEGL/T/yOAuQpxZ
VqkkiELmCHLmwAVkWw16zEL55Kmtc91R1vbv3NTCPxW6ML5Ce4ayRlq5sQLVamJGulsgbnvd0sf3
+byHZ6tauKQBsUDXpZhCA7OWv8nWow5dYnkXFD/paynTN1F6k7yj3H3J42dpAKi/8QvWYurZD1gW
V7IBOBLTX6QJ+a80vRHNO0mNHFN+TMOtbv68bUu3PDe1yAm60lNry/dzp56MP3HwFmcM9+udW9CE
MYtg36nJxuLWLLLB/7kWF7sbTGGBYjcXhqb+ioTbuLAFL7eDwVHE+yjZOuBrbvOPNeLp5bHzpHKM
5IL738jymxCF0aL2SDh/X3eZNSvWTP6rMoyKxO5iF4VIF+K683DOTDtZdfvaFoFbdt7uupnV43Zm
ZpE1KWaQhJKKGbLI2yZX9xMmwkE7Vqm8AVVb+UqM3zNVCXhRR215uaIw+R8XNKy+3iWearm9mFaM
JBiPUSOIrlYNgQ1QtNrIJ+bXyMIhUa2fOa5l7OtLUpmsaPUgTYOcLkwoPCttakCManYbTjg72dKK
SpEI9IpB+URZOOFUKl6eKjyM0/INzSQxvBsnu/a+mdZoM7lsS1vA4I8tSDgnqHMD8Yc3dybZunTE
Mu8g+SvF3AnNwlYYokvazm4nwxlbSnG9drTkaRfKqh1rwklpJdsw/J3WhIdmgtzc7x/CDBy23u8m
3fgs5pJtmskhseJ9ZMVukVlODJH2dXdb8QEkvVHwm99MuMD8qc6urCmmnpAIEro8BmlyYpfmTvd2
ZfvVV0r0BDasreXLdIMh4YEYR2aGc/FNKpOCgjybM1Lman70zHPTjtK1J2M6Sv2ubw+CtnGprARa
4pABCSjNPeYcF68DLTdNNZnU3IGRwQ19mnzGLvcfKvOuVMON9a0cXhzA4pqEzWhG31zu5jj0STkU
LI+uvFt45KuRnUS/0ubpX381jWF4ug6MbTPzPK/57KsZXYaIdseahuagydTqgpPff5ZjXpjN0SDS
/9/MzU50Zi6Xqkk05i0c/NfcCmzJeoi6T4H3mvWdnf43jypWx1D63NpQpCVdWVqU4VCLeu5AOpOY
dkUpO4olt5bfQtOutdOU3+fexktu7csZfDbOAEcB2trLJfpyqw1B0udOV7kNZIdZ8jsbP/ditbGV
K94ImcE/dhbh3U8tFEgkgpJmHjuYWnVbE1R6N05SbKKAZs9eBkDuKXi1ZEBAdN4u1zT6Q1WpIbYM
6XFQH4XBkSlHoO3XNp2tWXtDcvNiXwHcipSD2f2+7jRrZx3nxLTO/JdFg+DSfKobkZ6Ow18nbcSf
cfnN0PZydywsR9QAsrSHZNg4F3O0+rDiM5MLRw0ab8hqna+oIygxTdZLqmwN0Kx+wDMTiwgW6MrY
ax0mhDK4K7VqL/jlvqvCey1OvnTBuIHuXnuzne/iEnst60ldmA27aJT9ryr4ZCQiOm3+JyqKNwhd
vwi+ubco+zbqe21uZVZrT/EL64tjYeVWMxYWqw3qU1zuygjGp+JZaH95/psZ3OXFC7qAlfK5UDde
HR+RGtylZ95jLQ5KKMhyNppYrsrIFSr6Z01wp+nRp0rPX+si2Y/986gEB8HvYMJ/GRWAwMlGON/c
/MXdESv6mPcFmx+XvxLvqS17t7GcNPrUlU7SnbKJ1/qXegv4uBqL5q4yoQgQ1TJxGUdfHDIVq4Hk
Zs2LUT96/T7KNpKwlZtfg5jmf62oi6w5jrw2FzSsaCoZUkuusp+ko6x9k2f02+frwWAlF6NshHLK
TOLC+MXi1ITGmKkSjF+OZb4KWXzQi7fREl4qER7OXL+LNNDT2pYAyYbRZTEHBhtJ6BuMdjmUOK+I
1UWUHAL0O8Q7ww9tfUt/bA6oi/DDiCuNUNjy4CFbPhEYsrJ8uSL/Y8a7aGRbrk4j2LvrW7niHRdG
FgdDS/XUa+B1d6bhsaGOA9Ml0ids38ZNtbWYhe+HginlRjHbMX+AWaWzQId1i7dzJZqSfjK5QhWD
AeWlq2clk4gxrTqHzqqavFn5zpx2CJtSrt36OKv7dpbpLtZjyQxA5CKmCu/T1P0u+xfDf9GajTfV
ms9BpMPHB2IzI9gvLz2zDnLZM0mV8jSw8/hkSa9B/m4Og601PyfQl8SMf+8PpO4AerjigRwujtZY
6gnKLVgEcWsLjYeWgH8nwTYlJ/8aWgOo/MzUsmZBzyHWyng2BaE9DEBHQf4CR6I95eZWH2Pta0GU
DkoPICU9wUXyUEMFVgy+ljtjUyW/Ms/Pf5iFJLz3cl281IbsabsxT3xoJ4PkLpkm404foeQ+SJIV
nOLWyHPbHEK1eQRdLbW7cArKzhWVtNvIOFaiKI1sVL3nUS/aTYvdL7RhqNvRyMmpENWS93r9qEFG
lDATquSB3Vdfr3/ttQMD6gEogEyWSsP+0r98vS26osZe0JR2nIMM/jqQQOrioxkGG9ff6tpo+9K0
pxL/obkhqFXeKvPaprKSIJgNxp1sFPeVXzBnORUPcZKHRxa/AXlYe0ajSUkLb5b6/PhiCxKlDClq
Foyc696biWzEs+Gr0ssUDrLkKF3SfO11JT7Kaqr9KbXW+m4NQberO4gF7YGezwkQtfbOg8UfbfhD
zGczirX4IORq37t62QXBrur0+IsWILeW6krtRkIl/fEnhXqHJPnSZiq+Uu2H4ZmZNvS2UI9aAqK9
Ah6VPgb8XORfZfVetlDB0J8K+UmWBzcYbmp1R0vyuqusfL4Lm/MRO3u1qcZUdapZF46Q0PRMJjcd
v891VS1J7Ab4bkM7/7rFte7jhcnFqR3G3h8MdTZZ7URYudQDPN5zD1YyjoUESVxxsvx76kxNuc+K
p8J6u/4D1pcMmRkqScSMZZrBZQtnU9LCsijeF7lbN89mQ18OjmR6DzjDdWtrOSrL/Y+5ZYIRMzJU
eBJfNRLBNMrH3HoYu1NbOgLTabMAgKe/FTD/0eTRfw3Vlobb2gvrwv7iskFTFXYGn+X60ylCPjr8
Aie1Lzpj+Boox0F7L/xoY80rWcGFyUX8QbObpsS8w7L8FHS/RXQL2z/Xt3XlCr0wsbioi65LpkFk
VwNEhnPwGaK012ivWukxndxq/rK76xZXgirsV1CFKCaFXcgRLk+K0EtWPykTZMbWzWgiCWraVvUj
9A7G5jdbM8X7H4ETFapVehCXpqwqZRTHBwk7CN/yzNUQ4zFjmOxSe5i2IDUrdyiTP8w2kVdJ1oea
htrApgNRDzq4KV3M7I7cdBdFP7vyeH371vyQqRLeEsS2GVm8OPZSJ+pel0iFo7Ya+OXMUNvEVhM1
cPu6ySd7rEU5sJFZz+50wWx6N40YF3JLf0g3sOdr7ilBXotAAVKXH0ZQOz/wzGyM8J2SIR8fflcG
6D3T2MiNV74imhgSug2Mu0q4/OVXFFXRbKQpLmik2gmMyqL8QuPUin8oWwyia4cBggxFZHKMEv0S
R9plTBmpUB86JsyX2VsxRrZY30CslwrDIc2DExffxtecvX3xipkp72D1tBBupHRzuThTqKqilHKu
X/GPGB9IaW2pDW1m9Lsh3sfW1zx/85W3KNuiZV3d1X8MG4sX6VC0sdgoGFaFzilbyA4EN7IeNe+7
nHT2/yPty3rj1pWtfxEBzcMrJfVgt6fY8ZAXwXYSiaJmav7135K/c0+62botJBcb+2FjA64mVSwW
q1atVfUbFl651dacdsz1hHFf268sepuKW7HK5LNQSDreAzkiDM2Yda2Fn0JI7Zlw3l4FkAgqtMp7
YgtPr3dadogmPx9pRIBd9sJ8+IdIi5eygXEVXGZnkwe2HuqRoVf4044bJOZdHIMvpXhb+dhLiQlw
fTONq40cRBYJ0uxGy0ILVjp0I/pNqr2H2daZHbneJONVnXSeZbd/vTQDBDezuuCs5ga1rFMPK0Ci
3cV6LKBwCuopq/JM/aXhaw++82Tg1IqU/6R1Dr36AVaU5FOogWj9Kv40eTCCCSpJVnLlhVLRqTUp
BppkqDObM+FBhA/aGp7Z3Cu2zwBAagWQ135rlhu7eWbRmv7Secg7NTxvw1Gap4EFjZgZltm0Wy25
HtJfQ7w21ba2lVJIaPSxULMKNlyN9tNrn+2R1zlhHtS2tpmslUBwHvNOViQ/M82xZm03f7jMCQje
bujd5T9JmOwnrfNG93og28un4KvTeRryTi1KCUDplISxGh8v3WMaQLuC6F95aK7dIKXsRoB9U+je
t3HzPd12Vz01qb3iPefh5tS+lFWZ0CCLS44VE94EkW17Tb65vMTz2DpbAGEtELbg/JER0V1LoGys
JQKqAc9tvLfd66Z6jtPAXpt2XjM0L/XIHc0Bc5+Y2xBeOW6q+OekQE0A4iF+a61FkfP05nRJUhSx
uj6LBwOWlOKz6Klle2ll06JYqcAvfxuAKYHSQl4hJzdjAk7q1ALhWSLASwKmEMfYX/42y6frjwXp
BI9KrE2OBe+b1ISODC1RVmAw2Dh0BTDXkemLfu2N/dX1PPf4PzalE+2YcexWCmyyvHrhGmRJszSv
gNFMs50tSgMwnyjTTMoSPr6x1sg8LrLq2kox809zRvQPrZ3EZzsU5FAbznBQ+qH8YTRx+g3DzMYN
YxATpJBNZkjaReMnpVX7Vds4v9NeCZ/bURk/0GWJvbIaDH+EIAvkMxqiU25F0S5qMCufNXPW75Qu
v7G7qLuxURjfM8UanpOmuRENQ9EYdF+DX7k6++ycsdw73DV3ky0gUaFUiadhVhqT5MQMEn14VEo7
2/LKfNQH4u6MQjMDyA3eF+AZWPmgi2dAR/aERyiQ7KZ085Bcs+tWwyB3pL4ZFYUaBbV1avDDYK8l
a+f3Nw7Bkan5pxwdN6vuXYeQDJE50fYWASGZgwbbGwGWSLWveVxi9j9I10b6liI0nkso5mPaGszs
ksdWQNGR3MCZGPHIBTkU9Pa41xftvjbzbRwlIA0WeH0rL5cPytK+OiCWAVoSAGf0NU8Xm3ed3Y5O
CoFBgcNuP3RmAiRzKT6S0L1R1L+esoOJY3NSKAtj2yTKAHNceehTEQjne4L66uU1LR3+YyNSFLNr
x52KDkai4lcOcWDud+kD6m00La610PIvW1to6GFN8+gnXhMoGstT8iyd0M9yodE4Q0DT8L13aFm7
vh5S3j+1OH8CAAlkte7YgBT047L1pVTlaypuptWen9un3y8lBiSLwHvg2dpPJKMem16a6q+rXljg
PHn3HxvSR6syU6/5UOOjxRqoK0BZrfl2ggziTWt/GmuyIssrAtYHuBIAmWQopqPzIjJ7nPRcBzF+
bAfGx2AWK/nQ0g3kOP81IsvL8B5y2QQs+15ViGegzzZ57a7EkZV1yPAHq5wgykOwDlGyIHYIrcbG
s7qfl7///5Ik//fWkVcyhpNdWwK3Th4FpNxCUY2iFID0/7WaRecPU/HdHgO3WztkS8ubL/D/3OHy
8nKwf2AmBalCHqJlC+rXECGR2//0rPljRcriMLqdTwVHVKzGwDRbEF1s4vDXv2whdDcUjLbND7Z5
qUcBP6pcg+cjjLTJYzRtlf77ZG65GtMw2mZsQ8RHHX//BwjpfM38sSrdaAbRClFD8gGR951Vz0xN
fKO7Jt1e548cYI7Li1z8XEfWpEsttdlMngRrhLwx/dPgLp1Wb87zMsfpkqQ7DMCUJArBlu0l5UPY
3mnu7aCABLm4GmNfACaWF14f+bwkKwF/6RI7vrGlD1iCVzadGtzYdh1upwGVHBbftj0Qafb4bovs
HxJ/dBzmDhVCri4HfFdvXMYSxMNOfYYAmGaBAXFKfKfEK2YVMLF4mR0Zk9xEb/RJKziMud1jaN2r
Tun35oeTFr5p7+Pmr4t96A0qgNuhQqIj5kuvtrDNS0jAtCjHaOU2sms6D93kfOXSmn+znCkfW5FO
NSjoIQQicGmhuh/yBu8MaOrcJ+mKmaWU6tiMdDe2/TCNxgQz0ZTv0sbYop1Fa93ZlKiAt+DhzIc7
RW1W8oGlk3ZsVbotoQwauX07W9Xe3Pa31lxp7tPlw7y2f5K/M0xkCE2FibYZUjq6YwyuMO0NCJdr
oX67bGtxOTPHFirAs2ChFDhyEIk2ndEJr4cnKKpz1RvmW83WBkgXl4Tp868rHx1KyUzZFAmoamDG
xNPNGxz3vi2N33pUYAJ82F5e0kK4mEc9Zh9HzDubXqkTZlQ5r1GFdHZ3Wl16fXers5RetjJ/Z8nJ
T6xIBzcfjSJWTYDm0npXTg2t19KyBfeGAUzqz6xQKGdL7j1aIxt5CAMmFyj/23RSjU3RPk21ScHq
9xmLjAonXEFjLMQjFTBS11ChX4o5eulDuSHgelHdgN4H0MNcCdEdNh7sMqYoXjeH0kweLm/jgmOc
2JPvlAhdppDAHuk2kNhJRLFLs/0k+Mq6FhqtgEsdLWze7qMsII8t4AJjGFKrfWmA0dNrrC0XAXef
UcXVqhwIhN2QoFbe0qZ18Ahcg50sHLXjXyAX6/EwMntIStbeON6kwB9pzo6vTeMtNJZOlimX4bOo
xeto/n6cjEE4gHI7cSnAwQfhoiBhJ0GLaBKr/WOBJ8/KkfhfjENHEt0zCHYo0pngkz1Be7ytPR1J
o1lwSpxNyl5y41GQgob2HiRTNCErZhcPCtCy/2NVcllSploPVa4aiqcbNfJzzcPjcKNU26igZYb+
S7KSjyx/yD8GJZ/tQz3PyIRl1uKmcu7cwauGlQfM4laqoN2yAVkH2MuQFjUadlhGJWi2VIU1t4Mb
D75SjWEAifHMH9wc0xKW1lI3Bs2/aUwWBbZ9Tc9paZ0q3GnW/gMNkTx0ApLCkfB+qr0Iz9sw0jxt
uo2L98sBYClaHxuRfIakkF2furH28goMn/w11bZK6Lu219fby5a+5u7kkH1sStrTBpwCdZhiPRYm
uS2ohz8w8yUuHzES4GLAuy+DlN/E6YeubKd2B2axSaeMgUjz7fIPWYp5x79D8p+GYRI9rfE7SBZ5
pf4MuI6P3Jom7t93xAxVhQYcslj0d8+IZjjaRmZcaVgxaGfHYjNqBHiazeXlqIvrObIipUSxC0Ug
I4WVxMx8VfjD+OEoV51yDR7J0Lzu7GwTagfGb1QbEsRvJv8dTh9ibZR06eY6XuvszUcBfiwVpW9a
FcGHBfaIzwmEWWWCj86mVo26ZfMPUQBcCRgDM4x5Hky6UMCYE6bEhj2g5ks/FSb6O7b2bjbm2itZ
X8o15hEpDOSCHQHf8XRpaVLFvIyxwSad/CoYfJOiY+Zxym85RZOHVkEfsCtomaa/6924YYfk5VcZ
ZHfaLfPVLS6zFxBfHZTdWtd3MUL8+WG61H9GLbVqhx4/rHIeOWQl9WnP9ZU3y1KA0GbOIlOx59eY
9F0nvR9TYBJqL6ufKwUxItk145U5BapWrdwkS/t8bEqKRWx01WHSsZxGBAr6FlxbawuuWZBCUFZB
rZVPsFBkIxUqAIlr3aTFm+N4EVJ0SYYBxCYdTLBkb9bXsRH02XusQNg6aCF2Kg7qsNLvWfICDYBH
KLC4lnOmdt7WeTYm6uwFxkZxgood3DUTXx1MOXYDy4EXOSRKbHCFnB6B0IjxckjgBQWtrsRGbF3X
F59s+zL67aakmQ9iWIpOZGZTsSsCsnIfL4W4Y/OSZ5AiM9NxXiIra09BnEZmbBtXbPoXO8j1HWDk
IFguj945Vq8kgmGZ43DHLN9IPqziztQeL0fsxQ92ZEUK2IpGelDFw0oCDU2L7CwgR8UaT90C1g+g
LaB8FTAUAdwvQ35ANtbaXYE6vetkt0TZ1oB0O88Yg2knqpvFNXfvM9g3MI2TBu7aSVsyj1lZ1Jkx
yYiGi1zrSEcritViFJ423Amj9wf7wY5fzOFTy5/A1xxPvrCuHBwK/Q7SzJc3eOGYz+UjMGlhrBXD
m9IxFzben6prCK9WyE+nrPxIgNHn722AbR6MdSDN0fFgOz0RLYcczehaqJ0C30zV0dyYNl95nS3c
qRpQ08geZqAfOKZObSi9avG6i5svXpGJBdNk0Nr53bJADDVlzubykhZO2Yk5KXRZ8ZgpwJ03IKlL
NiFxbnQy0LpDTm8Ou8umvq4mKaDMDA0A8szQV5Q+TpcWO0ZXh27aeP0V5uw3vRf6BTVB8uG3V8W2
S7yJFsGH41fU/NZ5GOr2INfnf2Y+P+ieQu23emXxS3t99IPkuxT8m0Y/GfhBUwt56F+jHfsI2XGd
0i66KevxHx7E2AADCIev4Qu5tdRhVMCwc9gDTsulxMsMH6v+FK/xzuX0rc9oYVM+rmRNX4z95/v+
x6wUe7S6Q3lSwOxzFgwKjaALtsWQEw33xj07TDt3012ndIBWg/sDJfqMvrv7d7ELZ+LpaCM+bovJ
bzajt8YisJTFYj9s0N/NWpOm3PGIGqagV4kfFn4nm/IQ+c1nW1EHaqRRoNa0pNAB9LL9Gjx4KVQc
m9VO/RCyDUSddJiNhI7ZOLBcvlz29C/A4/mO/1mYfmpBVzB9WdmwMHx2vr4zAnZb3Cav4jvzwkcT
NWAaPRqvJdJJwBH8qzjg9Pf/8SdIHz0ruRmlUdZ4oydoGzQf6sHwi+/32c3nW3ljbvuX0MOXJr5D
TX+8dlacbgmtdPJtpezB1aIIvVVsAdndDHeQyvGKHfh0nP3na7FVEuBEKflhPDqP7tZ+GOnPy8tf
eniemJ/j3tHTBDh2LQEkFWH07s6B1GH3ofoglKfRw6fqAWwc6F490BWx4i9M4Nl3B5pZm2dvgYiV
IpzLoYiVTbzx2jAQ5cbUGKrjs8iFj8ao0tyQ6AqtQwUUKo2n/GBxMKw1AhbvYEykoAumKfhXriCM
pV1ado99nxo8rvWGcmWevHE8o9rq+r5w7zAfF4HWIctvJ+e2XHv/Ll0okD0HVBMkyjOI/HTjCfTN
CiCrEeTNayfxI6j8Qtez/2sZHxB0HpuRzjBGaxQNUj4IHQQhrCoO4OP6JHX8TW3ClVxbm6/cs68K
DiOMRgJ/CrWZ0yXFObQlzdmX3LvQa/x4Gz44Qbofnpwndavvumuo0t3kvx/Nn8g6NrhKNsIf6eCJ
l7VTtRwxj36KtOw6EXYfEewuH3FsO7yB8TRNNiB1xlCRN9QelDq2yma6svcrB2oBwzPnPNCaVyES
daZ4A1ZUJQb5DzahGb3JHrZEc72mxqcdsonGbLxDgfW9afRAE/1KMFkK2CiNgwAERwv0GFJOlJJa
r6oRxwrsY6Hyqwu/XV7cQnIOjuw5K8GRwWNK+vvKaLp9NF+QmB4boXpcFjbkX9UoTTyRRVVw2dqC
O81ExBhEwIsDJV8pMoJ5Ic5tBT3dTGDGibiPVe14zExBDfyjK9eq8HPIkZz3xJoUCOtQra2Izdir
PAJhxA2oc8LQ9gvrG+8FJFJvDH3FVZYtovACFuK5GS+tD5gdI+cCAc9maSBqvBONlyTLaJvpj337
Ow1BBMvXmmpLzQZMj+CU45GF4q3cu0mMpGssE+AQtfGEeauBxhPD+dTAjFe/19KATBjeJWiav5tt
QWu+r/SV/Hbhu554kZRKJ1ElRmgXNF7aNPu8tjaN0IMRUiycGXSM3y570eKZgMsC7YnRGUA+T4OS
sNWob/uiwVUCZnwuDoOSrryMl/YU5KAYrwCC46syfmojSooRM5dl4xUzmSH4G6aZWa12Ah4W15j6
uAqhvEMMtptHkCYB2kWQeve17kFYai0IL90r86wt+pmYAjjrzWmQJde7tm68nDhBOTSe4YbX2Zhu
hxAkzRCWAU36xu4f1cLyMkXfpu24zzUVXEElrc3kgNFYMLZBOaeFinX4I8nfOZqVJobEcp7ejMzp
MZeconG+NoazVB0CY7WLd4+OaR+k4ae7yA1I6kQKfrlavdr9QXWp1ryVzraN780SCj3XlrLKTjPf
A9KpP7EpnXorNGtFEbAZCU4ZUAe5TsBUE4BqZKMUd4N7o2LA0m2BTtysstsuPauOFyy5ZpyG2pCM
MN725HsjkivLeRJqEyTgsxrCihrjx+WzsJjtHVuUj17umGJo5uWWwFqixhfnbxwFacvwrciifeVj
GEbBnKFuoOzSQFFzy8hMn9OP16scbIsp2PGvmQPkUe6JvlgaKQN+jQ2pRnc4fCGGTV8bginkgR3e
V/mrQiBUyl+q9BdxHld2Y+mqxqSbCek0yAyhE3Fq3+RqXcVai/3XnmpkuUb8jOqLpu1Ni9b2BjRd
drLWm1/85kc2peeGwVS1HIwOsTd9jLuNw65GYlFX33RDSYtoJTItBL+TYC9Zi8deJxGk1kBpXrzm
osTEbqPVKyFnIZ6fGJHOrcF6EhUzbJJ10T6KoM1kPtQW89BJ2jTG3/MfgrEfUFfMs2E4Fe5z+tHs
pLGzYcKt6TIlsLXJc9iLythTUzibMUGCoJb7y34y/34pRhxblAeDkbapSdfOiE3gecFquQshNMbT
f6jwwwzwO1gfnkZfZ/foNBAMQvZFAjAvwZMMyp5grVTeL69kwflOTEjHP9T0stdm7KmS5DsURqk1
bGbYQR75Q8w8jbxetrfoGdCdBPsXCEdxxE6/lT4wAMiKCkvKaUf0jQjvaraFUo2er/IML7r6kS3J
1bvcHWvRw5Y9Fcr92JQ3LrMe2sndlh3Q0bpGHjWDCaqiokwHkY73Ieo9QWXGV20KEiAQT2ffLy9/
KcC5UIf87/qlk+F2Zd+5DL8pzJJnvRA/wG19m6b8M+yfMzQAeRj6PQm3Jk/oZOR47EefmhWtxZyF
lMAF8wbg/SDgAPW/1AorIx0w8QrQukLd9tV722C49SVT1hD2X/QY8kE5tiO9/1DHqEJF9Bhe86HZ
HgVsF2JSyENgpeb2ndyMvribgsyPHsnBCi7v9dIhPbYtPfg6t0tAbjHb1vjWTJMNOkL7TP+XrTz+
olK+UBRmmzgz4l7ktxANulKFgdbOs93uLi9n6ZOhQg+Uk4smgSNPeE0iL9Dygx0WeY6ytSO+LzDC
tgooXcoI4KJ/DEnHBmz+A9NbuGjnfCpxu7XGBtXl0P4exZAyTt+gNbpTHWikjI2fiRehdfet6b6U
cFY157fJqPiQK1iJuItx6uhHSeemABZiUGL8KAX0TvbBQGomnG1mA6qMoZ9hjfphyXeO90D6qISQ
ltQaNrsd0UZo/KHzC0CT/uWL4msCyYgRERk104MFrB4SICcxnhvb5SYERb8JHBtXV67j5c37Y2j+
/0f3SJFgfH9MBGYm8p+GOd1DS7N1Nmbut+OnHvYrn2rZUf9Yk67juo8FA2oXB0LXUQSgiiu2BEpB
ruJf3r/5D8nBxQFl73/2T76Fi8xGvykDGjlmbwINiFTxsybzGvOlin3b4ddDv71scalKiSwDvAOz
Nhj4mKT8nGNmu/iao5iyYTdUA1WBDMlZSVOjuOX64BGr3Djmz7b9bea/NEwi4/FFldz1rTZb+TFL
Pnr8W6SvOplaxfMMV7fokxwsmpBn7Ss99g0W893ldS990mNT0ictzQI83QZMcejWpRglj1i7T6YM
HGVrpBYrq5KHg8e2HLQB0wieqZKbokLzBMQrlv1weUFL7/PjDylzI8Nr0sIOYSYk6bZlxgspAJ43
m4BA1DNtNI+rAAX21naw0d7uksBmaMEakCDvneDyb1k6nYjqs1YAuPPOiAAcpW8JiCbxHaNZ+6AG
pZHtCdc89M0HU6F5mE9rd9ZSFga2XIBUIFo8C7qfBoQeCV8dO4im+qh/d2uwP4gigcyim1d+pWtQ
tI3UlcMqrxKyUNB5RucSryrVgHDTqUmzTEfQPlUOzaoP5iZe4vys5pHY6jZJ9vYa9bW8wC9rs/YC
SmmgiP4qLBxFPBxfPVeMxgGmc9rpOtR4cSsD0n1joJqmT2vzR/L5mM0B5gF2aFAAQn1UujJRzKsb
VbhQs8AMcdwGpt5voPCggub7sq/IpwPKb2BZnLV3UdEFB4oUf7q8CYuocwk1undWKA88tjdEL54u
WznfPVjBaCtiHCaqQIFy+q14metsYDHgfkL9bMp8G5bj00Bsl3azzpGKm/eywaVl6fPMJ84kYPuy
pg/krsaOqDzy7OIpL5vbmNmeaq1t3lkLAPQ1qm1ABlxzFMD6ZeLhVAOHQ0HS2Lt+hYYjjeg3uv18
8QLvYa2bNX/w46sJljTwxjmYxoerwdbpDsbgIQ7N3I09bVv7N5vNdnsQfko9f8UfvnbmkiHJ83pd
G/jIwhj90IxiGser8W/iWYGO/8K0NfrQ8//J6PXrq3/jBjd3G7of5oVv7z8NejBo5ZsBhG2CT3pv
0AaJeUpftsGjt3v4+fN67UFwflBO92V2hKNzqTkxj+oI+0JstO9Zm7NtroLvSYv4N9vs1ZVix7kj
z+bm6QqAegBRkq7IQTU1tVexO0k7XDl1Dpy1feX01c0wNJs+61c++7kbI0NF907HhCp6IvLYdImZ
8Jy1eDY3Q3slKpCf8rG/LjVyf/m4yInP//euP8uSokAaErtxKiwrdkKqh68t9Gq56HdTO+x0DNNZ
Jqghrdj0L5s9Wx7IXBwMWkCUEaEcAmunH2+KDKE7Q8Uxyjx5FqjvTW5RZw1BuWQFXKH4YNpcPZcp
Q7UwBvVxM2DeXBzMGtLiE/cIWzk3Z+cTFy5I48GMoyIcoDd3upSKV6Wi5z0HCr/dmYSAiV9byZkW
1oEloKcyR2sADaUQ0E5Rq6eYqfQgffccx8pGWOqtktp/73O43kAXiVn9mU1RWokRmqJSawMu7nCK
2Wi/VQ48fb385c8v7/kO/WNEekpnAPSMaWXF3sCwZ2pU7ltInRp4W0862abh73ioHy+bPJslhpOD
8hRdY4RRwPHkUmzHyp6P7cA8QAEeYlBvGtALHGrlEwSODwPvwHimvKgqEJZR5TODr3jIWehAMVED
CABeMvP9ym7Ythjj7GKDeb3SVbTp7U83t833CrIOnkrwdkqrfPx+ec0LLoODBXaxGYA4+/6pV0Ja
qG0Sq2BenWhVYGEmZacUggVRj0N92dQZRBVqCXMaBmuYPAdWe/4tR5E4TtC36oTKvDECL3SEsr8S
5NNzmHY7wZ/bFL3x6NDZ5DpO5632svRpHLZWlmBgUdmT9rYOf9n23lx7PZ6xg379MAdFKchJowgh
Jx9TPfa8MlAsnnJ08IDySpBFubkAV0ikWtkNHwtmeZZVc+BbCYRbdwWoPu7jVCOBwuo23GXMieKr
GjfDSJH76b7JK+0B1JV4xdcdoPcblQzk2lFYbngqTxviFX0/RLTKKv21tZkbbRKjStqV+Hnu0jMb
FnrXaJYDe4wDdbrntRkqHEwakCytdwmea2rsTdYeulndhOJUDv6UEj3CIF5jylrwK9gFISHyYR3T
OVKMmKo4DzF4hMCNI6RzE5Aa4ke2Gqz41Px3TpIRrA93AzqryIUhNiL5lCUGF+9xUIV0YCSNMIZH
2AMIwdFI5lNQm5w2LKjCKz3adsUz6oGDA4ZwL+7ey/LaADU0SFLbuyFb2faFWI+8HEX0+VABvCbt
ugUFP5P1JQDyxRYaOFRF2Lq88LM+JXz2xMT8E44OUztUGDETMFF+JoYHgTBW0O5qfO0/hrd0BQq5
EJhmaAD8R4O+Fe6lU1vuVA1VWsCW02Z0bA+9uGs0EGmCkGUNALHkNxjhAGxlfnOosjhxBKh0xFxc
+FMEadFw8iNu7p1CWdm+s6QQfx45E/S64J64k6W8Aj1PCJ4pdQJt6Uw/VJUz+WUfguR16pSdyiJr
5WZetAcWEVxoM3Bcvvx5PXWqsMAf5MbpFRrKEdM2EXJDY+VLLWwfGEChhYwaOy4SOV9iKe+0iAms
a6xucWN9NhB3jojzdNn7lpYzU/zh9QQCYqjFnDoE4uAUI3VOvDT5oZo/u25j6T/LeCUFWLYCznso
NmJ+SIbeMKaoccu0mX9230w/JzhfNNyzNQqRpT1DqEJ7SMcb9wyDl6QNktvQZV6CTHpLmJldZdDx
YdRlSbFCZ3wGtJz9GgROqAbAuc/vwGQ0q8JmmLjU4l55HjLb7WgeJ+rDAInIArxOVQ52WqIpHyLv
7U3ejO33lEXTIesTxb6vB4i6IHbjpbwFAb5SUVsR4U8R1sPTFEfpp20Lc2c7OZqDY+fYb0ZSrGkv
Lu0XsGVALGJkDnoPUiOnanFPgXALmi/G6IdxRA232LmhuxJDl77+sRnpBsm1kEOpCGZSqDiOAwi8
FEx6c39aU9xeNASoB+iLgBc8a3m6RgWlNwP5PkTDlBikCIbxojq8+oaijf45WTESg8vHZ2EHQb+J
WgrijwMxMen4lEqmjk7JILRo8T1xB9+YAOeHaNdlM2cpNF4c6NzMkRvLg+OdnlK91kLIosepFxo1
WJhaF3mtdjW6rUvNxvXLqvFRNP4XmzZ4ylyAu854j5uwBhexDZsuGwPWwW33pfpQQ1xJz+65spJS
LlxMQDzNz4S5c4Je8ekKwZtqWoXO0cp1rGsFSWLW2Sh7/2YNquB2t7m8tqXPhsoKsnNn5mWSg3gV
Oj3468DDHU3OlWKGFGRYwE+uhIgFd7Tm1wcabqgcgSHndE2t2XPikjwFB6G1nYsISVZS8BIKmvcr
t8XC9sHf8exVoJ42N/1PTQkX82JDOkATfeJdkCsduUEQ+YDg0SyPpeRBH/XVSn1kYXmAbGooi4Gq
FYyt0rEmoUMqzXASL+v1Q1L1gH8RCjnpXdhnKzWLNVNS2uJMeoLSAQq/vHgunZgKFBKt4jU2ViLV
gl+cLEnaRqYooBXMYacwUcYWIrAbiBhMxt9HDTxL8Q8K2hreh1LOojClNmo1nHfO8THHexuCTDhn
a2M2c+IoZdSGi7eCZYKrDteiZEbv6iJJWsG9InnprRoP/Me/PkaY2AfRFA4u4Ioy3VQZgpYUaszc
s+IeJzXbFNBYSMK/rsfPLx/EPpRBMBVpy6dVMYUTEytCvSUtDhMD76RQrtr8pzlj7Nja2M6CD5yc
2tkXj9JxZpAE+TNOrV67T2ldoudfzjrWtTWuiTAsfCCYQngA1BMPHxmxC2QnQ/yAKbMie2e070Z1
bTZwzYS0mtGMu6gMYaIGs9+3KaoTlBWj6NtlR1g4nycLkTwtHgHhn1xYcXpCJ8QeAx2MbzpZeyst
hDnYAdp4npEGGl66bvvaVqZ8LFOPVcYjCB9p54a7SYsDoNQxQYc55svrWrp3j+zJPCajo8dpFEJH
GdCJgaLtBemeLrJppFVvYehsIhZt44Jv/sEqSCjmwjMeNvKbswerq4hYBVKGIr1CX6hMf2nqQEvj
PtNVD833y+aWHqBIXv7Ym33oyOO1PrcFqWAv6jRvrEdKhEmhHOhF42Nv3mWoE5sg3kuCFbtz1Jbi
04ld6X401DJSAMtI0eqatnq8MaqHUX/qjW2D1Y7FthCYeGD5phV7a63csOhJR2uWzoUVkqyNMthG
VwmeY4FoaCD3YxrdqGZPJ/NvtQfwWjhZq3RCjMHFxV/Ma9UOs4RMhda/1a9N2C2ew6NVzf589CWn
Monaevac0XWDwWx+9KKl8Fjg/9CBXvl8i8ZQYQVXAeoX4Ms7NZY2adQJA6XcxiQlGpcYHKzsz3yu
9bHwKdkVLRDHh7xmVFf2irmNk/fQsrwueu2KlfhzxlwKBQu8ltFhQLEVsDS52KA4RZukYW9CU8nV
v+WTqszdE/N6MME9UroQCW0LDCLwUMMtkmdx0LYhKJjapA+EzpwVHofFKwRqF3OvGpI+8r3YgdHM
bssGNSomfmXA5OIWht6vE61kfYtf4MiO5MS6U6ED4eILEA3wDUiEEGAP8ukH+6eWB04CihGosUCv
U0qMogqZXjm0OC5kdCFe5VY0c4uVaLu0bXM1B4P0Bt5SctEeVZ4hU2KQ0bQg4XSi8mCm4aFtnOfL
jru0a3jSzCpZ6LY7smqGXXYkRjcf3pBY+ZOljOm+DqP2EGMy/NnM+Mtlc0uFW2iBzDNU6ErgqEiX
VtxBoaNmY+qlBPy9zR5lkKJ7s/CYG69aAlVl+wYU6CLcXLY7/1k5uqIOMr+q8M0wvnV6PIGgtro2
UnBXYlLPaUoDFGCjQhXwFd47zVWcPg8t8CL2GsvRGQQQZxEzFyhSaygp4EUnGa7caWyAATRpJFyU
pKfGPpB4eCVC1wKOSjvNWueFJB34ffty9JtkNDzB2bdI13/0avSsOzW/JdYIcagOA6tRhD7C5a05
T4rw+7AzBvprBsrN0i9MiSIwRaegfa0/NeVLn6+Uu87ThtO/L4XhPBOxkWFqjwIgy8mzrT0N6UOa
bU3HL6P2r0/NqTHJvYwkNyYQAgE3mvpKBN5mPdoYlraCAlyKsDO/EoZLXdAjGDJ4RBNNh4YXasUa
cEyG/WzyH7oOuc6BVuaBa9+r/lp0GyW80fgq9GLhe8013hmdjzoyCnunrpzP3BqV3gC8qb6p3E9D
HJousI3ftukBMAOctmeafeD230MuNqD7Xu0rf40BnJ6m+RwBZoLuPJprsssQq7CcoYNT22MZqKXP
MU9TsasGtAXQTC7JXRtz2iU4xgAoV6qXF5tBC6YW829+b9xrGH+JdxUycAhlcq33mmTb2U85AFq1
r0MgTCHcA3Z80zuGN4YhLZJHA/xGOaODgyki8W4AVM/JTVP+yIxfon50nTvD3QIvu42AfEGBMc0e
W/sqz9ceeQvp4enSJW8GWX845SmWXkXcjy0wFuAJBr202LgbWl9vS39MvpntGixq4RCd7Lj00UHu
Q0jaw2w3bjA7NgCbgrF1a3a26IASG70cE87D5ckqZU6Kqe+5IyKYK8acNuAsVNIrDhqXpvM0EChb
408FhLWXbZ5feKc2pQoKK5vOInlnUnOwMEI1UQ3TSWyKVpamnSfasx0bDyY8oS1AWU7PTziOocVb
2BknyG24YOUPHzGENePN2wfbJpS7/oRZlPGlr7lvqRtN/4myBe0xuKRlGNBD46vUb/phK4DyJ2RN
peaMt+ErfTv6gXMAOMpbwywyzEL9f6Rd2ZKduLL9IiIAMYhXhj3UPJfLL4TtsgEh5pmvv4s697oo
be5W9OmHdttRYS8kpVKpVOZamHwzwuTTCzbD5o0McEvBNkpTfoOSyK25HtjR3Zx8L8pLVK+6rZr7
+QhtiCRHofB9RxpXrW5pH6HdCp2o1o/zy3VSwCtGmcK5gTykOk0N5jGadV+xPSd9TuJjhUIt1CMx
J/IN+4HiCRaZdKd6xXtsN74bhazkc9NqVrGusB/1KhztNMRXqK3tGuF7hbLBvMskx8ppvdsSUluQ
REX/PQrexALzXnXmMtdG0+XVfabv4vpIDI6G88y1Hb9zvtnFm4oJx80Y//2AVjT0Qd6GGvUjT+en
/cO3nvje1ZcIAy6QGCakwZc0/eyy6tChHDNPq0uqXzghgt7a10D2oOi3avOgqrtovhmnZ0MJQYJw
6PAAyRgYSLuLGu/XDQ0ys/VYQtzRaCFr8s22Etw1y/35b94I+pbZQ78+IllI+X0cpyuLVlI+2M4w
mSjq/Bbqe9t+U0js1o2xB7cxyN9nr0U9ge12mqwHddM8sGToAsfD3kmhVUR7q+iT2XQ7PoCyvG0K
P1P6d6PFm/n5QZ4G0ssYP5GEdYloGBqkBhJe/HAxyDwl3rXmeLQ6S+LBZEjCWaBnWLQwBVJEVD/E
UTnneIbgd4aMyeujyu7U1v6OSTwGjLyi9hTD7SRV6FN0Vy8yN/yi7KCQisYHhQU6fFOkebNyo6l7
nVxEyaXhIAx54c43Ur7YdMYfvg/TNdLubt3d5mCjZVVQ6C8INSfn/vwabPukJYNIUaUBhsZl6laG
ZhEe4qUQH2wp4c0Yt75d2/eRBqXFdiS7VDd2ozojk2P7meN8T8Nfda2gNjdM9rODvpT2HysEfjjJ
1QcJTnKOjWpECa3p5ta8K6bS09TWjZ2rJtY9R4GMZnLZqHdDa7l28s/PU5SQGCaKJ3GYQKPv61xk
eqYMSQZHkbcx8lXKNYQng5aXkoePrc0NHKgfQjYTBTlilZHSpJZp2/DAo6kwT4niwWVTXEJDt0XN
bNgoO/zdcB+GywtTjSMtSyc8DveU/zcDxqM6ki94yQKV09cBhxVB1T1eot2kZUcOcudkzoOilRXB
nDQ8YE1NJDP+4ggBBCfhxOIMONAK+DFGxC8c7YW0FnqrQWhVmI9hNBwhAH7lqD3YteJ7a9BuE8PY
mX0qeVTbnvzVtwixQpc63FRNLHK3JDvMfV8fVeu6mG2IUt0S1DCr2YVtXnWZZKct/67gGUxTX2YB
Lg+1QIJdczx1aMmCm6KxXovAx/JdspWXcO8cguBPtd6YEjXHLGfOTWS/juTYZId0eCXjfVZcoHrN
0K+GQmJCW+H9l3EJmwZv81EMjS7EXvazNr+G6B/l6oWS39XJH96iigK1Lf/82Rz2BPIMUCWBcw9P
sF/t1mxxa7UmjNSwsC9C45AprVvkjuTSukzYyYSuYIQJrdU6niAMhn0aZV457OM0gCwhGR8KYqH6
SZJV+Nj25+CEmUSUrbdKiVMqLe60bKewaxSNJ9FvHjvINARZjpPRK/J3ECa7may7bOPYX00paCC/
TilnGddaDrdLmjgYHPW2J8V1z6lkF8hgFhteHTczT5Hj4hhjaT407S2zvs0yVqDNjfZ31dAZ8xWi
SNRY7UasWjorrjpUXq88nN9pskEI7iwtWtVEdQNcSBzvyYjL5RhdOEUTnIdZrFi0B1SlodZORTkG
MuVfBxJVo5JR8PTg4YgECZiiQnqtVS0KGy8VS1YHtxUlIwZYKg2QJEGv1DLo1cpEBlRbGoaVqbSL
fvpjxvohbw9VMXoWg/Kbc6uCbbEaEZPY3FXsvWo3ezo+Ot2hM98d40Yl74X9rhDf0O+cNvebovCN
4VKxf1ALHPutLonpthz5lw8WIpeC4eWzXEyJpXpzq7MJGZCi/UWcsnPxgxTF2VnyEkUsv4ynOQFT
pnpLY4hHn1+lrW0LH4S4YbkdLySjXyfO7goNnLsa+LPHMoO+lVP5IIxVr7SwiN3ejByX58MA3hv2
GPMs86xhRsdMAoFBEqKQTbNlG2DLJaOsDD12qK5GccrHzK2WEiKZY223BBTY/M3hqmvm36KUu3b1
bNFjNYKTwH5UDOWfm+uX9RDmASk23G8LrEdcIQWiW62Ky1bXH9MMj8YoKSndqAWxyvnZX3yisEe+
gAouGjKSNGkVgGZzkCOFNoB/v07yAPVhELEyXJU8U+jbnAfdNj3Eyh/ZPB1i1l+X3ChGklsjdqY5
1G5zwTiFk0FFp09vuH2bT/Ufw8oeakum/biVRYWt/QUWNc6innCOWV4u1U/d8KbpfyJ0Npf0qaiP
LUOvynxf2pdVN7qdjMlpw+l9MXNhpkFM0yCBCWjLzLysfxvQGtPnEs+6URVJv6CIM2tZVR9OQGE4
Yvu02SfTSzFB5R2ZQvqjpq4WL6rO6NWDiJbqzWnsz+j9L6bHkrV+muyK9pvuIFPK3Xn+9l8t+/Kg
T4m10Mt/XfYmz8usnLDTi+55nC45ORK+69H2Ms6HaELt5WVmoM39eB52K/2GOfmE1b/CpjP6XJwc
F8nBQTIxDVL4lYQnQYvWobrxqQaOzvBHz/ZaXLsFx2uQ7aF61J2iPVceMh2yDF7IPYY0ZEsvG9n3
LQt/sgXRcoZQDDR8qDj++nkFI3YVK5gVC9TRbErctO1BUXUHEZMmfZtmiYloMjzBEJUi4kXSYDpY
Mh6Qw9EgSBdrO5AJceUiKZ97+mia1+1wiMcOqcfryQbzf/SbjX6i3VuljCdne0+uxi+YrDVbmdaz
ZXnMb3k3H2s+7zS4vC55hoZE2r1MBkS2+FM14YskPvf/cfV/J1+sMDFQlD2Cl8hEVrVFTHXFw3Jn
hWBbZG6G61P57sS/mL07b5HLiq5XHCzIeCqH38Wj5MIyL644WYrmSzAsWV0InaW3ykRmTE2OeRdd
6CyV2L+43iKasN6gQmBWVwGtr46K9szqC3OI7+d68AsogRAqK5aVjU5Yzzybe5bUwOPNuMtsclda
DajXeYBL8s1Y6LIAQkxOCeMTfTptdW7bCdgAelAghuNT3fyp7PdRFrSeHFoijuC9WhomrMyB0zr6
9yZlSCeyXLkEH+EVEmS9q42jFeQUN3K1zLKg1fs/SlumkgNbNlrBmTUJnTRtGW2t7HS8Z9q616Fh
Z0RS+L8wUjQ+LM9tKJ4Vkyxo8sx0Z8IyxuV1Vu3G9F4DyZxVv8bh4TzSpoGukJYLySrcGtCbns8o
lYWA/QuCHm3c5Z0757XbpdSNBhk9zOYMohwTz+MmNaEA/RXOUMASjNI/rGMFpERDg1zktrN+bXFZ
T7EMavn5amSsTku1BFGUV9raI9WHN2ZOXj5YkGKW9QSK4cWHda5GJfiUBprPud5iEo3IuUemsnLH
7qdBZZq627tghSN4E2ZEeTjEINeBSiyZ/RyVwDpSbzlso+JPLfWy9m6mnikTQ5RNpeBVUhunUVFj
KiuCTnfdKVxed9BFLvwhB4fseYs8yer+ZzbRlwNVrEX5QECrsqIEiS3QTDb+5qXmqXp0S8fo2GbJ
tzAHLYzedH+YqeHpLr+KqerGCM0ZctaZxV8NXNjOf9CCd3JiQAbsf79H7BTpFTsvh+5j1nNXU2vo
3Pcuj63ALHaK5XMnKJtB4gC2ZtxCXwrOJ6SJDDHhphTcJCA5wkqrxQAaHOgnF5M/l7WPI0VSSXVy
Di8TvgYTzIr3SkH7EaQm0LEn/aVqeUZyNWR+YT8nlsud1ziRvf5u8Zt9wRQWOatQGqOowDS0izy5
zZBP5SXqYR5T4lqdbxTXkXpIGbh83bC9nkCcNVzE7YOdBLV1mYB27vwab+3g1RQYQgZJUSYSE47P
aczo+5A27xaoz8pRRuu9eFPRlNCcqxKE4KjpFkWOUPRZkGQh8WN2tx+t/E2jsyRJtRUBrCEEt+dE
xAo7fZlY1rgNpERx+M/KnZa+hDIKRBmU4PYsp6V2q2Fj1At5S3aPQtodbnCmkntNIUlnbi/Q58wJ
Nto2MR4UFuIdOCJPHf1I0d3JkDxubIOghRoEP+huFG8D6ejQpFGw69LGQKo79rIovCxJLlmirTMX
7Pd/YYSx1AkvwmoGz9ecX4/1k6U030CBV/B2Z6kjSkscqWLjEh6d2t0norDbZmLkUL0AYpePXow+
t98YHLmZSvcCnLTz5HV9vju/ozaNQ0dHztIpivJ+Ic/YIg5tu0VuXo3aK9aBs9keAt7eONpTS2Tv
Ipv7agUmRDElj/LITDC+pCTBOCSwRsWroOGEG0Ufaa7WB4b2Ujj3FSh5uxcoEXBNMt7Nwxm9W38H
vBjXKt6IQDY1QnkQFwtw0IbfR+MhTnEgB4aCE6wMQmRbqHHbyFQGpbjChi9tO7aHBrj1nLocDVf9
PUobK31XVqhXAf1xaZWQjfQ1RAbnl3hzu6xGLOz/POsVhnwRIqwu4Gp/MVvjvpfdaLaXFjx/yxMv
5ImEyF8ZZrVQIhBu6rPqN62JW1PbfTs/kJM06McJuJAJ/i+IENgPTt3azghCQQ1yCyVCnFfH2dfK
VWbc9EnuVa+Ovm/aG1r8ah3JJG46gxW0sE+UKjWU3gH0olvSmao7J09KTEAgrnqWcygV25ScdVvx
DJoaweCDbmFwmwvOwATfpBrNQFTKp6m/bh08Ru/CckD1JFR62gMtAsn0Lqfnifv5RBRP157qvJly
IPb2vtUDq7ib0tkN+8KHzIVLcNtoStSc/dNioY9VhTI0iA7BLHbSMcNqmkJRyoSYnHLVjPdpeJ1H
x/ND27TOTwgxhRF1eVV0HSDAaeKCitIfpFzGm7tsBSFsgEwLB4UvozCholanhR9Nl3H8+/w4tmNA
0HuhzhvN8KgO/uq91EjjiUKBgrfeN/x+r9X0UNtlwML5OjfJfrDuQW2PcDCWdZNv7oAVtOC85zrL
5qRH2M61l3KMXYf37gCaxC58I8P3ppoP58e6af8rvGXCV466wnMHG/plQh203szjXh/UoCxQm+30
t1Fl7VUIQiX8n/L4fVjjClbw09nYj0RdYHVHeVHCnz2vkNMkExoHv2t9Fgx6KXuU3TQd1DsjmkF1
DN7tv460QyW2086Y2USfdro+4o27vE60ck/pfMO050SbDmOEz7AnMHGGbYvaPeVVBWcObcJ9YQ2S
M3Jzt6CpC0wnC4OEI3geY0ymjpkUWqrVuOd69zDGRLIhN8OOvxBonPw65L7EhXSOAUE65DRvcHlh
6Z4aOyKTqlyW68SnrYCEbal0pp05C8dlaIVeAknKro3dMp0PeMkJzhvs9jL+37RBYOnrmHSKnLG6
LGPfHnrrng6v0AaSHAr/jwP4BBFsJbfaWZ1ajMeGWnGvEXdA207KL5IQJYN50NqgmsP1t5FpKEqB
he0Pgp2ujDUA92obhBCAm0lQGoeeVR50BCbrQKqbSkZjKpvS5ecrH0D7IqVMAWiu+7aC/oFobzcy
6cZNEBAWkiWDZ6P95SsIyXk20mXd8pQexqTcG5MV2JpMv3vT5FcwgmOpdGuiDLROHtrw3K78WUOR
PSooiOl3YTh6521x0+xXYELMpzmtXdQTwJZ30onflD1q9qMfDeT6/h3QcmqsVsiKICgxNwBK8js2
7DUMyqaodv6H7WofXnk1HsElmSUOgJTBEFASgOte9hir0y6rmsfzo9k2BVTGoTzPRiu34C2qsoiz
ZoZb0kjiDmRCHvtx1DXJJpahCI4iT8s6wtNH7Y2tedCc+Gmqkj3LHck1efPANj8HI7iKLrF51FEH
Phb3/jneGygsMhPINZdok/ChHfrv5k5wELQOQe9WAC4qblBHWeo9Xs9k/JqyMQl7Fcma2LHQbuJl
yAT6te7EDN0I2Y+E0zlo1RTJlApcDwHhc/d0fnyb+xfF0gYuyiYBWcFXS68rqIBZTgho8xLR8aih
K6b1CfpioDp+Hmoz9FlBCaNsOHpZ8xJQGumuSDR5zHgYMzTaqF30ExIyRxLNwVCGsnqXTcNc4Qou
ylDTsWepgtgH1tGlwWhFz9EoIwLZXMMViuCbQOA5hGQZHTX8lj+UKN3TpgIturuydoJIpkS/6QpX
cIKHmru+c7QMg+JR0CMR3Jd70nw3rE5i/zIcwUVpfOhppWJYOuqnxiVqrBIkn9PHrmCyiHHxQydR
zd8xoVHwqy3mqGQPEwosJ35OhmNcuAQtbXHnzUPo8vRxdv6M6lNhtIfzhnnSOPnhh1fAgoMcFYtb
cwZgqBP4KvvThOASpFCObeHKqlTZZyVIDybX6ak/IFgt+3Cn94mro7NA7+2H0ajuICsse9k5b1Kg
PBXmo7WNpocWIHrWntv+0qT3bRGjZubFsr6ntazUf3t7LpXVOl44TvTkiDaVZc3hhGoUPiWl1xej
mxBQ5mjHMf8xcZB5xRKPsGlcIDpCxTjufghSvg5wRFe4ntRwrrigu3YcNO1bQ35XliR9u51hWeEI
HkDpJsaaEEOzq2OZH7PEa5RfvD5k/f2k7TX9OJbvdfdc8fvJCCWhxHaKDHcBFQ+nSHqItfFGp8Tt
MMC46jYw60t0JrYxikWLm7K4cFqfoRWlQmPDKDtUFs99upv+4n5Qia5imDyaq6lPMehZ010OxoNw
lG3YzdTK59BEOn6wf7eca4CgeeIrGEVpHyxEsmi0TkGhO3U7a9pxkCCc36+ykQn7wkY1kcp7mI2p
2Fi67mWu+f48xPaZ8Tl5QpRhWknXgBUOrqi4rsGjmhRPNo7/8yDbO+4TRDh7ofmHpv4J48Abn2so
xwZhZq2DZgwLZo0PbXoxKxJXJ5s6YcfxQc3yTgdkDsWiwuYXUC+RVNNvbuqVUQibzSJoi0kogtoK
suJ5fZ2Hxb6zrhPIFZyfvm2gz9BFWCMG7iO0QcE9GvaAsm8WeXpOgx6FtgU1Xs9jbbrilQcRTneD
VnprLSZHqgNH41qYvjR4gQYlTBf5Krpkz8NtDm0Ft3zOau9aYPBnWgu4KPtdJTfQ8KvobS5jBt80
hhWKcLaDu8ziJQFKn85H0+zetU6XROvnB4Jnx68D4SpzyjwBRFLVaGFGWRlxa+WOV7vzE7a5Xyle
q01NhQSgWINNnV5vWRYhUT8W14pBrq1MfbFq++E8zLYzX+Es410tTBuXaRcS+AUyvOIpSyMBS3ZE
c1szCtTaV7qDFYKRRUbSt32CrXAF+9MnpWm6eTlEUFJV99VFOBMXl0c/BA9AnqL11fnR5PEv1HIu
ZDBoS22ubPTT/TdbbvUZgl0S9KOToV0iEt5dlEZ52aCoK0Oztq7MEqhlRCfH1wpKMM7MMcsBt68a
lJLvJgynZrjclbtmeDVtKvGKm1b6iSX2HqZNGuZkuVNG9S6CEACwnMlTDYln3HQiS7mDpqJN74R9
zjBGi0HNGpUs095ofqNSpywyP1F9s32u1X9a4P0R1K7QhLVyOjtt7RFrpQ7f9frZ6i9152WA/EBu
X+blbmplLZybx9kKUFixtAkVoyiW4aGuOLKgW3ut1bpbFzcZCUxoW8jSQZv+6xPQEZyLGceo4ddj
bHr0i07INMysfZJseMmgRAq8sEG5Tz5iUCpX751kcFxIEPVukem9r/HxphrYrdo2v2oyzJ5tzM9N
OB8VGiJ/mNwmNbjC65qzoEAnn5f3aOcfpiJzmRMqkiPjpJp2WW8b/C9L4Z55yn0EeYlWzWyI83CC
Z/0m2qt40zPBOX3QmYrqmvQi7tu9sdBdwxcrbDiOrSNLAp2UXH98BUQ7wEy5kAd+OLKVg4zKzFG6
ZU0mr0K3hGt49jf8D4Vi9o3ZuG3wpv5sPfVBucr37bMB+uN75Wran1+1rdMAvJh/P2IxnNVHtEQn
eqlgKioIDYyDtisMzyK2xENtoaC4/P+2s6N/RQnBY2PGFUyDqfOFgncjXho3EUQq/iWOEOfYVGUl
s7GRkcU9kLAIKhvql4YsCb/tndDEBP01vKWpwvblllGgrA3Dsa3n3prdJvM71KPbU6CN96r1j1tB
PvwTWm0I+GXwGiO+D0WDPYapAUsBwz23J7QGXGV4Ax7jpzG+HvKDgxplpS3c3JTslE23sQIWrAPc
6AovULDhTXa1V6A2Nyj+efvbPE9WCGKUHWcmQilM5UgRAs+70gr91D4UhswENw9Jx1h6KhywRoh1
LjZjzlgMMI08fjCrIEHBhYqo1ABtsOzo37T2FZQwa+Go92qeL1DVvaENrtWobhax/yaOW6EIM5eh
I1ZzllwdqLMcFAaAkZ+Db+T88mz6dBQ3f1A8Wid1wPGAWjHSYHk0DY8VydUEXjA1Qv/mrcMDhn6v
ikhOfm3LIvDyiIpSVNBCmUTYXCXv0yy1AdlCXejafJjurKfmRr8Ld6qvfqtd9F71x+gPgrrzQ93a
1CtcMbLR6zRn2scdaT5SOzBROMvu9Oiy08AddH8e66QF6T8n0N9Biu8MSQ7RBgTCOCv3jhuBMQZa
XYY3u9Yd6OD35aUzu6+qy5+rHRiVoFkVeorkurG1H9bDFV1y25LEMmA+87jr2OVCJtQ90RrMOj/O
j3Xz4XCNJDhlM0Nf0RABSWeXcMnd0malXpomKkvIobZ2VWZ5lSzpe9LBI86wsAkpGHb0XsEMN25x
jcb7/BHtKmPk4vEjfm2fw4fLFjqIXuL/CINI9rr9obslhuTrMQubE5JOidozeGzHjXfhk3XHXhvf
DpIAr3D7CAt6z3zqG159NB8qX/neutZx33wrYd1g4TogbHJ86rHjgbzVO/VeuUxk96Rl/KdfCI40
8P6B/lukzuHgrktZxnCGjTdhMnqT9NjacoPrKEtY9zrP0Os94fAAD4o5ocYt24fSRoXN694aRVjn
mpuJMS9HFHQPVYj22vwamgVG/E461FJwZedoQaU+z+p+cHbmpAbnrVs2yMWbreInsPlbKFwEvFbc
D0qFxtvazXLZI+vmZXo9ymU3r2HaTCFZCntC+qGmu6a5mocXS7G8hH9r2LNaHMzqWM0P5we37Yo/
42ThXqSUI+q9MwzOqJSLdLYvB/5H0fhrMynv55Fk0yg4/RpNvXlOMT57ujO156l/bMM//wpCvAKx
jne5DbUSdDfOnp7oXkjm3cxlUkSypRKvQTN1YrMblkkzdgqyDwg0Onqs9dveDAbtnWmXhearlkw/
WjKDYogdxWOvqTFgI/NbjRR2r92b+uv5Kdw+Iv/agxiHmpQ1aE7FKiUDikn7Cqkd5Rulw2Vt6j8Z
fWxocjiPuO2lPhGF3T05ac2NEIh1hX5DhLiZVctinE0MkEYaFCwfC2vK172VN7TRhsWD6F18U4AQ
C6VtRtH9Oj+SzbnTDActtiguA0ftVxQV1U4D1xeUyvIniBCo1yGffB1kBpV1GyFx/u/whJnLonlK
2QD/DmmR2rgN0106XTH6loX3I3j2z4NtGt9qcMvPV+7JVhMIOFgAm8B+FhvHOm3cWMaqs+mNViCC
q02jfsDzPkDCoQocy/bUxEGugd6iqEVidrLFEtytFeVMT1VAFSi/d1CeE7Tzz2l8JPql0kraejbn
7vMGLspi2G0DsvgQgYod+eY0XGjUT6pCMqDtgHOFIphDbuCWj5LRxqPX8W19mA94bz9m1yVIFJiL
N5TCTXxyzD3lOtupmcuvaaBLqv9PGBSFhIcoJdB2hmLUKbZA/+uWIOJ9Qf3i+7cn3fSoX/m9Z+5t
b/amVxp0HrmYTa/dGZJv2GxaW+U7VMGIkAcesybCPHSTm/sZSFkfxstm3x/Yz+pXfE+CtAzwcC+j
ct8OR1fzL1gUz/XJairgssKliotcy2V70N/D946AFtJVd7pb/URdx22Jwnk7yGTvj5ubZ4W/WPxq
h4aGkaZOAnzz8RrkmvFreDWAJ44BeXLpQ3cZPug34exGP897BhmucLAzqylNK8eas8GFRo9mXM9K
0MierSUoH1eQ1ejsFP0II8HokvonCy/NhTe7d+dKcjfdug2vjOfj6F/B6GYTEuYskwiuJh7bvwnu
EI4WgwHkzxyruNaoyFHLyoM3ndHn0n1kM1eoRj7XcT8BtSvfldDweXoIYw4VmycLOdKk2Z1fsdMA
RldRCInWX5xVEPkVhdAK0B6hHQVMjJGS7Yx8b89vUXhjTPu2iYKuvtfVJ0r+OKoE9+QYFmCXNV4N
s6lbQjMCDgmToV+T7Kk1+udHdjKRCwJoxokJ1VVVFzMLdaRFpGlAck7QkEu0QOufmbI3lEMHhTQO
us3zcCdGCThIMlpQeUVyXTWFUhlzDqE8FGuQU9CuNAei1S04xNn3QkmC80BbM7cG0oWZK808amyw
qBtl/tjN+RPJZU9MJ4fUMhaUnoAjxEL9iXhIJUbICe117sXtN9odWXWXyx5yt1ZnDSGcUKbaclTu
ASIZnpGHtsGXi8yt10XoQb+rZFmJzcVZDUiIWJzUUaskxOJM6YVW95DrhuwVRYaA7c8vjgxIMOtR
YXrXpxgWC3G0P/f8um4e7Ph4HmVrfVCWiP4ZcHgtrxtfTWBkMwqYQ4o9yymUOZW3sqwOQyTriNyy
NKS74R0sMBKhVeErTAjS0dmw4RpoyoxLNdQ68C1p7Pn8YE6oHHVYG6LkDxlG6GSLlJFqy+y8GyDV
k3TK964ie0TJYCRTvQkSq8MYQxL0J4EsVTXVO6eLgghbipaRxzsq2cObzhD9mGiDQGO5qYpCDKS0
Bst0wJFZzy0YfZN+dNORubVRgA+o8AbF8YqkArtw4oLYzCvmf1xr9jEXnx8gbAvLqXiGMh4OhrTU
z7tdiifJfsfBeh1latAVBRoAJFeHLZNdj1nYG2Y4sAgd0FAUqsdd0v5skn0xEH9uJbHB6TucMDZh
b5i5MyX2oi01mWMCKcTcLQco6tn1RdSiFAoPML7d/iRzuh+GPGB6gta3f/64InyEsHUMaJjSYZng
JkPppL43hgxMLL9n81dl/Zzia0jde6mxb7qL81a+5e8o7oOQlYQ/JbYwy5RMcWqg98CLNXaIbMd1
ivBKZ48t9Zn1k/X+ebhlGF/yfR/D/IQT5roqNMVSDMBF8fyaT1XQGxYog1EiYYKpQXP+nIfbtCHQ
Z4Li1jKgdClcd5M2YQ5toIKVdtSfKr8ob5CCY5OMoGBzWEupvobNefqIGidz0RkJcKrscdkUfbUf
tcin1TWVSSVuQkEwZxFahvyzeJ6XdRZbNYNwUa2iUzg6EMXPoBUa/kjI3fnJ2zINB2+y4Dy10Pop
skokEx3bbqoRObRBayIlf9+nt6o1eLZ21bSS3b51dKzBlo9ZxV1akpZRbAMs75t83zNNdRVqQAKm
Q3X7+XHJoITLQJrOlZFpgCLDjT394sqdCkr/8xhbhoeiJkR4S9+sIfYhaw3N1ILBIEp0B6Zd4Vm6
7pa64qKA9DzS5mhWSELYBWYwZ3YKIEUt+DIJWBbDm75/Ow9ycuXAtl0PR9hHrOoNpEYBYhoJHtse
mipxNXOvaU/ZVLnNeFtVwXnEzQl0DA0C9ahtPlERwWGDbtlpEYaKb4xiV6rHhD+hTPXfoQhWN2W9
A1FxoJR5DsXySPk+8/ki0fRbHoeyQ3xZCcH3LYLtS9k6dPkgy/fVxGMUGGmMQrQJempBjZKbwSld
q+JuB3kWrhwNkuo4fsyLqOuPoa556H2UfMPGlsYngJAblQ4gMBG39FhW01QunwBFGN0O+tovzWMP
AgDV/tWHslf1DVcF1jR4XXCsUihBChtNb8aimZcbQWb26MXCIwilT4Y1HhyluMwiS1bLYmxMMCYW
qU0Hzfm22JU8a/XYEYLVnFUrGCwaoD3wvL1sbDaqg2DHXLgF0P2/jHjlpfKm4VNNIIgVK9/L6Cab
RpdxSZJEhiHYpMET1c4qYMx4xMnp99RWrjQ67s6PZGN/fRmJsDZDkpokKmEJNVJBBDUd1TEhj1Bj
k8zYeRxTrCedIZSoaTNGo4IGqVBv4+TYsdKDLMD58Xy0R4q7CzkBMGrgF9QKCC5KR5lpRWpcq+ca
itduV0/guVqKE/xQG5PYd2gRF0HWVU4QQgPqGA8jCqoaDVFeQvKDkUAqOp0sqAHwIYbiNq2G/RzH
bAe07ncOoeXEreMqhyKYE2ZBWjOVXybjHNluNqXhgLYvHKKHLidc9WjRIIfHS901lXl8DUFL8cai
JkKJRDl9HyNuh/dpp5M3o4PcQBEroLMcVDvaU65Z72GSznc218FnqdA+35dlmaN+Y4wGhnfyugv3
ddja/ZVTp+DQIU2qxXstiuLX2uyHV6WuCIGqUhG/lRPVEleJQuT1Qb7XH8JSz3cDq5mMgm7LsaBv
HDyJuJkjOy5cyeYSx2CmGVBqy1u/Nfc1wle05Y7VVWkEGX2QLPbGRl+j6V+3YcS6ZGI60OxqcNEP
jLKj2KVIbpyH2bLdNYxgUk06w3wmwGgQ+cnACPHQd78qKa38Mjei5aI9ElWAiFEX+YCvo6lDM3YI
1KK8pvpVEl/P9sS4TWPmkfJSYXu7uHWqO8u6Pz+4rTsluJw/YZfRr3zZ0MYRx32Aez1576HQUGQP
HDLBVh+YZu+qIJ9RghZc0t1RArzh4BZRQaizw0XDXITxUpB5KY7RZl5nJ7+M4vvcjzvTvI/65y5t
LqxoCiguBFFqot7xZk7NexylxzkuLiZi789/y8YJ9eVThDloa8qVVsOnGAPIKkhh+opZ+gZpIzBH
pUcd1b7nATcCKQwcJxQkyCGdItIpo/s/T4xsQN62sB4LXgSUor7TzMKbTin+RF13aKbmsTTo+3nc
j3p6wcjWwCL1pplp6aCAOAJdYvMxVDmCHZrZXqsY7bVq9WB2L/OUXbK5sYuLNFbCS9XmSeL1ZRP/
CSeiKl6bWppnd1l/p+oTO7CMoljTgH4PuLW6sH2LU3N86aNp0F1mxNVFDNqMi0lV+Z3KcCDnUSG5
oGyZMKJSNKNBNshElZZgSSyamzbux8zTlL73Qtpdq7Qx4RWMN4M4aVDX6RMyMncm388VqOK0sftz
fl5PX1RQtoJrMxS3VSynagk+wo5MuxkdaEpZ07NZqrtYy16cIYfAHX90mtiNqAo1y97Tmvp/SPuu
3Th2YNsvaqBzeGWniRplS35pWLLVOef++ruoi3M8w2kM4X029psB1ZBdLBarVq0FQufpPobkVqfF
T538pPbJMZCeJ6OyBUXjnbLrqCIBXgiQLM6ZCPlOZm/MIlDURqxzOyysEDl7J9uxsZxQWyJga3er
BZzl88c05F7Wfga19nR7Y9YOOZhEVA34IyhcstexGhmLoMRijkwp/6EokW+1xqsu8egfV0K0BWl4
VMVQhsFbgb13xmTStRpuPY+ArcneoKFBEfl5z0NTrnxoWnGkiEA8hkG0yFhCc17C+3XO7Vp+n/Dy
VqHN6zSgJF12g/gCeSWo5EbRRqknkoUTejGnLN5G4UZU0GufOFnV9e7SSj7KGtCawaWrMzmimCWL
gIOFchwYysto08+FnfHQ+isxA18OwRUjkGDWlnWab5/dEAL07+Ypghiw4x1Pz/S/R58Qe2c/zWQT
kc2Gk/lef0xIV2rQfxYl+tpkZ4L6aDCUqcaNFC6ousfOpP2U5dep4/TPrp8Jl2aYoI/0UanbEmZy
sGaP6h3gHZzPc32tUAt49+jQl4AMJvNM0LI5lnINFkqld2fxBUistMj8bIGoCuecry2GArIx/4sI
pLDdJF1fArgC4k9qJd19hx7nYewAQrt9mq/Rkwhz59GE2bMkFLRB75ocXRDLG+qB1LMwE0WK7pbg
q2ljbxZUcLHgPTHxanhrm4n+Fa5LXJoI8vRKPfPCsgwkZSlaRFg8mePhKOcOTY4wHLuAFuz2Otc8
8MwWO4Ibj5DMBnopt5UF9GqUbX7aK/He5L1WVtcE3WbK4WCpMluXhEASats68o4cRRtJLIEX9Pr5
Lut+FoJ/e0krlyQ+3Zkt5hRPg9r2qQFbeLwiJ/8jSsjJMfVWYgzzY0GBO1ZBKuUN0/NtwytrxFPM
gmq0guIWfsDld5MpO6ahloU95l9hIRAZcwEGZCqSnWEl7n+whTID3MOgKiBMcBZGjPwmfVWAl5pO
Wviy7IsVFG/bHpxZ/+4jqkxJepBzyJbKpq9VN9dyONew1fq6dFzAf9VOYDbhEX2s9J+kC0PMmauU
udGzCYb6fJ9Gx6XyJ+W3bLoTiqRGT4Zij56LKL+W5dZs3T59uL2n16kqzKvo5eHWw5wmWysqNCsL
kYwWdqCNjpADCR/r9kj7ocZT0VY2lE9TjeOsK+fvwiZzrymIZnKuwuaiZp6VeFIebAxlp3W8jhpv
cUxQqWpQQ1ZTgwa8khAA8rCoGVQjn5IWOJ062LHoxeb77Q29fiNfbKjKTL/hLp+hsY7FFQZqbruu
xXzkz6VV8ci3p6TZ/rs1pKWiYiE90EANf3n85kkcGpTR8fAvY1eZazttDgIqfSmo1Ot+JBjD5xyM
tQN/bpH5eJrWx8VoiEBvgTOunX4JeWqPpu7FUQ5mUV52smpNxgsW7RaQbYvMkYdoQxKlDdbXTaUz
FwbRdAHYntKRw9dC4D3Sr74dCH4VDTOgECrFpc5OyQWjPA59LwEyNdsCYNaQZol0GYNkRzN5wIvt
9re7utSpNR1XHd6JVJ+KeVREsVa0WQBrAoaEQbA2qpwU6Psiu3gOMhaYSyGI1K4uE/QjdH/5jDfZ
1ls2fxRf2FWvsf0xkNTWiehgc72IAzS8OnmwjBEekCiAPxWJi3zpl2DzN+I6g5JygQke1GqH7q4t
X5M5QUd7Inm7qUbekAHPJLOdWT7iKSrDPcL5Z4YuJ9RGMapWZF4l/RpMzbYCztm7Ss+ZNTK7K/dL
NxSo25JpujNlT5FLpLP/GioZG8z1GizhkoPLV4DOMGSCQs8aMas/ObXKWcuaL+JxhUoNCp3wRiaO
yKIIOdIYdprqOVNyu6k4vri+WX8NMGFDT7t5yUtqYHpCRUKSHrjaMbw1UAc5SyE7bVYSzFYLxIxC
D/rrZFF5PsYxweL6SylBVYduUxvpRA1fRYvzHda3yTANmWb5hspkAxjnA52FBScG/J1Av7RpHmX9
8XbcuR5joU4FDRFURzBdf5XbjHqEaY4Bq9BfZP9tcNLXbDuCTs9Pt4XfbuoNx97Vfc/YYxZVF1ov
yhXsDZ70JL0Nb7L9mNpB68j3B2i1HAxH9A2HY5RGGDb2nS+S8Wi1g5QWAGbYyTB1wlrDwLezWPuh
B7+ZQXTjFAlgxAb7Sdo6Ys05tqt+AsomgPE01AFZ0ngpTPUUusMCMYJjnZ+4qh/rO/r37zOnKRyG
Ielz/H1hhjCDMrizScTlmP0zFcn3l/trhzlSta6EmKaCnRKkMbm0wViEzflOnKWwbMkNiJiSMYQJ
1DmASv8ZPyyHYfPZovv2Vewzonu5V73UnCLE9eTn5crYQk8cWPEyjTBryfb8+JB/iXZMcmSE+/H9
x+zk2xfLyXmz3NcKF9Qq/oeIByTX0BO7DFG92AsiekkCWaCAutM+ZX/2zWP91TnP9wlgtqcIZyF0
GoIxq73ucraapp5XR+LMOnMp11YLTESAIwGlzyVyy9eOdA2ZAlfw5R8R5whcs7d9rxXSwyj1AMHC
Yo7KPJbKhaYAyaH+ql9lG+Xwvb6VfMjNvk27hgBHs08h5sg7+WvLpIhiAypiKCiwTzczWaZlnLDM
CZKZuuZUaDMkd41iK/O20pwkAHUs4WwtjSbs1lIeTxVARVyi7DMYTCVDD1p2gUBoqndFF4JJtV/s
tceMjIfZMz3rYdxMfuL+M7YBu3xumImtwPl39SDCcGrddSKZpWcVuMVa48TwtYB2boaJpviW6BPI
MCPK78ZI+0d/bu/gaq56boEJaYIRBHIAvCc0Pu2ayLvKU+87QsJDGzo6MclLuyn8B2Wr3fPOxUoE
wqQ+JShCpwYYFGZt8lRF2tJgTKpuXyT0ampnVreT9Xp7gSs3O6zgMqBQCR1p/+XRVxJQ52QNFHwz
1S3QPImaFO1rHnXfyndC0QJ00CKqkkChMAEbjJCGAmIUHDrrxTIexIgz06LSn3nh6KhAQlpd+6Z0
AgSDybIHqdbaqMwjez9haDjcWCeFmH7iBF5NOi/ep263zx9UO3Qnu7OX1/vR1+50vDQg+n7fnhBr
9oGr3t0tfmGXW5mEzkvGuVKudpr5iXSPzvLAiAqoAtAb2apwl477FBQ3PIW0q22GCXxDPLhBJwHu
AGabMYUrWc1YRHaVHMTsUVU4x+0qnNC/j56O/k2WAhjK5RKEQQzjfMRAWKd8Sc3T2O3GyCtGJ+LN
PF75PmOI2avQCnAuwiqy5XIhY7CLjZ9qBsoszieR6ell3eY7FwLJuwG8HHPGMijbZErZY0GO/orB
abc6pK5y9xP8M7h1Q787xLvBzrcRSe60h+zR2uYOMgBfeC5dXtNs5eNBDhwCNBrAlSgpML9FyQsx
b4oxsqE228VOP/AQSiubemGACWV5l0j6HMOAZpyWwIvybQVEKg+3sOIj6LrB96hoB53yvPSRNIAK
hNZRK/UxC0AIKm+6obTNDB0V5x9jF6Uw+muKVTuTJqtUpAmmpuVeBW1guxtMTkK2thpUQxQUImWo
G7KXdlZG6th3IDiW1E+1ImaxD9qa0JZqyjlba5//3BL9emfhoZD1BfgiWCo19G8LdLF55NTXWHPs
17kJxsOsAox7ZaVivzxDJnFLZDdwKhfkT7NMBMTN5fftD3T9pGMsMi4XWsA4ZRMsQoUyfhUsEHzU
drEPDzVSLfVTM20eGPq6cM2YZPwPItVo2qsw2e9AKQYehNr+Y9mTLb7Fua3NRModwflnCilVRKUa
/g5UI8AlbPMQjK1DqrYaVLhQoUtfVN1NGg7e4LuZxsQq2KCqJ3BFUCDR++XMQRRBX4Zi0iN7cOq7
kBjE3Bmn/BG0u/boJV+6ExIMtJL0UNx9Ke5I7gB7I+ZdTn6N3JHG6xfD94L//hjGW80mb7WuNCIQ
dyW2Bq5fR51J5ywH1Y4+oI3gFWSq7dIJ7O/B2oBz36+Esou9YDwZ81mB2QXYi0z5Aza3sNJInTyW
kIG47cDXXWhmnYwDJ2kJfboFhmZXITlp7xpPdrPn0s4fu420WfyXwVa9jCgueLzvLN/a9Rs0ZzhE
NavLBaUgmJZBVoLE+vLTg17AKo0KhMqC4CSKnSD1NE9Ly1nsSgRCtxh4Zw2scApmBC+t9LEix/rS
x7bWAdPyHOcvtzfz+umFzTw3QH/AmQc3Iep5UFqL7e6zRZCzSLaN96FrbqOP5U48aX5o55HrWltp
y7G8kntdWL46O3Et1wMst+DWI8Ob+tX7ywkD+sA5H4Wf9aGNca/zMnjehjKHZJD7IsolWK1Sr83v
u+rr9rKu3QLYI3RZsK3fZPxMqIuj0VLaJgTqNJG7jRVA9Utd2m1XAkhbTxEPPnb9FkJDgPYE0DNG
BALe6PL7ZdkCPtMBBZFIsUcXaH9MwXXO+GshptPlLnipvIS8ps8oGYT2bxFdHo6H0gVdhkD8AEwD
IH5jhhUqBJc/QDUnIQVoEHX7GMGGRjv1FN5Dlty/vbErl8ilIWaltZpkIKqAIe0pOwCVu0C0llT7
eJvbP+RP2TMtEnBy0euxfLq7Z4tjYloKyhyt1WET4NVncSfa6nuP/fxjnkAxSkaSf/D4Mda2E5km
JTazcPRYMoLBkPPke/ZMqzWiJm4ROZN1DwikmDhlN5KAB9Rd9SBck1TEGYg1nb3DxHnQE2GJMAl6
UJxkCyUp13Jxc6A7QhQ/+QqfjeMA6RRiONNnb/cdx4FWLlEK1/v7A5gPG1s65qsN/ICcKJ6wWTBJ
cjC/usPbb9Obd9Dq3E97TCe4wHCDS3CfPkNTPrHF3V232HVAgMvg/KLVM3z2g5ivjsfWtFhJjOLC
7OptaRuNFyNVDnmEn/TvsEcHcDz0Kk1ksVdssi20QIK+D1I7nk4SBunb2hur+15uvWr8dfv0rLmV
YuEhCggeUNksKjGFTL0aqTBllr31kBbi9DBm7R5kLA1YvdrYlufxQ2nnaZ/G0+dt29chF4dI1Ckr
pQGaQ3bMZQwVcNia2E4NsSkwCrflTU3TG5/dSBWvT9QbMMoC+OVlDAqTWs8KPQG8SutdQ0DuY3T7
tIp/dMZsD0DuGNAo+Q+LOou7TNhLlD6OKnDngxb7PjGh+fjPSGQg7AzMMwNDCEwJJtwv1wRRF1Uc
FLGy42h6aJfPMn7rlmEzpxpBzHdur+bK46kx6Bx+j0WKGFG7NIarLGySXqpsvL5LEkDSCtN9xVtp
GW9CBjjqP1uzZAU9X5nmT3jGXVoTY0M2zBICXZOZ/zCrbtjIsQkCbFxlD0Mw84APV4mGKQHpDGYF
yFSAGJVtWEbhEJu1ldZQtFpMSDWkhRtIckqmDi+Sf1+ZAkAAqroUeKQxkSPOwsGKxKbGgEDlR03h
FsOwnWJj04HN+7apq1OFVdGxI1y88Hh4/uUm9uNoDG0LU2bSbXJj8iODxz+9tnGYaUK4QGue9ugv
TQQRFLZ1pahBEZFJZAjb30Yk9I68GH9ur+UaTYjFIIvGnuEQU/rjS0s1sl9Il4y1jeeUrYr9fshE
1xqCbSUavtg1d6lc76S08qSAB4S/iowYvcOMBa4fFQwFV6KCtaXM4VJOlS32yp0AEVGpfLemR0N+
lZc+J1r/EQf1v093Y8GY/lGRJorwF/aal4ayT4CIrm05mN0uWNyyy7ZSPnh63RzRdd1aYUtArufk
ueYXc5RwDvzV1UPto/0AyDAghwpblWz6olNqRaztatSBT55mA8Ovw104NZGrJgI4C42eRza05k5n
NjUG7tQLA04CqsJ2hOGr3vgp6ikwFzLvfbgSyywDK6J1LoAMVSZw5gYEd4xAru04tnxxnD5rSdug
ar9BRcnj+O1ViRvbCEQVGuMImngJsue9sTKwPCp4VY+yTSdGVSglh4XuSHHnpCJmkPrayYfXNBTt
YQj9/6N5ZqnmlCthWMN8208gZ8rLgKjxiCRCrQ9RLIAAf1BOyFtmvMTDD0NLDpDQ+eD8iKseGt0D
CagynB20E9hGZYxOhWGNGmpIUXKvQxuVjOBnsIL6lzTLuyRQ/D5ND32EoQPELA5WZO1jm2BLB0JB
MkWg0y8DR2E2s9lYRg1WQ/04ttNjFS6PQii+1Yv1fnuha+57Zoolc6JzsmmBm8RWu6p3yrnIT8mA
KoTecBWH1mI7+gWY/EINXMP743JV8tyZStjCFND4rlJX76Oqfd5ezQrrmQR0iKnRWXR0aNjgnmPm
BNmfXNmWua1V4BqQDP7u002WKaRo36JO30Nlba62wfRUgx/SgoJJdhQqL182RgEtSltb3Cr0tcob
eTy1118VU7sA7FFVKQ2ESMxXbSctVMsBClZS7cjSQnpA3mb5M7Eeb2/Cqp3v3owECA3Sg8t9nqxB
GZoa06dlRrlgA5IAM5UpO7XQ/zkxwIqwJJoEA0LLNn0joYIMYZxV9oxJhm55NNS3OThN+a/bC7p2
HErIhXIRusuAjrJmrElTRzNIK7sbM7AXC51uBwGy/ttW1rYNJwEtbEy4iFcdmrYXtLaJOgiMVVO2
t0TUdMtG1h15jF4x7dVyAILXBw83NAaHKCcw1KVZT5WAJJmWoK7sxgiQtPW+1hu2XvIS7rW9AxAA
6SiartcwbmTzSppRHPNkbPLgt5y93d41GowvHik00QBRFdZC1UNYDKeRgi1Nz4cKw++OArlkzGSo
0V6SNbQVtmrPSanWV/PXGv33s7qeJAWxkqWwFo+au4jhQc94uKnbmRNyxEsTSmbWOrpKFdiGNm3v
RZo/i7Yw5X6sx3YPuBTg97e3cMUTZIWy8mOKDRp3bLQ3pyixIINd2RUaPtbiCYvogAPntpHrog8O
jgUSKcoQg7YqO7ocTGM5U2V2O9NyRy8n2zAFTCAleCMnP+ZEfx7KVzxlnTR4ALXC5wxmPUi/NRYY
U6Glw/kx8rXXXPwY+u9n37Edo8AMaA5uWQ/CgojbuWEYOyluI9KZP4q+3A8peEdBX5iNx2maORFl
ZcvRvAE4DfeQhke8cmlfnlA3SEr0DfLQfMa7DRJd/QD21jbjJVP0UmPOh6qIAFZA6xhNDJYhpayk
OMbMUGOXM5Q3IUwHB1rE+9oIP6EedEprUEzd3twVqRO8C1GyBKsXhgVRsb1cHBrzhTkaHRQRDvJP
WjGN3c/3xOlI7KZ25DUu6DfcfvMyEo08/PsAoYlJTAgJULg60hc2eVRNIdLksafaiaSFfuBdcb/A
rKO54XGwlVclI3jV3eXPG5CUe7eXft13BIpcBGwU7AgGghJ79YVI+wWlbMF+f6wOwGXszG1q/yjf
ym3qBe5/MYYWGVrp9InHdjEmJQAZUod9Fp5ae9lYdu5P6OAvLoAdm4RzXawv7cwaE/qizAgX3cLS
alffhTsAok+ZE8dEP72r+4L3klp5u2Inz8wxTmRYWS1JAxY3P4A9BYNwhLK9O4YPvUZO/Lvu3dKv
dmaL3sxn0UCXEhzVHrbGXe9+oFjn92/1G5D5cJDpxEvD1iLhhTkmD5XUHrOgdGndG8YWfxn7gQw7
DHCppCLhU+c3Lw88RtjrcjSzROZNU6iKOUolbJoP+SZyQATmzHZ0sIiH5kbtdK7qTf575Ipe4b9y
/JQGMyYEaShA0AIY3jIAPV9u75hZQjs3sC19Wr/TX15wlNHP6D1UB5ZdueV+zpWQd2GP8VQt7sW0
op9TPeLJfRptFOGx1zVQLktI5NPodDYoj+2Cc8Wt3NwXdhmX7cbZyoUadnu78sAu+fGo+aLId9f1
9SkaqkfA611FuEySq0iyBkS4nez3f/Kj4kQOgI+2ZTfu8Cve/op2/X7mDqeuJD9Y31+7jA9ZBYa4
1GSE1t5b+gtVhpAEh+ajcSV7couMvDz0nIO5ahB1dSq6hDbY97k9O5dap2iFTB1nFJYDxsX3XcHj
v1JWMgEgZP/aYJxlWDCQXcS4LmZbRTe7dU/SdrZPj28BEHXokhDjTt4e45c/Opnfgf8ioedH+9hR
76znF5OzYOohVyeFksaDEARFM7ZgN8ZabCayjJNSPlfzY1b4M+90rLwyUPZDtmcBn4s0jHkELpqZ
1kGqQR9bnRxwMEoyWDmCYzjwrsJVQ98DqXgF45nBnAahTKQyLVQIqANSsIs3C5HfVaI96BEpR9I6
9UFE72u570XOJq5eHUgx8dJVTGAn2N5ppNZ93c6A0E3eYG6q+xBph6ufBB/ThrdD2+oazyzRfz9z
UPAuYAB9giVKsGgD+kUKi7OaVRM6bifUb4FaZc9A3GdDOGb4XvXwEoFPBCo6dbw1eZnLqhnKq4H2
KJIJNpdoChSshxmeFwoHvXiUazQM7bnY3N6v1WsIFSWcZglUrzhalxuWmpg6DQwdV9/n5IDhkKS+
4YaQwzEPILle3G4XkbuRlJvgaGxlTgqzdrrw7pDRzUJ1BnwWl8atOaqm2oBHGmZ/P+vmpu8sLx5V
zhdbX+RfO6y2VL5Ied1PsDPvMEQ/KDb4qQRb8hEjH0ffcheNRAJgS6Ub0ZarNbuyM/C0oFc0AJAV
gquD1hJk5KTK5Wr7Io6ktITj6Mf2l/kY4tF1AHGuM38aXrOJfikLUX42bvgsbsDL9xl71sDZiFWf
wotD1hFsMILD/II0VHM5mvEL8mU7Tg9GUGMYwDVl3sXEs8OE8DmvzbmMYCfIFS8CpxE87KVPcowf
zpz20NoVT+uy/7MkJqhRNrfE7GFqFpqjLgXeqFlOWZe2LA2vjQ7t9ArTjpwH1Wp+em6VOTVCVyjL
0MDqQrlQUkzM/JklUmPWGG1FQ92CZwZthQ7UM6a8lVv39qFduYUxBmeBaYNCUDH2f+lIDXL+Iikg
OKsbiZ0HHWl5lI0rH9BAhxlIYJQG0LJiHAUwWtC/C1RCD+z6s04W4x20PjFXV4n+HeZ6RSUKtz29
GCix6+VKKjkEZKKHPEEOXiavOqnbwNOO4u/OHdzKjo4yDwWydhVdWGS+nCHPvdVSQYTWzYDike/H
e6slAHu0m4ZHmLD2nc5XxzwrBjntq5LaimtgIw17RF3vtiesBNCL1TAJoDy0S5dTUaXK2mpguRBa
BzR0t218u9Otj8RE6bya9L6hsguirz9ETu8mjpC5o/M0+8Zvjq3rJgsadUDJgLqYNrFZhMOSt5nY
lFB+kT7xVTD5khNcRBNpfP24vHOMrWSayOpM4CgARILgIeN9U6zXVahl0ATyrZPoLvvAs+wKk2a/
EpL4XMT/qjucmWNcr1YqZdTyApSTg+K0CXDcJu9T0e999anOTDAelwZQq1BkUFYYtTM+qH5UksRr
DCL5ptNb0LRVHuiTpCLlIf7Snjn7yVsg442gaaz1pYD13oaejZvefQyeaAf3piM+lb8bO/pz2+DK
s+vi+zGOKUy9ONUVNnS07uPMFSCmo5AkDUihcDC/a5bABAJ4BdCHOmpol3FKmSZEe7GEwFK+b0AK
HaAE+ruMnY43RXMNbsa01bklxidlQa4XQYYl/ZgIZNzpvuae7k9iRarNREI/IzsZUpEkcHteQ3n1
oJ/bZhx0aRpD7izYLh8GIhHLDk6pP7hfPSCdnLxzzVHPTTGOWqehDLbRCiptP4tDdOo2wlF4aDlG
eF+N8ceuz6O4KbEeqhEzSnQQUamdFrDRhcdLtpbc4bvRObNvjTEWEdMZnRxLaU0XtHigjAlRq1JJ
6k7bZvMeeeWbdZSfo8d5n6BIkH6kMye1W6thXfwAZrEgaG0ba8QPMANg7pu3uryjY63lpzY7Beir
xk9V/VzaOzRxFa0hrfzKVWu4Hmn6dt6/m8AcyCZf+gnCHtiEY7KdH3Rf2pv+hAlX8Xe+HQigT95A
JiD0Jcy6xp6BgbfIn04WeTW2/wyAvvwt7IBOnTe9OM/4LYvVkUF/UMvT7ejzXbdmg62ugB9cRykE
BCmMD6dNXC+x2EBPC2UJpDA+lAbvIuQwYYSqqLrBHNVmuRd93tlZK/yCcf+vYeZTFwJGi9sJhjEX
umxFvHVFoIQtu6YxPobAqn97pWvZ4Lk95rMKYEBPmxz2OkkmIzoXTUBkCRzNlnvbEP1DN3aUHXw3
hRmMXSa+mTjbhmS3wV6Nd7RXjT61pnpK9Hnb3jXWmjrJ351kW66AeiUJWMBb+2e4Q6vtD24QnNrF
RtLriKQnJi9O8FbItLnKElSkoY4V9smmqJxGRd/HyzXMPJAq/zJ45uhtcWtDmTze1MRU0zrqKeAD
E52p+Qi7e84erqVs53vI3I3aVOe9JsEG5j7t/k/wnO2FnwnR75T/0Ba9+FrM3dh2Sqt2Ejav620w
rubSXTZwPPCaBIHxCOYOhLZ8F/7/HfOiLWZAd1Cp8wHp6eAR6bb1gIbfyD/Ux9ub+F3Nuf5QYD3D
ZAGoEFioqFZnaacbWJr1pO+MvfLDQvW4JfcDajGgjvMq+wcip52htCtuREd6/w/lJuzt3x/AfMWx
TtK4iPEVJYnI9QFE/ZHiTzy6urUMEd1mQJgVwC2V790/K8+1GNsSFtQCQfslEjxdoPTJeRGtPc3R
7DNQSsW8CC0kX6ZqkTVlYm9iIbqPvpid/I4iIt3F94KTuZk/bkPn9qdbz5rODDI71ydmEkQWDGpI
MMg8kh/vMmmf5k25GTmLW3eTM1vsCahRymsC2CpdMXB18CqkRLQnom47dOyJTvKI3Af3n9Vj6HZo
XqUHBVIpnF+x8hGh+AJ2ANToZRBZMXiING2CrJZBrKajeU3QdnUGbeKJINE7jDkQFAwOFBGwKrjq
mM+oGunSJZaKFlHdOILuN+kbILnLgAGV/hTxVIPXlmQC1ggdBiBzr5A+dabqUPkDEE3PxOVJ7+qX
GZ+UU+1c8xSgB9FKQPMSrBgsEwGIx+sFDxrcn6ETTE7W5k6ok1Z8lbu3LnPN6VBUDwuPRnTlDji3
yl6q+QKFpbZX0Ggsf1eZ9kNuZNdsi7fbx2DFCqBSf3eQyUl68H6VZQaA4hiD71mVd52u4i2mb26b
WXELsOQCvERZp9HCZFKROgmkpBgibCEqmV49GINdp1ATKYryVDeW+Riodf0cZ1y2j5WLG8A5JHlA
bQC6wXLVd0MU9KaQN6DD2YZQSLXuG6S3ybFOf0ISKE0fbq9z5elyYY65htQQyzdUmGtmnHLRTYXK
TeoG9UVHgpveNrbi/RjuBLuCDs8E4oiJKqFqVX1O25dLvR3AXZhlPHjPSgZ5YYFZjpFlWhV1E5ZT
SUQqUggxPqr5sWwn5/ZS1vbtfClMTh6NuBPSBIZ08aEdMUYVVu5S76UyB+XefyhzX6yK8flKb+ap
FNF+7RehPuVROrm9UIcP1WI9iEUnc9a2csRwwCjSG1Q+9Aa9vNnmvFerWYO5wXoo8m0T/+Y2CNa2
D5VlhEAVUReo20sTQw153lle0Mgu72ONjP1mTJ18fhoKTsKzlmfRVsj/WmL2bgqgzLlUsDT7gZ9/
LV63/1jQlDFc7VF9Cu8rXw1R9bvtHWvR49wos4Ng04HKZgqjZrLJEZ7Ee2Nw1N6Zo8do4DwP1w7V
X1soMF5updmDSCEqYaubnuJxZ/L65GsPfsR1muIABCta3xWJs1wqLIwlkFLE9eVUmrbo5sfRnyjH
Pl5LuPhHPGAsBw8YHk/Ymhue25UvFzZD6h4FYdiNQyqf9CMJMkcUOB2WdSP/e1WyD7OxzKwqH3FV
4rnppxWS8KzcKSZPqGnNIcASS+HhAIdfKVMFFkTXQhVrMcSvMtuM+eNSpmRoQOiNe/njtvet+vy5
NSYKyhDl6dIY1jDUof80kynd6hakVoCUDRYwoyiKO8E77zsp1GwwoZYHY+rmLWaFWheawLE9ZUO7
jZJcd8amM90urX7f/olrnVKA5TGJh0kPUH6wsgJxqRRzrs9wqlR2h+5Hj8d3H8lOkljeWH/KBkja
wBcIPS1bEodjp8wqGWtUvPr3xbzPomYrSOoOXaOTJoLfw+LpeK3u4fkPZLxvakqQ9lv4gfpx8hJQ
KYWbDC80tbODjfqUb4tdhIPtY6Lp9s6sHedzu0w+OkaGXAcJegJl+qNTjzmvqLPmied/n9o/O82l
mqipqiJcyDhVCjCD3eAY0S5J7oOBWDmna7p2vM6t0X8/s1ZUA3RxMSuEyd+fc0Pr5q8aj91r7c4/
t8F4u96by1hX2DEh85L0WUH9JnXk+fH2d1lr6GHYAMxeGC8DjxL7coaUVz7lGZayyK8gTbSbettI
HSlRUdR8vd2pgBPUvKLH2trOjTJfq7WU2gw0eOE4vGTps5bhtXzUea+S1RCP0A7FOh0oL0ztXX4m
FViWeIa6m904OHiLc2r92HDxtdzqGLgman4jUR95bcs158C0toGGGMbmroZkY6MfctnEjo5V6sY1
OnDt8LoUOqensubx52aYk2zmZiCmNfwj6vyldHCmybBg0h185KKYElXhXMjrnnK2LuYIC43ejuK3
Q86dPYG9XsWgGB4Th1xJnLEUDTC6RCdoExGrHjiZB29PGYeRo0AJFRF7GogPcf+e9n4z7W6fhLXc
7Xw/GWcRZKNcxBTOEk/Z42BCm8gEda3RPEO+3gWSiPP51mqn1rk95nwDINCZQQZ7ypOj7jLPeFMg
OffUeos9b9Ff9NrZub1CuklMTQATj2AnwxwiZklZABsaY1rcBrCoZ8KfORk/ikzlmFj7ToDJ0wk/
PNOvWGqVOFO70QIcSs3vx/QuM55FkRex1j7UuQ16MM6Cr4Ikux0K2DBke9pj3vdRsGNX344JWR76
7bCDMpE/vUu/ecxFq4szgRsB4z7AVmzDYjCz0Exz5B/a0nrBkMakbCuSBwGn0HFth+pQggABfA/Q
2vxGeJ4tMKiCJESJCF1oszaAX1tMt4nHiUSDxrG0UlKBKSiDywhUqBZdA1VGITYUFMTyTj/G4W8r
63ey2PtilLpJ+oVRUFtQLWLI/bYUh+2/+iOMowBGn86UOo9+6LN1QtRUUcYaxqs58eJEe0yH5Z/z
4EsTjK/ICQqlJZgC7V5PPSOQNtA+gmxi5d5eyUpsvLTDvIyUAl8p62EnyQ5K9DKiaDrpD63spPVO
h+hMJr4JIY8R5foWpUahIUbFBeAxDI6pqK3catsOpVrwFOk5iLuSHqp/wOaZESf480wxl02v6fMc
qjAFAmwX00OQABtJM1gnFHs4DZHre42uCmR3pi6L0H+lp+PMK9IM45ahhq0EC0ievHaFh0cGEHAv
Tf6hmbxi7PrC/lpjonATpq2aJVhYIB11yOZWydaKwOCt/fPtcrkqxtfBOwdZvBmrmkMMtUQj+oxf
ltjupujHIPBUgniLYrweeqWYMCuxKKFz48w6psZHF4ynluf21KsvL5TLRTFeLxdxl8pxjw7uHFtO
HQYpxhW7h84Y30J5vOvnMbbDWV32mZ6gHHH7zK0aR45lAFeO3JUlqxxAgiZKOYxjPMIRKmeaPoV2
a+U0Kj9l1VeYeLcNrqSTWO5fi2ywXDTIIBY9tHPSXypGhsA0ZKLaUrmzVzzWaBsjQvviXuNcqStP
tkuz9Fo/OxDhiLl2s6JmX0s3w2DEBnS3x/FV/ZP7xQbCtXP//zi7ruVKdW37RVSBEOkVWKzg5Zza
flG1OwhEzuHr76DrnNNY5i5q7+qu/dCu7YmkqakZx/Cq3wD3NzZu4uo7BNMC8zJTFsmzX2hrjHLG
INgm1w5iAgYYY6vaWt5sOr4o0UKKZFoU0kS6VkOKqPZGfWvw0QObQz8BQx9zUjzf8XFfCseFFXW6
p8tHunpRFrIllzYDCERUKJDNG3o1JhCignhWifZVtJV5/+q14BQXoqRTTJNMFQWHqEzp90o67TEl
6pYpmMLMBC2vxvPllW2dnWRFh4IVbZJBnOa8Fdp9PsboPNi4gVu7N/98oZhGgpgjxBy3x6sI9uw+
bQ7cOiGs+hdLAS+zpQK+Bi6lZDpRtm5CO1ZhOgHer/hV8SOkW874nE38ooTAEKCY76D4I8kom65I
bTIXIZtXzW5PfV9UaHN6m5T6Gr7grpuKb5n2FGf54+XFrb52C8GSqY7qDL9zfu0iPagdAIRMMCQN
A3AyhggEihamsZG7WFXEhUTJaKeGHWFUYH5fwXTmDsQKhP02sO5eKxUvperG1s56fWFn5T6iMFPD
sJsfWNEoXtHy792IZorLm7glQ3aEqgqMkwJLojg1uLPMVUd13BCyqu1/980kn7V9TBqDtjWEtG3h
R51qeAycapOlwWfIt17wlTI8zIUNbQfZOlRf9oLKugQqyohtK8Uhn/ZRfifYG6vPlD81OnXZ+EoM
EKLfFeGxDt8ub+d6VLAQLl3svm/Qdt1COIC7Y+OKkmtuvhriANb6JHkMy7NmuHa38dqsvudIw6O4
ifkODO183t+pLKw6jyA0A/HrEKLlVkR+T8iuMKhb16ZboFtfTbcaN9YXu5ArLXaoQ3swZ2dpis7T
GIGIwMQcoD3uhvzFAqOjNr5kITpy7RcjVv1/s9ML4ZLdaQFhboGLGC05cecq9DrPbixABQjhR9ap
tfYl83l1YNZGeXRVlxdiJauj8Ik7YQexCtnVwr4vW9M1WBlo1svlBa4+QwtBkrFRDZT3mhCCQis8
joiAbCULKHJHl8VsrOdPeLZ4iQRI+YbCmMUMDnPLfngNMQ2kYD5Ha7dmOLcU5s/PF8LCGOj2cQlh
gvzWit2ge4wfGfgwS8UBnXCgYhC4djvckcuLXHcEUbMy5hQOOjskM5enKW8sDo+3qdCi2jEvHrgP
FK69jZFnvcoPJBnx79WRqmJHsdHKZD0mwJxInJdR/1Wkm4zss8Qvxn3xRZJNLKpUmcYKOA9dcR9a
u7677cAxWYYnYyxcC7RwNXXNZufww+Wt+DNxdkmw5LjVSUGNDGzvKLm/VVzfNyYBZ5p5a46YWkzB
BaBwVxP3TToCVx4A4kI9GgDN19VHPQlPjsGeSvOjt9+ymgDQjUBNwlNnxcLtSbhvcu1XnWCSjIP2
JNdUt6vBIIvpTK8vrYfLK1l9jRc7KLmFGMuKjdHAQpLurmuOXPwoieZS1efDeLwsat3A/lUfycBW
rOgcNgdMJblqyGPNhr1a3GvNLUVMoVjoRHq6LHD98v8VKFlWXqloB+yhHQUF4FjsHGpV88xh2F0W
8/9cyL9yZCOa0VzvuvlegBfL2pUgEUG/AqDU+uoYx17atn4HKgqt328InrXssxaiyI/6sYEBUFAD
ydDxhQP0TaLCAS6ic82iPaMnExqP8KUVH8hRW4Pwuuw8pH7Vdi7rN4zrSkAK+aB+QjIXA9CovX9+
MsG4ptf6HBnysnExhiXGIFbR80t8VtrgmkIXcH5XqV6VgBi1fjCAE5iEt+qYBZc34qsSf/4O6Tkh
SlO1YYnvCJupCJAR6F0xhKpPs+qW5SICkYQ1bsj8qlyQiZouEkyoswCi8PPa+4nEHMOLcMecm4Qe
ePkU5xtWZv7sL8eL2fUZ9RFHLAOCdlOt2cNoIjdkApALsHyqke9amxauhpKuw851uIlJsLYsDW2B
M28REsByyQpVCCgUxbKG8cZEZTEdAz78unxcX91lvCALGdK9HEyHE84pAqrQsxWoDUC/L0vYWoWk
mNFYJmyYDwej8h0Sy+NNuQWTNX+kfDjLRUg61yIz4CgKRFjZrWIBjg39nPzc1P848fl5ryQHpsd5
aPM184byWh9+5v0rS+9tfSMPv34if8aj0HUL/LLPypyOZs/HBCfSkt5teBA3G0e+vlv/EyA3MbJo
tEcVNBdItT9W1T61XkL2SLqtecqvTwx2C0DVMyAfAOZU6VJyK8Lw17xbrON67gKOHoZ3Kpjx0xRt
9soNJf450aJ5mpgIDbdOYrYRRZDVrQRIK6in0deD1tfPWzkJk9jjxBuvCvKbcs+O/N3gbm0AR2iX
vBhe5pk3V9NP/dHy+2+2i0y2V53BbnX5AqxU97ATQIebebnwPtiSrwbQ1MnkRdQghPIJwMmjdxOQ
8MWBuekZHHLZznlStiD215f+V6bkjdlKR8PSCZv5OTK7J0K8y4tavdWLNUmnWzWK0NCr3YBD4FwV
BxN8YFsoSVsi5iUufOs0cnqF2hBh2jeKgU5RFLLrjZrQ6l2YWdmIiXEBwEZ+ltHZ0aSaAjLSEugQ
2XeElwNofWs7uLxda3IIXHUVzbbIocpxghq3A7Q8Bu58ZyZ7G33Ejwmzw95r7ZZ8DHGY5xtat/YO
I1WrI1GG7nJECJ9Xhog+1psKNNMOivBa+5ubqityaL3VuQYdXi+vb03dQCcBXGIHrU6AZvgsDUWc
stdb2BQ65PsUfN1DvYV/vLog4EeiDISWb/RVfRZhTarQUxMvsEYGPzN3I4gIKwwi6j9o83h5NV/p
BWCvgG+GxIOOXpGvx1UXII6oG2j30Tk03whAiIbcHb71NyCWDV3ywz72wQTiuefs2rwd78bbN3Rf
HpyD5eogF8h3l79nbXeXnyNd5rKf1AlYk403H+LAcqS0Xi5LWJm5/Lxi6T5HeaoT1kCEHhg37Drf
q3eNbx2sm/TUvil+dyquTTfZd1hles4wtbvhX61dkOUSJXVtSF2ihgP5FE2DSXK2oxuWK36OQOvy
StcEgTwLyoprgRFTSY0yQXs1p9BUwsEtVR5T1a2t2E23KK9XrRdQQWdWDuSR5a7LwSrTsZ4sZJHD
d7vrXPR3AP1hI3ezdidQLP+fEEkxTFB3l80shMKoRHdT/5h0L4hE3Lb9x6xCuBJLUZKC5JyhyZhC
lM3OppOAgjTdOJl55794cYvFSCrAyGAWSgcJPf2WRochuoWvqBXPtXmg4lveb5j+NY8eBhk4jsCk
tb5AyDRDDXAEw0G0nT9lOuASie5W4c+w+EGt9yg7Xla7tSu8lCYvjjlJj5wQ6vPjoUw+lGIjk7+6
eehqg3FEccSSixaxHvOedzD3Rvfa8LOu3sQF8i3Om0W/idEr+x+X17Oq3gvXav754nHOOnVM7dm1
Eh3dlUh8w2TuUn0rmtwSM9/mhZjKSp20LyAmMY4Uo4Mw1279z/tRAWu5eJylWzSVOld4Khov61+7
4qQ6z5f3as3kLH+/dHWmWCvSjuD3a/Wh6H73euQ6475Lt0ofa9aAIPyHLNAEA6Dz82aNmiZUU4UO
qIOv9aFrkEOnHu2+RkC0Ya7XzmUpSlJnJUS7GCtxLoWO9OYU+3r4WtqRf3njtqTMP1+cvtKZDRcN
pNjqKdU6z4lfTWXLUVoXgikkwI8BKoXMu7oQMrXo7mqceSnkJys90It6TbgFWLWqAjPDx3+ESBFq
xdFZxUMIiRoggemRbxI0lsSaG7ZPl/dsVZKF1j51LpGijffzcoCeqE9Cg6dpUdBqsVsxgFZ9B4qM
y2JWupwQ0iGu0xHfgebjT9FqsW1DPEYkQr3C6yw0BRvWy8x7T/Wpch2zBstyBnwPY4/SZWDWyrfL
wmftkl+KpWxJ++yx0fOeoQpMsskDYNXd5GgbUfiaPdVhTWeKDwSOsrfJwynMoC9zjw6HyWkzDLfU
HM37rYM2uNywjk3F0INtV68ZqEU3CqVrOoloEQoDQEqK2OTzIYLRi1lThNfCEvAceI72YRs8DP+8
9RpniAwD1YGQjj6reRMWZ9gmikPx6uJRYjuCQTUOBK6GAwCpDC4f2Op6/gqy55L7QlA55gAomX13
Xa213tUq1jxmadFjyJ2kuBGXpa3r5kKcFHAjRZ+PaQ5PwowGN45UNxHqwR7wyGOq0hVR5jVgurSG
27bYZF9ccyuQiERX6MxPhqTk56Xqmca0IbKR9kAeljoPRREGegtujZj4VPvZsC1cgjWrvwz0JIHA
9h1ok81WH/NsrtqE3ONGlB1ISe5Eh+ppuXH7VjAz5lgB9CUWytFzhPR5iSJB/2Hdd40HCwSup8yL
x8w3B3qKTLZPUrhrbSNcEqm7MvmFnhBfzQEK9i/OeObQBFwIRdOqnJBNmDaVtEZSRcTtiRmg9DNt
V1Rt0JLRHRLuduOdAHeiFv68LHlNl5eCJVOOYnyJFA8EDzxz2+iQKaAmHzbcxTUrDu4HA5NUcOdU
eURWxbRPbJpwGRRrP7G9Kva2+WFMWyc564ZsSNFVAMA4zaYmyKc+n2Tc9pS26uyZ8DszngCjrnpR
nBw6rT52cXOIjPHRLN7mTviJZ6DW0E4kCzfaIVfXCvB8YH1jUApVrs8foSiEKOiYbby+STy0lIqc
uymAtbbe4LWbCYCZ/8qR855DptY2OmygMZl40COxK7XifWKq34FPqCh/jtFWu97aIwIoPjAzgvEC
XbnSyuiUJp02FJinijAWgccxPVQ54kAxsDtdz6+Hvpup0RWw62ok39jWNbuALm7QRaEuNKMCft7W
cUhrUY05InrjQ/R3XfoLHOFDHQz9xlVc21cAv4FlA/STCNKlVUbaoPCYIHQ37deiPgrxVkc/4uKt
VX+wh8t3b6W8h0Z4CmgNDBkCbPsPqMPiIRF91s5ju9hRpJTbLhhR0+oDjMhpRmBrgU1CuHGvQP3d
kLvmcSzlSh7HEMe6onaYTldp8HPw7sFeUQX2+4PyAhK6qN5VLxtWZvX0DMzHO0hR4I/kxplTgmoM
aeH6JpNnG2equrr2XRXP4dasy9r1w8zm/yRJ9iwx+tyOZknw8wC+6Rbq9z6eUZM3tnDN1izlSGrC
B0sf7FlO1qBTVjt0buJmJ/2+QUbeL+9K5m2B6G2sTO4EYb34zx5GyIg07LbKX/MYk7zpllauHhZC
LsyCgIWCyAn+qbbyjuYDkld709MO2lOQexQECbfaO3+cPLEv7woEl+4W6uLaU4Ts5P/kks9XvEmY
0uR2D62sP3h37Pg1d4LLx7bCd4Ebt5AhmZFOTfQ8ViCjCxLikpfyxPzhaB9rzCflT1rvZx5wUVzD
598T7wpN896/CWuXXyDdvURYiq4k2N2JkLt4AoBPOnkmGjowJduV/5j5cWZa0kD+DngAjPXIjTVd
KgB9URZgHQW1xoSZjftW3TCYX4EJZxlzdGbAw1fJn1r+wopZTakUnVqDqfp9uBW5W+67ICjd7sD3
luPV/rQDJOhcjUr9rc1cl41yGN5BQK19eW1tsxq0yMZLGx9E6w6PGXA6Q9BAzwV7TwHumfNrMr3p
mgfD5NZXmx1TX3R2Xvtf+fIrrIqo0OkA+a3H7jFYWrnUs324Hvt+d5y8PvQ17/GyDn9Fl5NkSvFA
NHSiDSn2e8bwPCLwPoGjNHc/Yq/8MWDxfrgDkt5rcS223o35Bn5ysJBnxosIgiig1IDKVjLjBcnb
wh557OXRq8U8NTqW3WEAAxqGV3LlrmtjH2FChrR+XO8vr/qL9ZNES3a9aAYN3fQQTazhOGi7XsO0
TvcwNf5lOV/bUyVBkmFvIqKxbIIgkML8rILpW3qiR/26Ep4B4o0ITvLhssSvk/WfJco6hA5iEHur
kAhsO/qeHwZf3I7X/KE7JG56PXhgg/eyezWInjVQUJ+KjZ1d0adPpyrn9jMBfrHIhPzwqNw6j/wl
OZYvwo/P9tPId+C6A0mlVz6Rm2mrlvz19nyWLFl8LWn6odHC2JvsxDXj1zArgkbZWN98YBeUVvYc
Kxb1ou6xvEkDmVFbA+CyeKidwc0b9YVrDbxzQDr0W2QAX3sapWOVDP2AdcWY7cWx7ruzKg7AR/Ci
X6PjoodoJjYZTuTKDhxff7qsT6ubigI9rinKlwiHPj+jaJqK1YliUxnCRiL2Vf7CjI09Xb2N4E5y
8Fc1HDnIISWS8yjJw+I4ZncAsPqveNJuG2UsDsAO33i0Vxf0V5h8PzpHj1GlhbBQ/2UAjBlM1nyT
8uzLmMR8WgshklG1QiQ7TR1CqHJm1O/Ms7C6XQaU+oqcam03FT/IVuJvYxctSf1DMTmjxiDTiUjm
V4m4NjqgZsROruxynXQbpm1rHyXFSFWWDVYuoJD6fcjuys5rt6K0LRGSzoeOCCeLRzgq+8Omrg6q
R2urQ3b9YoEkGRkbjQAwcP6Ihb9hTBhz6Q2sw3CuMWA4ldc5dRu8/vqBJUcjerIUJI0QYfCgNG7R
pSJMlzQbOc2vsdusMIuvmA938RVg2ClGq8dXDNVR1V2CGTlS7az4ezjcAvYSYy6+GYLBecvdWlWa
hVzrs9ywgnNZ1JA7ikdieiQ+TAUS8NGGFfmadcT6IAYNvAT5OFCEfpZTT60wMgY5CgWRIcU6NBP9
+iz3QdiMecAx9UpV85VaP4XVRqvTrCayyQaKFXqcwF+MjJF0GUtdRMAVzaFGfLzRlXIXJ1vcOvM2
fRGhgiEU/VxgnpGTGWUEkA6NYHlxaZ+oBQxIFSmbQX8HreaRb73xq9oCer3/iEMS4/NuDph3z0eC
lt0EaPnWr2LQfI7O4fqhAPlUlVV+mAdp1h/hMF5+DdbUZSlY2kozUuuRcAjOBOJS3TzyqAqQkH/o
eLgVCKy5h1SDFw74TqBpyO4hpsQHUJlAll2nyFhiTsFuJzczEn800aZTDLv536tav4m15ADl8yd7
Ky6f1/PlXBffIPmJZds3WdLjGxRLsKfKUvqr1MwUX0x552Vqofk9ZkT2fLDHUxGR6jYdqn1j2/1G
BftrWnm+Pxro6R30ZwAuRbo/WpikyGPhQ9CR5bHG79qDsH4oTRAbAaduboJUB5sEipBhy0Kunvnc
QwzMSrQWyfNGZHRQZjZL7EH0bsf7WP/pgBvT2IgG1mw9uKIAc4BBLsOQ25SFMuhKXlSzn2GcWjM/
hC2GDMaPy/r7td0Q+zhXgeeuhjl5LCmwlRSRZgu4UaSDiR2Y/ZJZoIozmgIEAm1CnpmuB6JJmcfs
/mMo8m91bd2XlDmelurPrKH6hnVaNY0oMwHAAmV2tFpIJnhmV9dIBTjEuE53TGcPqBweGlDZI7EA
TtTonrbpzhjSHd9qDV711WcwIwogkrkdTtIqEqd9h/QBRBeAmRz2UUU/EkzAps3DpDW+xsNfNpow
hfPcAZ+rK94agVeor8ixNmI4amRuorh8QvONkm8czgWEyxgChisoHdBo1WXZjDDW0SBOcXef6uM+
MXSXseEmz7qAxVuolGv6vZQo+U1F5yTjCDg2rxBT6epw12o1eYuMxjOUfMN+rmn5UpbkNGlKMw2k
h6wY3rTTR65VvBT9Rgi49hgthczv4cKXqAwlrDUHQkbYRyFKN+J7xTkxBPJbMNZr0dBSlKRAedK0
IVBCgLPZEK9Gsy5GtKN3FnOfIM4D6y9QdDds8rpIVGVBWzxz+cw/X6xO9EUUdyZWp7ISktCVHJPj
6ABF3XRuGMrrRnobK9NGe/vXQSoYjrmkB0re2XeX01IJa02FJLBPdB+9Um90Ecae82vdRWJP2Y0e
Ozrnwade46fXhT+57Am0k/Q4nKIn9q38STfOeM2nwbA73CmToEdLRp8GQKwxhhqMMvJFAEe0byK+
6bOtKiswz+bCBThJ5HnyPEsnA6w1MMn39EEL8hPfdY4/eCQw9mi994veBcHm5eu/prvzoQJJAfUu
1DE+n25eIHeQ1w0cDNMai7t07PrUj2E1DR9s770neGM81HVubQH+rS0W/MEYXwGdLpJSkhWuMPTX
N2qHKajxNtaDJgOTx5aXuGZpbB1vKHp0qQlmts+LA+16n0VGH2My+rsy3fDwOXKeza126tWVAPQc
R4bCJf7zWcpkDWOC5xQXxI4e27Z7EVXo2v20u3xSqy7J3B04s1WiM0hO9DQOY1wdRjihzrUR7sz4
qs+CsdpX7Z1q7HJtpyNQMs/aFhbF6voWciV7HQ6YQezDabahyM/G4qiXD/nmuPPaO7RcnaSIgkcT
T3vsYmjRwqt069cs9OBENPNIkVlBVLSaX2bZ++VtXZeLJnG0VqO3WjZvRp+Vet1gdVOUelFqX3WW
6Y+TcstAO5RpSmCavy9LXDMlsCD/lUilYII1adTpmQpTknMA1t447RbQ36qLsxQhqSQiPFqaHCJs
mwHbADdrF/I73r8WppeRAwG1EtjlLi9r7Z0AhDc6sOg83iJvJDMKo56EATXp8p1tvPVZDjC+3te7
5iYCKF5D07Pa/+PZUTwTC6nyZlK873HXQao93E7FrWjvSPhSKXc1PVSlV9INbVm7C0tx0sY6utPG
ig5xvXjMk6tQp0BRDS5v5JpGLmVI9y0HFKrJCWTQuMboPQYk0OQPzKlq9MdmN/2b/NxSnHTx0Dkb
j6UKcVb4PcE4cTbsqs157PmXSF4mGHDxjkPtQXEo95ChIbgpazgSXjsmSRRopONvQFswf0RT7ARO
rmWPQ27HN8DFrQAzWHHlNs1UE+UQtBKfwzJJrhrD7rfIlVaOE885JheBiouOchlj1M6cqGgQX88A
6QxMMeBpsTdnz9ZuI0ZwqYqQGu6DI8+jVAAxxRwwEoV9XxpnxUYvFE+Nq2QADDcKfPuxI70PH+4a
paERcEL55F3WqLVlzph9c2sNjJycgq0sqy7SBMEssx9tepfbB63fEKGtaO0fXMD/ypBuht4VU+Yg
Z+41kQBs/rSjTe5iVsS3WLVrIuVMGgtAgaYbaWDT1B0vTjtXzTQXqO6HMUv8QSegsnm3/jnoGHoW
l6uX7pNtgYa5nhOnFd85+kvf4g6d+FaFa8WqQ7ltACmB8nJmvv3sBZhdUiONgKiSVL/j6imsni+f
4drvBxYhJiVR0geZhLS/Zo4Y3rTw+8EDCDKSzMODf1nCqp7qaL2EpwRH94tLxqeSNQYgJID8dOU0
h6He2bmXWG80VD1g7g49Ui4bcw9r+QHkm/7KnNVqEV1UIZqUOwfEAfqjo7nj3gA/HX3L987NhJrz
S312wP99eZ1rt2FurXZMjNhhN6WTSkw9bWg+h2vKOTEBecXdTW7NlccQM3x/Zcye6XJZmsowPzQv
q/SB0wA4jCm9ZtGzCh5m4rZbLujq7UP9A0TPaEIEu6tkxDH8aGn1gPCk9TpffR4it3NRBgFNNgqP
Z/tWRQVfuWqAP7rVcLW6mzPRJrJlc4Qo+fF1PfIZNB75A+1Ew1MxvNvRRiy4VtQ19YUMSUnAUkbb
jCMwUveWGx34jryxcxs4+9A1H7ivbWSI1pdkzvlzPA4WlcKGtKRRGE5Ykq3hVfjRp9djsyECjekr
L+IcT6PXCZHDlzadBlwWYxwpQOBUovIZzYjGB0i9uhdqp8WhLRh5T+rMObJIKDdWJpqTSLV0J8Ai
cWC5GgKQo2re6MDU76XI2UHV+BQIxeDIPpi5vs87zoKBk/akmlMH6jMrm97isaGeyYcE6jFQtXCV
0q5AAyHa6yZKoCM18ASiuiXX9Wgpt1XJhsZVMbW8R58p/06EllybaVvcs6IezlREzV2iVC2yUmHh
oJMhdYYAqIvc5yr5wFxpK3YZWMgJ2m8xWt22UYRXoYtuDKsyaj8yIjFhZgNdIG4WWrXtTvlYvzRm
TPfYuP4BTwo/akap7RyGWABzZDY9gFk8L1CaKqtzpOvzlzFx7IBE6JOyzTJ3pKHwMyfvg9I0qkDN
eifdt7xsDygV9EeTpRH3MMGoP/Nksk+9WQ9oVB4yPdoxmgAdhqYqPZNCZQfeO4Nwi1qtQVmLTQz6
NNF9o5qUt0EzU+XQtcDuby2jcwJhdtE+nRzzW9qE6DlQVeVJ4IlDT6fNAHDZ052ihXoLmhmqJ27U
WCP19YTTbof5d+1Vn0CJPPDBvErSVvveJhX5RfNIveutROzySosQUzKSJr6S5clrGps9KJScPPmZ
MWM4CV1JX4TWdcc80yav6sf0Gv97ex3aNhrME0u/ZsqooQCrh0d7IOKaREbpV/kUFW6JstCrUxLz
vs+4I1ynrXTQklI76QOWcp7s2yIkx5zUzX0s9DJAj5aDzlVdH09Kn/XvVheqO0upUFSylZzve0zB
o5UmMpI7QBPXNwkrBahpndnNcQb+yOM0e8izycx9UYTFsc3L8o1TM0SRXav677QTSuUm2jgZJxIm
zTcRW0ogpqQ4sVbVn7K20NmR9nF0aGMy3Ws9Zr3SeDQ8hSnWvWGV7NhotYHSPUUNf1e2JdNcM0Px
xKMiHrt9UtfDfVJ0I8jXEgBm9IaSHkymtAcG3EXNtYYy/wBqbfikY19Ctwwr5ZFrRp35mdUlT7mg
wyPhjfbuFJjB4ImjNq4oRIbpva78biTIPLokMxvbDeOwfM37xLlnDgdaWFbo+r5VaHpl9wMaNNpu
CJK87p9IOZLK5UqV/x66fthp6Hh4ImaUYirQRlHZTUk+FDuMooePeszEOY0M4LVyxK9PZCRKkLNW
D101V5PMDdnQv+gV748sSSvHzXrTvOoLwm643uAC56ox4BaN9BimRXfV97H6NuY6OOLiErM6xLBZ
6o9djpnbCokvV4OWHUsWKTAdZhWP+wgcLydaKfHdKKYW0OoY8T+WGPQOMqNBXt2YQOZUN8ZwVuB7
/SQa7Z8LzAccUztx0NCGYsFthjRGxscy9Isqr75zm4U3sIZATa3S8cNKSRlMVFcQQmZDiMlY4Nm5
E/B+r6IuQnTnjGjxL6lIHweY60AVNenAX0n5MXeKMrB1O76mRS4eFDaGBzPUDVyHuMBFMsNmx/Vs
uErGqQvyyYzfgFisuHQM2106xtahV61ucE1udH5VjaC/UjRMBQdWi7I0HS37tqNlv4tERnd5Fxv9
HhMllePZKTWA3q9rteP2OejBfRLWgEYtswrtK0aBCQK3o3q2a62o0T2LW/HO1OLkyRY6UqlZPSgT
TJhRjcDFoVPhYbgh/h2aGcYNh7xsXsrcYbtRrwrMUrLm0IVJHIw0qd8wNtgcMPoEogSlbXaVVRW+
Pm96mCnTK9Va9XdPY9u1rDi/R5uYdeaNU19Ztj0dNSjic5sq6Ei77GqtJOBM9GXoDkY05g4/2Tkw
1JqNNV7S1NmVmEyoMHZc+nambEQfay+2gaZvhFk2EGFleI+eCMSWMTxXnZ2I8gso/3aykQbfEjH7
5wuPTjXGUvQDRLT2o9NFblv56rhRddySMf98ISOPqw4DwvBM7fx3Ge/i/HYoHv7NifzdqS+OKbDJ
CvA/4N2FVTNe7fydpcCj2krvroUryxORTj7SSMhNA3Ky9mToz6L754kYaNbfdUguIdi4eodhPN8r
010ZJl5tvGj2y+W92joOyQ8UMdG7pMAamvok2tfKeYzZ/WURG9v0JyRbnLjDMkz3VBBB6LcwKaFV
G4MXq2uYR7+Q30AYLNcURrWNRzVFYJBqp2jYKUChVtlWEDdHF3J2Z4ai+q8Q6TA6PekttYEQ8z79
Xt7wm+mgeKbfBn3ntl7xXT1c3rXVqHEpUDqZOEHLKplX1Xsa3ra76XDXXaH16k7fPzu+et4Kctac
dQNGERMs4KjAiOLni6naYG93GtixMUW/R39nK/etcc3tW3QnX14aWTOZy7hAylboNBmqPkZcYLho
YQ2qb83xtt9xG7Sn4s70LS9M3P5bc8J4xL74nXl4Ip6p5h4A3L6ZEJhzCvK5Lr9FWnYYKWOs2wxY
cfrDFAE/cnI16404ryq6BrF0AAXFY0C74PIerF0KtCg76HxHdehLMFu14FfT5o5Bpd6XQ+omVbWx
y6vh+UKCZMx5WxDuzO2CTju+F9rPBJ1ujspcU0fFK/rhJMkdbbZmI1fzK0BpR8IaHRGAhpNsYi1q
vdbEn6MlgFV0Af+UHWwQOHv8Nvq4vIebwqQ7WdaWaAcFwmIbubXoaHRBi8tvG0EUAs7ildGfovy9
IXRWTllhliuU7mVeCST/UwgFU4F+qH6mJ6SVPfpD9cVu2GfPG+LmNXwVh2DDMCx088m5B6qWgPbH
vJdH7qszIASPH4D1v25cK3Ujj9yxoD6iCGHf8NstcN41BUJf1v8kS7vrVFPI2ayiVRIUx+Q3P6s/
qhextzY8gq9QOEheLgVJO5o5ccSqEIKo4TqP+UsAyGUXGJIgjzZ/ptfGQ/iBcO8G05/mTfVsb9yT
1SwFKiw2Eo4URW8Zab9GUEdogQO9zh+aW/uOFq69L+FmeY7HPfGe341XCKodP339N2e7kCzZQcMJ
cyecVan5ZhvuLdxibW/6uuXmP2ywuAeVG/n1VfQh9oAT0I4b0lcVeSFdsnwRhnwyOM7CK18wx8wP
t5rlJi+9X5yUfRRszaGsPS/z2DvFlA8ApmVO5KgOE2LOncQ5u4kitzeDptj39TXbKi2teQNLQZLd
68ZqBIcJyjBK9dRW33R+bNUNlVkz3ksR8ycsPBpRQl2j2bRO1nEA6ALX9H/h0qDMjnoS5jxBJS1d
idxB1o7MfYpOf9WPGFLaOcZGinjtEV6UDOQGea1OgQjboWQAiqNzbyenJop9LY88XWyRv66d/dK1
kI6kRBgaZuHsWqh7Gh54ZbvUvJ/ife74G0o9F5Zlc4leGkysUoRIX2ZjRZIaZpdCFLsXt5a2w/vT
nYACQnb6z63h2DVNW8iSHVuiFazMBGT9H2nX0SO3zmx/kQBJlERpq9B5crQ3wti+o5yzfv07NHA/
d3OIJq7fwvBigC4VWSwWK5wzar5t3K7GZpz+JnamBFl8FBBM4BtcWlo7W3quhWim62tQIVRuLxul
FFrBHwEmV6jPy76y7JiVdMaXctpY8bEKtxaRBLPClUILM/imDA3/uAND1aRsAOmBtyvdTtFGaTI3
lVXnRJoAfgXzoOhycL50L1X1asfRhNaROAZyK3qJrMXNq0BLA4mJifzmuSDOmlUlbY2iZ4K6vj4h
IZwdSiQkA9p33T1tMXXWjgOGCy0MG6pa51urucmthHiDAXSM6x8jOlkoxuHVgw5UAAtwFbO8J2u1
6ngk0Gyj6hjEih8j9dhj8m7WJBUKkdM7F8VdVmWtNwgWIIoN7STkYYplrUxiCRaa6RHoWBof6pA8
L2jKyix9t62rWzJKDpPQQlCg/vf3+YCmdGytnfH7TfkrHVI/KpHpdGhAklrihkQDc6hTIaxHlwia
VPiJLhgiWjZaiLJHy8fgDqJRZWNGhVsj3wwAOfRaA/M7SoIoq04YSrpdkLdfO3AJ4TkJ2EWkLVU3
mZzdoN0OoYOktWQtmOPg/eT5B3JG3I/VsA5sLQblzbbuY+tQxEFcgW300NQ7ImuwFC792XpwDgD1
AgQ7CapbGfo9ACLiWvUCIIZdhOTu9RMhcjXnirEvObubSyc1lXyBYikmFshLr9yqqsQDCO0UQCwU
4TjKq7ydTkoJsAQV/YSpDpQZDTV3aXOTeL3+iOBMdbEqAwUMrNeA6Q8vLrzhttxEAfDVfetu2Ct+
+Zk8D0+2JCYQJh2sM9W4+2ZcaazUbJ8wwZbc9ve64qLw4v5ST7qvYFC49jLJfgk92B+JDncBJWXu
VOjORMdfonp599zRTZm/591JKWTTZcIK8pl2fBdjOIV9FgPoxcv364kciY/8+q3j1UGy736qP3WX
npadifD/cZXUQiUm43DOM3Ssdmp0mEyc1DuAsp8sI/+LO/ZcOS6c74i+zGmIhXSsYVuRCZWHEvBL
ucT4ZfvFOY5mzFpDC7GGC3CbVQzPlaPbZL4xPk1p7v/NWf7fKeDRcpZa1RdA0iE46Q3fql4KCwQx
tmTdfndZf3WFf6RwHgOTt0anot4DijfnZDzMvrMJMU49feuP4SY/jI+LKzMHsff9I5It8pmTClUt
oWCPzLwo3amYr2m7m2W6aSwk3iy/1LYO2VxfSbFAdNUjMALdNO+ytAHAXGY+4MUCSF30Jp2y+/VA
vOTtuhhR/y5CIxXvaEMH4xrfIVSnS8YQjhCPJKekOITzXY7pMV17s6bdgDYNwwVjPDrlgE6uSRyJ
0PGz9n0UXoGVxceY5bxmKE5CdNwdyiH2VFR543QrUVBo/mdSOGMZU5qZMZPSBeixejLddZMc6rey
DiLLa4/LvnlKXxTGbC17r8v042xmNMpFsdit49jblG7bosPI6N+4qTPtuGunKZPVXE3ImIsI3fJw
/oPkSAsd4ZkE7oKJprpOFAUSsI1uqFTeKBv6+j09/uU8o+MEeCIUmWx+qqIIHX0t+xmdNN60TR5z
39w03rqzXgES43jjjfWebGJcavamO70sbreTZAdE0784BH8+gLOR2UxsdLfiA2b/JvSdn8mx3f+T
nax9ektcxbdK9yADrBae7zORnHFU4F+3qgJTAKWdPqeIgdyimLrTGleWR8mCsmS+PKJN4QPTCHvJ
kWDqXFtvzmiInsy91UC2dROPGKb2nbt0Y22Th/LNvKGxp2xBYqwFyYZKbEnobahGkSNBRgkkpJwx
NdkE/iy204kZPRQ2waz/89Q1KFnXp7GjXjmrD+38Y+1fMcMKUiYZ7qFIc8zv4E2rGYCv+VKSVYpJ
bzVoXgAANN2odFF3xqiYYHKugU1hV9rL9bUW+QDYFWgYMe8MZ87+fnZvzMmk9fEIhZ3Y1bIa7R53
ayTj2hO5uHMhnPlC9pzUBoTE5GdC0bexyxETDe1zN7xeV0e4fmfqcFY7z80SjQNe0jXAhoYJHR1o
ltLRC0L6b9clyRaOs1GEQ1aOfgs8LZ2PKAJeyBOlwXURogFqvI9R88C4qcOGZC43x0AjRaewY99Q
fz2BpNYvTso/5mF6Ho7x9row9lv8mUMPLuqD6DpA1MfJ0vWm6ZIJEx1l+EGTTUbR01ajy0l1J+eD
KJsm+nFdoHgB/yeQn0Gw8wGTjB0E6hUJrBntnla/KdBYdV2M+Ej/UYxvAc5mgNssDZNzaEfvuUt9
/VdreyN6OkFgp6V+u7kuUWyDfxTjIvO6MrVWL5kNZhurDAzDL/MnYkhclejaO9svvrhqlnpVDA2k
kPa9QDq/ljzcZL/P/n7mGED9ss5RoSI5M4PrM3KnVBZeCS2OhXXovAWgFJ8oHNMuB9WKhsCHPrX9
4qXza6saaIlCN9c+WVAuTSS2IPRDGGzDALeNkQo+txX1FUX3AyQ62ikJMRqfbspocqcB2OeJxAqE
63cmi7MC3c4V02yxfjGQdhSU+MnrdTMTvqzZqPu/2nDPs9JeSqOdIaHB6FV6qNunKnpsDRD2bQe0
uSGLkB60aDOhMU/DAJMUPppp8MVjoIYIhOXf7Fbc1RFOhaUNISxQibUpBU3auLwYiYK2uTa1K7/q
wxIl8Ll5zKlV3AFrKas81kl5owHNpHXRcSY7eUKXguF0zGUDDd7k4zSqR1PThQRfND6loMKcDr0j
8ckyEezwnx0LUjhLk+QGQsGU3mZD6YZlelu2Mjx74dk404S7x3C5MF4biOnGvD+adKoQ2mqHdE4s
vzPTg+3ksWuk0dFoKlm+SxhtoqXuf8vIXW1TW2uLTrGMj6DQNu/0IPzWuX25U4/kAdx3gf4I57mT
vWCFh/NMKncBTf2QmGPNVAYuqKpv2uypirdVjCkjSTgtPJp/JP1OtZ7tYZp2ox21kBT3ptsClrPX
JYdfYiW8o6GkorStIAEkYK4ODj10SxuFpLdOpgbnYZxZq9H7i20atVdqQ8bTdQcj3BCb6AgOAdZq
8qFhmablbDYo5yVIz4MfuQBGW36jhPcYPbouSTiqgOcZ3tnwZxhr5lTJci3NCZuWB9KeG5LjOH7m
oVult0qbe30VTGRHi29LeFOb9xiEkkgXKYpCB5tbQALF4kOf0sjiNalQh5genI2xrR7XHRhsjH0f
nBafoqPIPbUe+CgVSZuCWC5aBGxDRXMLDxAbWkqZKiHa2HAVfrQxhmbn7xgJuJvNZ5J1Escl8ihA
4gFiBYauDVQRLh1XVSG/YbPxDN1QvXk9FumPmdiuWXlxeRwzv5Nx1AkFGqCcAf2zhd/mBCo1QpQa
6VG00lTHpfvW2UiDzrexPXlrGD2vxeJHwEW4vpeig8f42VRYE0aV+Co3Rb6Glhrm4zMDQzzZXh+P
yygLXIRCAPyJNisMZ35BMHbseUBRCbm21ug2Xbjum1jddpEVXNdFGP6jhwS84Ww+GDQNl1vWTnpm
ZZQ9BpP8Zmnv1gWJ+7a7Be1AgGGsTdzE92AtelxSRhH2cV26yLsAusnGG9hCUcLits9y1tJqHPb2
mEtXmU9j9eu6AOEq2izDgPPOiIkutct0o5lVgvCBhuuW9bzWirqJ0LJ3XQy7kPkoBUxj/xPDXdgq
yW3AMCBK0inAN3SMkRWbIX0CSe7/Tw477GeXilZp0zhgescLEcMm6L/L0NSpAZ1F1usoPFdnCnG3
c2KHFjgPsG6VDjo45wPNRUb+1Bt3A/XLKtl19l90jiDEwzUAxjnwbXEXcz0Njto2cI9RdljWd9Xa
ae1f9CU7mopmd8CWmDp/XyokRaZaQQ7USVOPzoAgxN0sK4GJLPpcCHfJABw/NeISQkAzcK9aw4NT
Pl63AZkEcmkDhJQFWCvgfRpzdLX5zswlWyF8zKJrA1jfBsPZ4rs3MnVJoqnFqezsN7UCCMJx0Z+U
4SWNH7TSi2+UG2TBV9kbWnSGzqTyL7UYsXYOwkFckCAYABhV31K3tv1ShlrKTJc/q+dyOIcHhukJ
EP+QozVWuU305WGc39rVubfWnwWASlya/bi+YyIndC6Rt4kyAzR2hcOUmZjW7QqPDI9ZE1wXIls+
ziwKvdOjNoRao7Nds9hdLbcBy2AsebHLxDDrPPNAIEuZyEwhpsaLM58Xt7B+9NOuVmWN66yAem2b
OM9tLFpOdbQjeCZy+tHysYbYsJuwfmznwY2y2tNNHZHcXzRzoNxENHBjA+f1C0W0k0YYVWLXYT6q
h76kt6OMeEl0vFhFC+QnuPXg7jgnHprVNGNqEiJoc9uwtEC9ukk8uEVKMD7eIB12oKT0J/N9jt71
+i9A7NBLYtkWRqyBvcPj51njoBWJjktERbV8qrYp5hvU72ayvW6QAqu/EMPdiahwREZGIabvMbrX
z3e90Xz2pSq5EgXH+UIMt5r9sDZjwkBi8i69MQCURzHt+jBT5wYUGi6mOCRXveBmpHj3o38CkEJf
uyhSTVGbtMNVn1rNq6FXQTx8xiFQxaYnmBQmwX44iYw0XqjjmUzuNlYMZTKbXmcuy2/XpzZ7cF1S
J27aS5qlhHuGdwLiWuC+Aw/k8nTXXVtECRM0LdV2sOPNuBaHZo0kbxKZGE4fMrcRnVSImfttY92n
3SaPd9etj30p5z5Aost4FpD6gyKcO+zDpi4zjDx644QplCRwWmStMFpduL2suCrUhtFkG0hp2yhx
XC6aoxIcKSZqjid/sHZkHrxcli8RCzFt/JqBIJIfFupAmUhH00bWCfgSwGZcADVhRpKbX2Rnmoru
XYTiWDYecyWKZl2JBgUd7am2DWNUNlIDwPPG4jujg1HlGYnTpJLslEgzDdgINl5S8En8Ey6dLDyM
6wig+72tek5bND51xmmTkFWinuDuAibtH0mcR1pXamGcFOrFjgHoJeNUjs4+KmMfN83+uvmJlAJI
HtoBWF3ly0MYQJZh7mRIAtezFUygZWpTMBG3juQ2Flk56BWhE3oY8YrjrLyhA1ibE6SAnKx0k2Vr
YBXto0XdJd1cV0i0dueSuHs/VooV0FVQqFQ2wG10LfpjdIKRPF0XIwhuQbH9RyG2rmfhhaboaoS/
Qoy53tHJ2VZVLXHgYk0onu04SuaXyZS8yClKoshoFeXnAuwr540OwWT+jQEAqfdfKZyLSzKNNDHL
Eg/1fTXsFwBOztvrayWaRwN/I1QwgNuEzecWq57HIlMZrFeBUb78V31KHpfDs+Llx3lnbtpjsqcH
1HPvAM5/i+7l4wODGpFNg4gs/fwjuEOVFIUzTOwj+uV2Nl+VIfFAuHhdU5kM7lpq56nFjQsZtrEx
ovdJA0q2rKFP5PtQkGckzCCMAkzapeXNuZ4BSxp3EpAvftRFfBpJccxIusnz3DMb27W1WMaVLIol
2KAEy84BgYiPxEwMZU19BL2SsQYWzW2Ka6MpKrdrI8+qA6B3TLLclchjnIvktmus9TyqVXiMpqC3
6Ijz9Kn4OdZaUDj2ZqSFxLnLNOR2zmjRGR1aWNWlqiuvN+aPsFa6fT5279WoflOdqArCxLkt0I/s
XjcaUekKEwKgmlcZhgv+u9zRdIzTpgb7u4cWsg1Jkj2wtT1tLIOR9jtcNshGpj6AlR7HkWzQPxrY
0YeqRPd5LPEFXz0OoF8AhQc2RBAkfZmKmXLgOCQzksz54ABiYJ/U31P73aKb6wqLLfiPNXEuR8E8
8ZzX0Hel2rxVa+QLAfE5+gVVPuYq/KZW2k1syioqX5VDlQZTRax1DVAuPKdVtBb6UivsCpqOeK2R
OXPXxGvDz+vKifKUkAMGWYuNMKEf8HI3DaB+zEDagrPTrRs1s7wlt3xHd7aNkh6L7FtvF3sToB1m
tOwic/h5Xbzw2LD8IRLXgMgj5FK6NY5jC4gnvJmqn31W4KQkGz0aEUl8YBBOYrnCJT0Txt21xFST
EFDbyIUBTb62XrM12ztdtDGVv3nM4Of+pxa3qCZgK1KrhVpLDPQh1T7SkiIcp7thru7SXvXbuHft
VTqLItOQ/f3smi/xSQCGh9w4rXeAEvZSc3BNwFAAgPpmXhYP/en3EaYHdRCyhkP/VNTWHU2m3lX6
fNtkg6uBNuEvtviPu+B7QAE9k7fTwI4PCgZ5vHEi3zJ8wK65y4/rkoQH9UwSp/1EW6AqxtDemL8b
xC3yXY7iF5pEQjYrOkpMV3h5nknjXDCoOsF6xfRKgIipLu8h0tNaJLNZmRTO+cRTZipmzizJxABI
AJgUF0GwZIuEt8mZKuzvZ2ZDenOINebR16F/J05/igfLH8NXzDUGhpUESfxRYjjm+m5JNLO45x04
2KwQ05Is5w5m3lgHB0OyrZVeEuOIIl8CtlwH/Bt4r/JN/jTvatPJ8MCLqLmZUmsHTKXt32jyR4R+
uXwY7EnmSIFf6cbokNIY3fzxa7iuEjHCw32mCecrKwKuwX6BJsYS7duuvtHGR6200eNjSexBVNJF
t6wBkFBMGqKpjNsbw+k7hcQOgk/Aq8+zu5qPOVDPySs13ud1M4R35uSWBqAuhqCTTexKpXPrGSMs
74wWiupIpFXGgxUfYhsU3EfQ1eTDD4AG4RSAIXDU0SI4Bdc3U+hEzlTnVrmjUzO0LCFQJcCZTr3V
2kbJ4EfFS+m4hgzFR4RZcLHS3J0URXEdF3jSevF6a45BjZ5/c9yuSYvw7ZEoj7nuz6mk90BoSKwX
mh0I8gW3U3HySXUqyKzDeF+2I4jMuqC0le0AFa+vpvB+Z7DMwKAykJrlDGlczGIJdaQGzHhES6IW
KIOxzfGQWY13xJb/OSAEcj6iGdC1qkD05GuuSxUZpmJUeFcQ2rltlv/qG2f09MhK3FU3X67rJkw4
I/zEBCGwGHSVz4VFlWN3qglxaHw0tl1Wn/quqXyzj+Y9YG2t7WCRn33SdO5sD5UP+lXwHIfrU2HV
Mnqzr+uMUJjB9COIQq2Zd6ZT1ZIBHYW5Z9hToM858AkyP+4MNyffotmQ+NSvrvtSGndA11Ef07SF
tH4FPrmuBzm9b+b/nMxkQoC6j5YAlhVmH3F2KelxNkfUSTC6Wkw/p9ma7206vlRpX0mSPQJtYCyo
1FsEgyomX780DSWeEQbnnqN87wA6NiSBJYMI+HrDEtZGASBkFa0NNp9m1IZ5yjFrhmNu/cjD/ZqD
SmffUsCUZMeqeptfr5umSCVGzM6yJMhr8vDLaq8iDRctIBldAsXemfbT+t+7pAhrLfpXBN+HVeuT
qdIaItrmJo++NVaglJv/qgVYuzE8BNeBI/aFr0cvejIjYM89MN4fjAFcFw29yaUZCoEPRu2aLRXr
H8JMOhf+9Gk0gpVjRBkgebTLj3p8qEB1tIweOi/jMugUhZX8ruv21QdDJpLbmFcggI/nGygUMGUn
VQiZaeFp3VNityBY2ldT+P+Uw77j7BRRfUgjAIIifqRePzwt5Yaud63x9v/ThrmnMyl1OoHu0IY2
JjB+YhsD99qToaK35fm6HIFdY9XgcxniL9hCuMu5SWJQYPZMm/xpGh9K9a6R8SoKPOmFCO5Cjs16
dRwmYqY/IrrXWj+q0JD0ucrqeF8DUxwe8NKj0wkIBTgsl2vWAyhSWdjwxlw/RK3zqNqDpOoklGDj
aY1MOW4nvjWOaGkcJiFKakPr9embQf5zHAENUFsAoyaSFCieXGowxPXSzb/LZ/SlIxsSVm4W3pUY
576+66Kzci6HewPpc4l21wnJa6vwozx3IwogW5RzDYk+ovVC8RjlW2R+AQbOBStDj9dIbSG33Dp3
evVPPumSe/N35viyeoasABKTQDMAshD6ci5XzFJorc4jXnP1CTNR++965FK/CcLv3XYJCld1X2/0
A9mYASZOV/etwLTDeIh85ApcZEPQp/0RBhE6RcBXtb2+xgLYI3waNpGxlrEKC3fdtpiPLJcSz7HB
rN1uflaH0I2BKoUxFretbhzn02Cc32TYZOmDOnY7VE+fB534qtYCYLmC+2pkj1/BWURuD/QyuGoA
E8If93bIww4Im3giWvkxXIdjm2hb0pibBcdyWWWtESJxoKHFqUSBARbNLUFVgS9gorCztlvrbwsN
gR1arDbVvSrPQWGfLpoBsLShMXelUmBq1TBG6q4znQ4R+GUDZ1hz2wXQSFWC3dNmIMvp2L2EyA3f
m2CoN/3reybwhriCQZWONk2k1/myIrBr154oU+4l624x3tT01MqaooQi4D4sFWAYaJjkjng86lq7
Utzy4/yEYt6SnRBPX9dCdP1iUOqPDO54LyaAtoGpjvirfV+/G9hddOua/+jJ92F8yKPWNYdCIlOs
FoHrdTAzRXhjb+p+MCokpjyz3UfRZwKibPJxXa2v70gYLahA/xXBXbyhptoFNh0wnWEwKbvsszP9
tLxdnUDv/iKAPRfFbZKzRHlsDBDlgJQ60nZT8h1VvuvqCM7GhTrcJmXDMnWaChlNsrhJ7hr0dbEL
19GOROYlBe7+QhQXjmm0aUOthqip+qkph7z7rGdvirb/WSGE+uAGQaEPTYv88yJcxxAVXviWBaUL
N8xUX1nng51Up1npf5WJDPBMZOYQCL+vG7hi0Ap16fsXGtM5sllWQ2lBT9up/kSGE5AgfLoufts4
yPQXwEKatphukLk29uP8xcPIugwwojBCDU44huE7ZVjxDp9Br9ZO6k5RnQ1VMdNjmhtlIC9rMuF9
jsEe/Xmso/88R05M3Koa+wL08vL1uBIxxIo5bISH0Y8ptl29k2WsBDaDZ+/vlgDwkcBXXS5uPkZz
Q8YQlcwwMOJ9ox1nAE6X79dtRriH52K4hy+gNBRVAQC4p77WehC9kB+AEPdRODEiEHlcFybwURcq
cbHCXMYaqEkga6T7dgbGUnPn2MF1GYJUG0sXMBA+3Hgov7CPOAvcu3ZN1rZDk0hpzpsMU51uFDma
R3tt2fZOBgJCcMn5eQW2xTnt51s0nKOYoE3moSuGh7FfF9kXsSXkLBW3LzApkOUzQcrLfdGaTmBH
AGWStwAOGqUh0DhobjiMR9pYXqi3O+rUt9Qm28UMb2IaPcSNpJ9Z4OpQ80e52gR8t4mBi8s1IUk4
GRhFwMtW/0RPg1vYt6Gq3A/OhK6JWXKHC+pv2AET3Kws56jjiHDSxg4NdizfWGshSLkL0L8AKD6I
m6r5NiZWusGL566PVnoLTsGb1FYomIEzyQH9vc/cqgNaGqxQRIN/Qrf45VeEph3PYwhQ6bm2ph4w
VQVRvcgqjGfFAf5fnw0tyETnrIyP6CbHIUvSDA1TGoDO9pSm7fNMMkDl9go1PuwxIj4ow9YBIXqR
HdRmKeMgW/FLbtdb3XPlJJpfhzVDyy/7JYhWq3jRrR63cF9pz2pvKJ9N2TVbJ1X0VzMMm13eL4Wf
xsZ6ihOjQDdEGMZuBFz9+yFqZ1nLNLOxy9UwcCiYp9aQEgI7xeVqqAlVx0VLcPT01VfwJp/n7+Eq
G2iVSWHPkbOzFzplYdY5pCTkGKdPA6haMxnb11e/CE1w7WBCyUaG0uD2tW6LKlwdyGhMt1wBcoEU
JDpjY5RbrnuSr4fmUhAfHzhlH2oUgmYds43Kz6i5cUiwtm4jg0r+mkoDGBzSdITqGnJC/KNAAYWy
s1K4LJTDzPJuTPyePo3VLY5KVvm0kKQhBXEcmKcAlIMXCHLmPHVyNjPm0rHMPVsHqIRO70vzZ4+2
kkxrQWpENrNstEboEZCIJOwVwrpFuT1LR8uYBoq08rAEjv1AIr8c3kr6HI8fg/OQoFiG+6aLJI/s
r9YIfwdLoei0BF4O//iZcn0xQV2NqCsGD5bGqN6zO6s1JMsp1g5c0OgFQkMa5vYurT5F13I7sRx9
FU4Ys/nRLWgmPq6OG81oQwp0ehgBZVPLKP++Wg3Ucwh2kjho5eDnYGyjp6FVIMlr9S/r8DTXhygF
0p6bKS9qu9NkyR1BbQBTlxiJZNy5OushvFRzqIa6wOAAEvL9C5DLZuKpmR8mQZ+5NH0nuRdBqnVr
19vr51CQw7iQy53DVAeE72RDT7vrtwmdd9Mim6D7etShGpJKWEz0jHypqLb91Os5GHkYWlXd7Ztp
tzQFG5WqrPUvjPJcFBdvZVWERn+8yz076vEEsHa2mbtqkW+uL5pMI87fRykgJtoYYkKgENXz/Zy9
O0XlhcuvGDQv12WJ/Anap1HYcOBQDD6+YZX2rpx63LQYi3UendRxHfOhDZ8GFXkUWZFdF9mDBU/i
oI8RRH28M9EaZWxawgI8jK70muvUT/qKnQuU5qELXwEepRg3Q/SxVF5h7wieqfVtTGt0TWzt8aga
v1qlcYv6KV93peUnpQxwVrT059/H2avVdCQzIwQe4FJLVXcEyjV9IN2PPpGEOL/LOJeXOgHWGcYr
WXoPLo5zPKS1Oy02sRItbqgy2eYLOtIYy5HbZw+NtfixRtysL4O8gmfPv9cE2Lde3vw0ySGbX0sb
3Dizp1oPcyS5O4VR+PmncWY+6DVBixUWoSmOoK7A4gfIpbepT5zntNhYqT9mu0rx86jwy78o5ACE
AuLRIg5gYf5x1jTIEiN1n3srOA9RQXVDw5tkTUAi93suhMUpZ7FO1tVOCQwJ3C7at753zX5Liw2J
nydzV4R3uqwb82vYg70+04lZ3Zm4plnMKFkgzjJTz7Zcg9zOACZwZM9OkfUiAamC5RXRFbqrLuUM
iwKTq+BtSTYCVGLfro8xni2G9pHLwA8FfgPX5e/RKTT0owhyKQrYJ2mRGBCVpE8WkmIFBUh7dReB
TZR4GL6/7qUE+3UhjduvKdWjXGE1UXBfrw1YTYEwlcQA4NfdwvgOQij010ocoyAAuRDJ7VkKrJnS
HCFSb0mg9oM/VTeqzDAEG3YhhHM365SmYcsq19FUuE1+QByMZXVBCTg2kkhHF+4YzhMy/qiNoNXi
cseKMjVyY2FrmD8l834CgGpJAIjgm1FglM9Janjx+KsrfyXWKVx3lLT+ZFguUTc2OPOSfR9t2jD3
tSHAMLk35wO4ZDeIKDLDreK7yfnvlyDK4H8+l1sa+Meh1BP8fov+QAed0lq7pc2PSbED+uu6dQmQ
V5FRPpPFzO/sfLY2xpJXFqWEzY/K9DvlLUH9yOndLN6rS9Amm5qcHC3Qq/seUMRL6TX6o2O+50W8
rWVXkMj9nn2NrnINzZ2ah5Oq4mscLDPaq6Ibc/TMTHW7cQ8GPTec3od23prmfVn40/wXJdrz/gO+
WA+WNdLNLDQNm/vZeQZaIVC1DnMsuQCF5+uszYHTUllDxekSiCm796Sd/KjelU0pOcQiv3GeveH8
Ro1GaeCzIHtD7P24/GONzzpB6fkAALLK3iTqVmJIzMFylzpmPvEYRH3QRmjPRW6js8bzpJl4K7Wg
pYzdPHmhVZCHh9lY3dl5I0ip9AhxJGr+3pMvcgFUgbIFgEcwZXBpwLRQljasLLT+uN3r8FEE5Afx
418VutTcZA8I1+hX7FZv/Y19lOHxCfYRU0mYpQEyB1BP+HaVrO2bELDyv6s+tu0X/Xacg+vLKthF
jNsxymUQeDvAdLnUri5oPTcJ+NetJvF6e2Op25i4KJu5ZuLDF6WyFhzBfX0u8Hfe9cwfWDq4Aus5
hNkYqZunNVrd9+twSokkDy5auzPFfj9Oz+SMKiAqjMLBe0KJPJsimTS7newMyIRw0RytB7Ms4bm9
GCOSTugR522ScZwJ7jGAiqAtirWswBK4uyWzlLUgGewP9cxTVw0eadJjPyVBxaa6x1SyboKr7EIc
dzcAFwxciypsLtd/ZQ2wwHXNzZWgsQ821lI2Ky6Txplfaw5oPCohTbf8Nv3AwIlrtLs58039IRs+
r9u64JpG5gppDzQJ4zWLp9KlsVMzd5q+jzLviKL8dtyA6XS7HNo9qMD3jqe8JJ5xF50wsnmrfEeT
TlBv05MPh+N2QeRf/5avlnP5Kdwyq2polQMFBQ/tGjw2Dr0xumUluee/njUIQTEdCUEU1oFOc6mv
uRaoBM3QV0dJ2xj8RgG7En2kyv66Ml+dCOQQ9H6i6IUyNR/+pGtUqXUCOZr2mYFVAXzgzZtepmDC
eCjo5MWm5IIj7GBdOuVLidzy4V2damEIieTuO3hr3rvgKd0n2yF4/um463vy+LPogsTrPGAT1j3I
wpNT7eaH6inarAEJkNrbygosX8/p5SdxppyrU6UtBVvsMGjL3egcuv4biJul7OuC0tS5JPD2XW4r
enTqqWRmvBoWQZI3DIGw24fRjUbSdJM44CWqi7b6ZcRW9Bhrdry1Bid7vr7nAvS5y6/gjEtdtGia
gBYIlsIWr4Yg9pyg/5Gr7v3iA4/UT3BsjspOBv0rXGYDsy02cHDNLzjjYeu0pFCRfe6bmw6TCrn+
YNNvs+k3rcQTCq36TBI7XWc3SGGmaluyPHc21b6DRoXGApX2jDb1XTy9jcaD0Uuq+8LzeiaR80+2
EQKzg0AiyHKqKVh1inLEXVj/RSUKe/en6sG3ixlzXM4Lq0eo1Essz9Q6dxyBHaq67fAZGo9q8jw7
txinuW4z4r37U2zhDDeM1DSySqafBog64E8q95YTlE6gTpIXmdC9/lGQL4JrUQuQmAqSFCMw85tp
vdeW9+vKiI/hmQzu8tcUpaYDI6/rGIpQFRRIZvdrBzr3BI39L2PqKst+lKG6CDSzNJg9Gu0B8fRl
9jqNSTTaWYLYPj1R7T4334v/HnEge3gmgnOuCXCH02lBjior73v9vh1fmspblzt9kLhxQcryUhLn
M+cGnUgoEeIh+p59GF4L2gp3fI28aROdyK3bTJ7hxh8HxDx33YGk7uen+j2X5D9+999ydwmSpSgA
4p5EYz1fGF8ArcaQ4hBgaS4ZXGNrH9SPJnez12qbH0sAWx7mz7nb6JKXheA0XMjl/EszIElJR8i1
w/tcfUobz7Y9Aw49XXb/3VQvRHGOBb1rNq0trLOdf/bKu/VPPHlVDQT84UZrXrX0JgoHiXYCX3Yh
kjOiXDEMINJDO6STJu19VbetcypltR72K9f2jjOgccm6dbGhmKP9WsYPsKmHzmMTP+bJLtQlPkWo
EaAZWQ8ey6FyD1B1mLoYTPKo8yBRMKIql3RelJ/IINkt4Qk/k2Nc3jvZNOok6yEnWu900w/r51EW
q7Cf4JcNBg8PwvLkJh+wlb0dV3qIdvtQRzen+klkmWaxAAAvAlcSDVD8s5LYyA7QFWP/IEgMrEx/
Ws1KAkUiFIFOSFaZQmMX32SVxZo5QWnmpX5V9aOF8bXrp0a036zV8l8BnH+Pe02f17JA52DxoKKY
rmd3NH+Me/+6GNF2n4vhzKpNmxE3FfSIu/1avtLGTUOJRYk8zbkItpRnkUwcdVE8Z9DErl6V5JtT
BbaCBNySubkMpFW4K5aJ+IwwUjqL08bOjEnrVNTXzORk9LXXFY1kW2QSOGUyBCtVxarK4C0nyAPV
MnpM4YacqcD+frZabf9/pH1X05y6tu0vokoi8wp0/rK/YPuFciSDJCTSrz8D33u2u2luU953hRev
qjVbQpqamhqBoYfnAQagJW+p+WoMEFbvVr7IYgywnSbWJZp+86fBOBornvd4gq/7R00L3frOKH/f
XlcL5eskBfSfENPyPhtGIeImNxlCsOFBur7yQhN4LnbPtb1iPKycNQLgUi6Gxjjo/TCsBAlhNm9A
N8DF0kDXMRm23G5CvcaVawg1+w75mQPRfnt8i4v6LNxsfBK2clDAQjhX3HV0nzrvjhEOYs/WEJXL
3+rvuGaHZ9e6kEcbEUj1X+1sxwG5NVcK/8Wx4BFr4k5OL8WzY8zlXgkiDBryBnvt2FuaHMwYULxP
WbZSca0EcmYVOFedKkuOxE+GfVu+omotWNACl2WvECwWJ+3viJzZ7TCGEZWkALwFdvKhFbUP4vTG
W1MKXczQHnDd0IgCs2a+4gjQ9hl0X7DEDd8EnU+4IVGgsq9UiIsZ5yzMbKVRmWU0iRFGJ8+a9plr
4e2VvHSTmAQx8IknNwoU9pdbtc7srIomoAAfyw3XkpOb5aGR6nuadCfSPfRVBSyJXnG/8poVtPfC
kwi6BBYw6pCSx2P5HPefVUbquHJEKnqgp3KHlm9INB8Ptzuj96MNkGT9SsgFj8zLkFMmOUtNyBQK
AoAIqe+qQ/ryWh3ixqcfXsBD9hvdg13yQJ/pVyPQQqH52s/b0720agyUPZMm9PTPbLYlvAGMscJm
693HOi98K9t3GjBfh9thlnYAcBhT/YDOrDuXgE1ka4yNix1Q050e/WqHx8FZ6z8vQKwwk3+DzBVf
YWyjoEKEIAr+jHUc6u595HwxnZ1nBRTvudVL5u2aYmVzL22I86jzzT0YeLSdojbVKZW1z/6dZIhh
OdgI2NuQ+Jz3J4Tejmxk2BCy12wVmE7W7AywyzkcdnIbYs2KeOXKLlw6Lw0gJ6FYCpA6yNWXi7I3
RoonEsSMJAzXfLCrsxa6ohqHo510d1an6yFrWHqvyQi9vaGku/9iwfwdtDnLzXhAbnJ3GjSvv5XO
gbtflNreDrGcac5izL4c71qoOo6IQe1D0lC/ExbAJ0+FfBrRIm6isNY2RN/cjrp06EzGPpPGGi5P
c1xlUWiuoQoENVFKFcaGY9NFXuFrxbterRRWi5t7eiFEhx9dfjLtyrPUQkpDtZ6n8GQm0nDMqk2s
Se7DgR51orXG7F3c4mfBZgfDWFdF1HPQVwh7GsxQdm+5u/LFFufOmzzAgWecdBcvx6PFiVNURYcP
xiuo9mi+437DxRoYPDAwE2ulplrcA3+jebMlyG0ugYHBgIbU/JS4X0bxOfbG57IiJ1K5qBXAEjDX
QIbXJxCObwLmN/htwK7BweJyjHWmqwJVSR1Uw7Y3HzsLGkYAlI9t0OY+UffIZcr97QrhQxIipNba
jeLqM07xwcuF0CkqCbhXXsaPtArUOvgiQxfr2KU/TP6cxCtnzjVI9CLGVc9+cKzIsgViNJ75rOtQ
KlZm0JMfkP27A+x+b6TVVxkPXzKl+bqiB5avqeNcleezXzDb+pArkHbh4hdMIEsP0IameWCJPNmy
Dy1U50O6qlE1pcyLNgNC0skUFFO7QHjgxcQUoGYdaAzA/51mdeKzGuOogYhSJ18S+Mg8c6JZ5Va3
mGr8yHLi+G4SPd47rIaknCpMcsw8t1u7dF+dYPhlU8WFZs4EbJ0TP+y+rfvaMKvAyqydNrpblv5z
1TiFgEEbGkVL6M/WLvPBwZEfdGN84Lob6G2zcmRdJbspBGQFbHSLpvp3dmQRNXBvxBN0wMpyr/N4
8n8Qqe57SbSSwpcimRC1BbaJTsLNs0h2nRU5tFUqQNJAi+3isPaOVv0crx0Vi3Gg3gThDIMCjTCl
w7P07Rau2QCLge9SkhMlPwjn+6YnIORa2sqQFrckqm1UGsA3TziLy1i6ZjAzcWB2NbF+urfeGn2S
7GkBfbz6UavfbHVS1rFs3xJ75bq3tBXPI8/q37bSRZqIosYt7N7h97Q66FQLLOPBSd7ouHIiXteI
WCUWMPi4XhggP84FY2CmEJcDqeuAAUBg1vrL0L56LWxr43rLMulLo7snBCqnmntsaPTl9uG/NFYL
ygc6eN3AJv/5CmdfNFVQHIM1SR3g3fh9sBIfNoJbL3PhkEI+Y7GeZLxmubc8Yhe7T4f3C5ogs9Wq
9YMBPXGMuM+t114nR22gYU8njxs7vrNp5w+5dyTMCKzoZ2muGsIsZRcbcw20Bp4pnfmBYkQJdVqJ
3VI3d3DTkc3B7ZqAwzMJjSTX27jezoPBtBGWWdBb4LKsffLpnJ4nXkDAJxQ4bsX6/PYtPKgfKoLE
0GUHWipfWqChar8T5AZb2xfDwYzu+y749y/tYbJBQALkGtXe5X6CkFXMoQxSByD8ZXe5hNlab0l2
j97Gp1GlD04WfWtzT670gZdShgfmAHRdgL/EMXMZlhqiKlJd1pCMQRcATm+OPTymfecTuia6flWM
oTpAbgKvFddkSKVNhcTZWo6YKYhTg0rbWj+8Ru1AXwxl3fieFAf4iK0UY9fF+hQOD1KwOUBQvHdf
hoMkglL5xE5A6fOpN03f1cugJvmGunzXNU+tR4JWRduYrvXWFub0IvLsU2q1nfFOQ+QmeuqiLJCV
QLUeb0ERWTnClrIwQuHwgmYYbspzeJ02jHCALJEf5GgczRTmA6y+S7Q4NJjY5KUJRkKyrd2X0U5O
Y2fvoGK8Ms+Lg52g3RNRY6JrX05zNaYcVBoMdtS+Suu+0cBJki9NtqYUupAJgRyHfO0ExqGQL7uM
o9wygoYYRlpRdRRuu0GqBuyO/tAqudfK/oDLxO72lryW+piWEKCLuNOCFkjmnSWTOQ7U3hAzTw9W
vU8tOE3uRLE3CVTg9skIZdsPS7urvK0O83Jce2FEYjmPaq3FtTh2eOOCHoVHVmfeDFGG1yfagN+R
JWGZ70zj1bHuXREFeXLyCmt7e9iLX/RvtHlXpO3h/Zhx5P+qbgNJPniThH0Pvs9ayltKCHCBxvzi
uglK9Sz3RGDSdUqNcBcnMmBaGmSeeqkoOyVG/tJ74vn2uBY3y0Tb1dGvcwC1msVrSE9SiGjVwAIO
kH9gPmu2uSK+ye5hxZSxSUkwqt5TFwri6evt4AuHGq6hf2Prl8s3bztKRKkjdhXDGS67o4lcWa7T
DpgdW3g9+ONkhhULyOtliLZhLHEjtw7QMdi4mQosMqAKTA+3R3Ita41dYeFwhhAJDBOgA3QZx1Km
1ZoSPKgGMrK7NAbbYTTLyUg89sLW6osdyGD3mWMjOMBszQCoahIPKAxj603DYXNoa9ji3f5VC2tp
MjPHv4ClI9vP0hDQ1GY5OLgs1Xmj7ACXoOjOTfKxgkRzgdreEUZ+srQoYyuBp9HOZh0vDijRIPoC
LcX5m4Cd5raq0V4IRLzRxUNn81AfYR7fsKBwv5VNKNu1DzCtlVshZx86hfpk1/YI6bh9yNmbJ0hA
+hJG7fkTyBEgPcjER2XT+4VOdoXnBV2kr8C7rlli0yqY/qFQGTMBLb9cBeWAIi1T2EzCSKG0i2YY
dH649bM15MkkZRDlOPDMb15qo3ckdqYSQIhU+7R8Eq69zy3pR2ntZ3Z6ilx7l+ia37PVBu/SrrMm
OX0odttokcxWRdtA1G3wsOuqFrqo2VHln7PIx0tX1MRvmckOZvqZNoC+292rDrYkxBp9QdYo30sb
E9txItOiUwMJzMupwgYARX5E4ZMaUO1NTdrvhVVWgdGIlavRciTcM+GXjGv5n9L+rMSigMMWamoZ
ZKa+h1/AHsa6G7twVjLN0gnhgPo8Ad/hIDXPADA01DJLlCxwE3QGm32a/0zremuu+QMvZmwAiND8
BK0ckiizmauG1MokRPSDmkeRvklSUm4tIiQKNw0YMXdwPqiidF+CiXnXOA29c21BT2bF2oBTL145
QRbGjasuBZ8A75n4a0pCZ9OLu1grslHA/yYdPqcF3uQ0cS81cnCbNcLcYvkKEhvOe/T0JomPy1i1
xoC1ivAw0UDIOr2L6p9K+63LDYSFLX2HdiYeh2+n0OuHJWzp85DT8M+Gl2aqbp0cIYeAhuIDDZGX
7zn3cbf11QlUUP/pmPyCvkfghOVKOlmY2YvQs5kdEiYaL2tZkFVfOAF6vvDF8NgZawp5C8fERZyp
0jobYlRGpG4U4mh6AQkhLci9PtD65qDw3G5oycqULhVu5zM6Oyo7A7yJtMOMFvLzKCAPzT516QvR
whoSgPUaMQ28Bvz82cmAHgUKDZDpKVLzLN+NWQljWAOlGzprjgpK0fdi13A8pG2QGeyjkDo3NjHU
v7dDKcU7YUJ/0ixvMI7SKYH27hjtt3ZugJij0H+Lt+Y4DM/6UAPqaoyGUTwhyfIdENSms0+jvP+W
074GBnaIjU0yxsj2sRvnp4ZDGjLURWJC2MJua7jPWJo4FgQvJOm0O41Kj7SgVIT+9CRp9nrT5UNI
Sk9LQ/hmVE7Q9JH7YGk8s3xKXfZkxCZ55TotPlukhFGTRt0Rl8cGfj2BmdJI96F5mR1U2Rm4Dg2Q
9aVOIvAbXPXQOpFh+QXMNb5RkbIQzXTxyeAGoMl4Auw2ClYDEFQzkNJMktp1KMs4sbdWwvVj3NWT
aRebXpjLprOSXVNq5YEhvYy+SQszBIqO7D2uAwAsC6WP4I73eKDJ+oojA5OhPXaQtFUBjzP3Z01B
RhmU4/3OY0YPpeGlOzSf4HBVRIl9hDUatDnk0GLeakyyHzfZkIXcUQrCCNKOAkXM8hdng7q3R69u
AppnkdqmkYKBnxCZ9bv0IvmNplBAD/K4ET+AlKw+1Wk9RnA4GNxQupr3u7AwvS9O7cQPgvagj0IE
tzb8DsIxphz5phUgtOJMw9HZgfveVpHeBwmTh1Kq7Dh2XXVA/1Q/ENm733jPoMmiV0lZb0WDFaaJ
3qiOljUY5X1l1e5G19o0DkWhqpNRt9E90Zkm9kNFnTjMdaLdlwpr1x9qvf6siyGC0Bj04oBpHUbO
ww4ilPUz67PkZIvBMAO8wvHRr3r4tfpOWzfWps+TeJslXfOgWSM0VUWfjj7nsI/zdaPW6ROz2gqO
Nh1VMd4ghXHXd3qzMXC3+t7C7X4HBaUKJthYGWsaeounGHrlnoHLJBbRXFpACInVU8J+JiOTMtMu
4fd69yVPHww8CGV7o/4txnAw7mx3TRZiKTQuy2gdQhYa0Ij5iVW30uNNjgJIptZd07YPVvwz10sf
+p07HeGGrt3Wenfi4PY2AJpIc41Fs5ACIawDtgGgn1AImj9PVRoZywQlcqA06uvBzrpTnYldSYIk
XdNBXsjukCWGTOykMn4tSEW1wmqo1NC5VL5tP7DSDtJmP0SvkZEGtw/LpWGhZzYZMU6Ps/NmFhs6
pE0esyBqTHRJuVkfKelV4QPrZJU+sogKx5jCFW1Udtf9e9PlohCZHWOFBpCrZqMQ4T3fu9wKNUyw
BCU3Np7+eZyQXjY9dPhBzIaF0OWBafSDJ9wBClYZfIsi6DCFulZ/0vpukznlxgW3re/XSI4LVftF
zFkd4sSZnbQZYhYK5gnCQMH+6faoFupkSJahIse1AM/qc8RYxLzUbIYGTz8W9HsqoNWhQRq5K/po
C2vkPMr8alglmWrHTlXBqDwcqtp7mnsPaWUHmlNsndjctfGat/DCwEAYB24Rm828fsCXxtCkY4dl
aULPoSEKhUZ0KFL67+Ua9KQ8yEqhEwDu2mxVSLxAuCxhKNeo3AhrD8ExVFSvIKvd/k5Lt0ww43Bt
whZD4TbPHoPdM4PFKQsqbKLPvM8d9OCHsbICCXcX5oNChV+RZPkw+nZnRrY/oAj5GrWq5X4Rx/ld
FVPnlDStt09iO9lEEYtPSdppG2rCBAy3FzuPwlx29VNf2C73ddGClHJ7GEs9grPlNm881ZJRe8yh
FgA4n108udFvvT+kzWYsnpLyk93+uh1uoZi+WHezXlMmUx0UL4RLonu33wOwPIp3c418urhL/+6h
ubxYaqHFbUyrWzhop3UZujx5ssZDXroGYZ2htzLJYiIBTb/irGD32hReTUqwgNloryYjwCgQnhm/
Jkbl0+RrVwZ6EZYmXSncl/bRedjZAs+bqtRFhrDK6jasBIwZStJqJcjSDMICEgA0QiDwNb/iycJo
hpbgdtviYS82ksc8XuMIrYWYpVJaC5yVMUKUZY69ESXPukz/vemAtiO8iNFTxQvWXC9IcALMSwO0
ukvYS9Vo3+Ko2JYRW7l8L22i8zCzVa3SQtjSRZgJsVo81rJEBXEPVajC2xjtR2nvbu+ihWICw8KQ
IJI6SeTMlkDJ8dxSWmjjySEJ61o+ZqOzkb151GUE9bxh+1+Em/TOoS86wRFm4bLR5raiuJlGeJ6i
Y7GxuB3qDKJLRnLP1jjHS0cTQDv/iTZbF7ztey0bEE1oj2PX+Lr+s8nvpbVN8KRdraXxpU9H4fcN
Ngv0ta4Upcwcbt9JNyKa/ct0Np6z67vfRfbqdVHI1c8e0Pp/n0xItNtohoNTjZ7+ZdYwjR4PjXHO
oQ7Tb6w6gk5CYfa+grHakDhDoGz1/XbEhYSB9h5uZ5D4nyr92ecrk772aofh0bqGk1pvP8axtdNx
7/svRoaLz6TRh9IFqtyXI3OHwUmx1yqIk2za8dREAmqjm0Tg2rOGLFvaAGed7XmRZERo/Y4FikxH
fK4J8ev0bbDBGIn2w9oD10Kah9j/ZCxC0V2Dgv2sUZKSBLLLNRNwdyp6yGajgd0N2p2bpr/ypLiH
JjRIxIRUG1h0xLgNd+L3v36/6aF4WjEEk3ul71sPvc4KiR9AOai8eKaHLejQfY+0pt3cjnS99aZI
UJkDNBeMhfltEAY6sOYxuQg8M/qoirYNPI63J2nAu93KcXMQ3EfWXuvuXX/Ny7CzK0MG+9PIoAjL
heOb7SZ1QhNI0qSK/HhNefT61LmMNfualRCNlWmYzLRx/KLCB2X725N4vd0uIlyZ6giYuGaIE6Tu
gw2LyK47iXxlS0858LKZdhljlkRcoKTHSGLG4up3CiR9imY3ssqj5O3KCXqdHxFpUtaA7xGuyfPk
UetQYFMmRpP3AGCoHgaxsETw3kdjCJo0fyoF84eGr0A/1qLOzgBip4kVmQ1WRHbsChIy+45nuT9Q
KC6WvsG2iSy3tz/b4iI8G+j038+qOZJ0DkHVLQKzBRy8pn5K1ae84iGxNAh+rXl1LH7Bs3CzNZ8q
0eIBE+EKa/CN6GC3z7wZ0Ht8uT2sxThgojkT9n3q1l8Oq4OPBR0GvHDZXn1KIiew2nKjAe5rV2sM
wcUZPAs1G1Jp515rtRJ5qgkq95vd4/Glh48nynB7zV9wORau4qgUIBk1t3tSutuxssIGsAzlojf3
zUmKI9d1gBCwoYXZr2zqP89TVzsOiiv/N6AxA1BbjqaqFj3pQKfkQJh5tNPm1MTkUKnPMuGP4OOi
6McyLQm2SXG4/RUXc8pkRuvi/XgCDV1+Rd4XdVRwfEVcLMOMG340fo+saKXoX1wrZ1FmH7AGBkDJ
DFFIkqJt0x5Ikm1VXvvFKsd38VT1JmUZE8Bw56pJ5TasE3GJWJrc6G2BTmvqZ0WoxyETwENBqj4G
6KteOeAW59GywB/AKwQeymbZX1c2L4uuQ14Zom1vQ+gLyiqhrckVRvli/vobZ45TGRIIjpdaK/Dk
74EY8bWpNl2l/NbdZRFk6cQPiMmvDG36OFcL9Czk7EjoXSgvagZCFvhgXhLivG7LoOFfM1r5xF5J
0GvR9MsFObp4Y8AeRLbsfD36FGsvtnefgFoAXsaapdPaZBqXsTq7ss2KIJbd8s2ohfA/k3jeIO8V
XlJ7GuarDNS1iFMRcXYW5AwPOBSFXECHbCutNsy8eNPBJzHGzobh7VuR9o+2Yj9v7/LF2uTsE06r
9ywshPjT1q0RdtKchphgmJhrPJBr1UbUh+hCe+iO4XYPaNNlDL3CI7KTDqhOtLukfRf8s2xOgMJQ
fZ+BzFntS3M7jqDxZM8uSXyYKPbWyVEHAzekeK1Tvbgdz37MbJ5FWjbtUGDArf1SQikdDF+4xq10
uBZn9SzIbFYLo8usjmPEeX40RL/hwxrnYDFvOvoEjZ3IPHPOt4NPVch2RC7DFFLIgZqRTyrf5Wsv
74vzdRZo+iFnCyQ3jYhlkLmGQqH06xYvY8Y7tVdy13UQQGYIpB2AcZ7M7WaJRBRULxxvSiQwysLb
2K5W5raGoci/LvbLMLMMojlpbOQGvr2r6y0wiyTaDKlcU9y9/jSXUWbLXbMcXbYSg3FHHaDsd1Gk
Po++d9ZKP305DhgbeGNGlTB3m3B7ZmWFjdrHlPYOzf298By82ndy19n6mtvWdXrCoCDejsYzAT16
bsiru/nI4HYqwA2VfjJ8MqCP7IQJFDKtbIO7B3at/198rLOIs49VJoadxwXBeWaPDw5gH3IVwLK4
7CaH7/9j2+bN1nbr9LUjBgxKM4rvVdWZH7npRLso9/5ZP9iFkIEJBD2IKEiEzqyYKhhMouhgiiDL
66Oe7FtpPJiN7vMvsPK7PW/XWmpTLDxuuqC8grUw30yqqfXcLW2UjQCufN6ST72vP4OwcbJDL4eW
Wvc5DtR34D1vx/3Do72sBi7jzj4YxdXMHWxLBI7/6h6Lu/EJLf3HdvtMgwJ/pvxqp/DHDgxh/Fc8
UQftR7PTNm5obcRG7rN3AJh9EnpBfQfEwab7MFbOOn36Bbd+4WxnwhFAKEim4xc+JrvklX3ALydw
Q2+DX3Bimw6GieMRNlMvlX9MdobfWisJ6LqEuZyi2eEzEt4o1eMHQLVeiA9qv4JXbZZPg4GT4vn2
91gody+DzQ6hlOhxrY0IhicBat4bFuirqU/cbSu2EfskQMdnKynp+op0GXK2ofB8nlVpiqU3+bka
Cu7ZDgR7ar+N9s7aCbg0l2DeE0iaY/9CYuXyYIqJG7W15mBL1X6vGVDtjfyh5cEYt6ESp/JjZTqn
/9988ZzHmy3vKnVMljmIV+VvEgbZ5KFkX3H7C7z6XhugrTfJbzdrlIalvIteoIsnfNiTof94Ocqe
9VqSF1ChQPUXZQctRYM/3tDE83O218mbu+aFvpQTYT8CsCQMaiCuO/2gs/PeS5sxHzgCynzbia9O
/d5HK/twgaML6MPfGPN2Fbd0pkuh4eQS4tNYjaFSIPOkXwGbBs6NPlFmnphVhMTtdtyO4QH14RBj
ZS8ugEEuf8VsAWVFmuBnYKRdh1cU6zuPqueyr7c0AjNRf8e7Ma4yd5qW7kSrYNdZrChXLG2W81mY
Lai8plbpVZgFu/U2nKEpb36M9M7Knpx+BbawtIrOQ80SX121jDtojgcE3U6BV5TYCQ3102gg0Rzk
zd5p/5vkcx5xlulqy8icZkTEfHjN+K4vg7guffjYAgD+1jjxBqYRgvx7p/Xyk85SXi9QkIxT1N55
q03PN9dqrrWJnCU4t6RW0zAEaKoRj5Rm42sdhB2q9K416o1hRO+VBoxLZb3czj5Lye58OmdpQGsi
xmDugDRgtL7VfzJz6TvSCVjyK4NW7b93ZaZ5RI9ksh8A3Hi2XkYJRRXAA3ErLH+DzI5mDMRiwpK+
3R7Vcq75G2a2SHQetdSZdoAcs33UDPemNKEYseaosFQon49mtiqsVMakMRCGNC8VkHmjY2wrFjiZ
vb89nv9HSvk7oNnyMHg0ZLGGSCJhcF6QGyv9sMdQd3ZGF4zWdrrCWzBMCSGj56/EXjqfoG8Cjia0
sa71md2+ofVoxk3QFVb3q8zNfmfnY3aomOMqX5VR+6Ixs/kYW5OHrVD10bRYtxFZqW1v/5TFxEZ1
KNVQqDgD5Xd5hBiFrVJHJE1QtmaYZK8sH0GN35jmxll7bP/zFjA/lYGF+U+s2XEV9Vab5g1G7QgV
pt2ImAg2Zm88twPhfSmNIcQwT9LKd1y3vzgs8QmBlHPf3ZH2t+aWWyz/Q0F+eDQJoJwBoSJtl6XR
CxdQRm9AH/LWxHzW5me2u7SE5bkLLGqgkV99dejElmmnGk1csnYXWIs022AeXk6zpEQk14uD2tlU
7LUmn8Gs3dTs31E9yBlnX2K2y2I0sEzF8NWrYivFJw0AX3MAUIn5pZUGmvqg6fvtdbZY4Z6HnG03
VC+aM9rYbpazy6yDpjbEhOE5UKXwZVHP3oD+0pqQ43LxcjbOWSr2eAQauoM5NdgzJHt9Yp2K5qMY
6aah8bYS0ldTy/B5cH3hHfM1YMQfoMX1iodcNR6HAUCcIyM4pIucRkIu1KJ3OPCCzobMbLIfswds
cya+ujH0l/sX2gdg8XTe0SYfzqobmb68sv7+itnUm/mgWKfjVziPj/aXIUh2IswODehCvhlIVG9+
F5JDHfxgfuL/xnMh2eahti02Xjh+ub0MFs9GIGr/d0JmH4RC20Ug4zQB5J1yX+++oomR+kY1hIrw
g2U2Ya9W1XoW75IwsvtP1FmSA5jOg+YRosKH2a+2SeL/+go4ox/9THCNrDDq6Tpp+zDEibdYm/t/
dxvFPf/8F8xSX6qXeV0k+AW58A2OhQBcDutXjpVrcfzLKHMVnxoN8KywEIUA6L9Re32X+vbhuwjL
75Zv/ByCeMM+Is13w/RQHduN9GG6/cV4+UGDdFsf4NwV5uH6JlxZf/N+lGqk4bbTz4p7Cn9YwWxr
G0HGFU5kon/TWpe+QO8O0B0HvpTHRqVJ48OxSf0yaWaafh4N3ndietmpbah3T2TpSj+uPHN4HvtI
fqnbnN9BcjCCyqVjNS/wx1HbIcmaZAsUiwfFkgn9lPYa5BAYg8BQkvAo3sBYlsMg0pL70mnhA+dw
dGW5Rp97ouxP6D6A4wd2vrmPEuZ+gD4RHXMRD7Ffd5EC9wLgTWF04wP0NItdpvWQW6uaGip+mu53
8Fm6K7PGCdFcFuFQCvlW1EN3jGwvgX0qrychLLe6h+yJ91ibwvnmod0KKsHIoJ4PgVVo8YHRZG8j
y6yOBkRct1bkkBC0Cs/vUw32bawxvqQw7X2qsbTL0OsBnZU1WKOjLJNXDRajfpGU7pMs2sHxDVOo
xrfHke4lcyEQocvB/kEwgaeExxXsgB1FoL/tMWL43Et6yFXg2dnSCqdDmubyqDxPvLtjO7xarsuf
3L5PHsFgyY8wlqMHIOnopuha8jvlevuM7g350krdO7RVgv9j5IpyywaHD9ATp/Ig8Bh1jHOTPJOo
g5UwXqfct5a08j7hg81Czkn1MxodbQtmiYqCGKCUPUBtrMTBWwjzqLKB2r6eSK/aopVlgkASRUCv
61Gueh/PQfrgu5lOX4a+iZ/NSIcRcc2K6KHxbP0JF3WY3djcLb86YpIlqrOYgUbgCM31c+54e2JW
5hOJcnlMSkO796APB6I3cbONsKPht93YZlBDZmyNCf2n43fjyPBmN00TqghGTrBZ9Pv0BbXg1yx8
yo9R+KPy053+WB/S8KM7OYdhm/hAEd9Ozws8uos8NfdaKpOm9topU7q77wpNtX3yCWD28bny9S/j
xt1kz8DmOnfOY/QATcPEX5NkWLyzQQ4CnpnAgEOg57IcHQpsazPOMXpZm74c+L1tju4mUt23MnN/
5ELdORU+mlUPh9tDX3jBx9BhtoPuO3hvV8DwlBtOyfqyCQrabCOjyYPa9b7lCTe3wmhxMtgaik4N
bVlSwB5Ho2gk1XW10miYzuKrz3/2K2ZntSNF7RK8ewV4k3qItH5naoex3PGsC2+PdzEpnwWancQt
EHoaHteaQHGFdq/KW59l0Z1FtC8qdX3oMK6srcUK0AK3ZYKpAWo7J/lrRe5ZvZk1gexOBk4c8LmE
84kiN8sYV5uw7cG83/z7KC3iuro91Z64Il+uJ3D9ITE3ICYR3ysH57z1YQvLd9WHtYakWR7fxLAF
rQbA6PlFHIJ9RDYCM2qTVxgdG/3JKu5x6oQuwGqOuU1hjULpygCnSn2+XqCT8keGAiiJ+WNF66Ux
a2XVIBlVvqWyUyLTDcP1/PY8LoaBriI0TAhEs+Zs9FgNJW8jFNL1uBe5BzGhe13+vh1juuBcDeUs
xuwChLsvvN90xIgdxrdUQH2A5/G/C5qhvXAWZRrpWc80GgZDcYoobSd8Bo5wBxvWTg/FuuXrtRjT
FApNGTyZ4+lvDnhN7YplmoZQkL/bjFA37HCGuHwMeFMfLC5tGD+VfgLxYhNUkZXttvTFIO/rocEx
vWX9uZqcjRO34xjUBNlAoeS9SsUmhbMbHERWuihL+fp8iLN0NVIvBwkVF8lcA/lyCI0hB8fVeMu0
4iuNsMkLiK/ItRe65a0G8tOkoT69nc3KaQvSJ5zZ2NZM7CM4+tJd621NPRj1wB57n1PfKdcY/UsT
CvCFBwnHSXr3zy3rbEJNGMFWOu4RgWe8WFgv5eDbxsohtBgDgDUbnEP8PVckgkMkeLEM4yrs+MT1
nd6yPWO/bu+zxZPOOosy22iZdEUhO0RJIQhJB5gY1vkLj/rHxnQDGokW7GsRmm0XQiX21RPVGmZ6
6ew5/wHTNJxNZQROEa1LVBkyHz6DJxX0Y/oDqnx7ogAghq7w7QEvnann4WaL1CppC/lbjLdKdrJ9
T/sPmb63a+4dC9AZbHd76uahVwOx29mijMqkpLVC7TKq/OdI3J+lPmwsJ/eNJr5rzR8w6fZTBTCS
MtKjCSarW+apX/Gmg2lxksGU/Cdz6X2aQrJNrtUVSxfvsx/nzvCJlWPLNI4w5R24xelpdHegXXpW
A2JvFgIof3vGl9cxHPwcaGyAFjIr43RPNlE8TUUF6TtWQZJBqw9mVa1AURazD3zn/jfMbCH3Ju0s
10SYrP2Q7FGNWTiYW2hJBkO9z0Z0jZvN/9/AZit3kDTiSYuI/8PZd+3IrTPdPpEAicq3Cp17Znry
+EYYjz3KOevp/0XjnM/dbKIJb2N73xjoElOxWLVqLTlf3M4KM8cC6LjsJlEbiGgGmT2LFv5KU1o6
g+ZLqt9N4YjwTESjz50/gCspnB/YX7ZNQjPTKlZaBJsBYC9t+jYmdyE69tvgc4nXuKCcFk+x2xPI
PYvg97TQ3EJZj5iALKv63oD2DHyPvrJqC2x2oBA4zr1IH4g7f0DDopUakFzcwZcuJkXgt5Qp7OhA
TS/aNkLOr5dS//ZouI7szAqzSrmFl3uyYAJrvToU7Zytwk76MDu0pxPSn0q0AwssciisNPn8XmdM
Tp2djkY54IUmfXUgS4bAKYpnVlCDVQLlJtVBTG00npz4JPoR1pOjl6YA3Mlbw/NPYJ4OkxplWRLh
E8w69+QIPJba46xND00vqExeP0cRugC9jWCFQplAo3O5ik1h1Vq2gAR7uZcjN3ykiE50PN/Z/nIX
u/E2fLbXwEjgovLQH3tXbkXJK+pBLmJS5gPI5QdkYS2RUMEH5AUlMK2cQSSNx5EZvhwj4ytNSc6l
KQH19rRSVvpT9BxF3uBpO1CV7OvEWSLX3LnhBzhTHdtrVv+4gf+MD42UOCeAg7DdZnkOp4KOdTC0
J9/qIjnL6IBtxC5edFE8enVUGEvMTEJbdopaSpneyzu4HMewXTU+DQPEhz/+y5jQzkbJOi007l2u
WRfpodoZE7iuIe9tdndN7Q7Ws9xsBnSc3TZ15WUwKJR6EQyqIK4B8OPSlIHMU6zmdH/qg5+iQlf3
kIsir7etXJcqGTPMmY8jAEdJAzPSJjiWn+CpnB41kGQeRk9HIs4Bm+xti1cn/I9BA44GClsg5WFO
eAm2SjyoZ4g5mZ+J+j2BMa8O7lsRSpy3J/Aut8FUC24R3AmX09e3/Rg2EVYqlA59uJXJXTbuSXnq
DQHW6TrkpQM6s8TsPjnXyz7q6J5QqvXS2PukgxK9Wqjg2Kt6TxkAEirrNQH1ztS2vyr9/T9MKEYo
m4jqwXDATGjfWMvS2XRCG0R7kuaFtd+BzD/8vm2HuyHP7DCVDkuSMshry5hRa5/oey1ZSSLu8T/N
JKxPREP7/8bCnK9cmdF2izZfVz4ZJ2UbDYAstr8h99VtjKfO9KSXIHQWFy0inki+7ipg+bOM/zPN
dtmkk1GBlwrTOA1vYPdw6mmTTCDEVL9nSOGS+U5WBQ9c7klATyV4N5EYBqz/coua1kxGJcCE5pDV
RY3UUL6j2QuJCOrOPQrQ9bRM8DDSQtWlnXyOe5KAgNJNkWBJPqv4WRr9trrXRYERd0BUpYuSzdBk
76WhrA9bhCUEJyGTtkbzbdnDl52BNrQRNemJLDFnrsmCeA4aWBrJybZAsfemtqZbhKIgjHuDamdD
Ym5QSIGBHzpQMKTaOi5D6ahANQ5F8gJmzccm7Q+xjCdm9EwqZEKiB8CmHSle/NH60MAbNINueDFi
BDOAdw7R9vaBFE0C80TpM/TCazW+Tam91vYr7ShHeA093rZy9bqj5wL4SuRVgTsEcPlyUcPaHoky
6JBEm35k/TcacwEmkevdXLnjr9umrmvajC1mWaMc9yDElaAB5Bfv0HG6j4YVolEv7DyEYwg8XfBG
lz97wZXEi8Q0yiMPVmPISrCcHdqcKKOV0gMy3ZfKfduJWl+4K3VmgFmpVJWqOUUnnVsbmZeoB7SB
ZLW6GkRYWK6LPrPDxAwmKYfc6GFHj3/E+eLoykkR9f9yvcmZDTrWswSLpEngRKM25j53kvR9qkI3
BWYm6R8tkVo2d96AYtL+MDyjueHS1hgOEKKaYQudvhFMQeMDTUEi9WPuDj+zwlxsUdOOaEmB549w
ZI3E78CFWvq9DEaalWY9397j3GvmzBhzw6HCOKpKD2OxfAws32z9ZlzZynMElGmzqeOP2+YEM8h2
AxZ4AhB9/hMcvPfleoIMmvocyt5tK/x7G2ExxBHQcXD92q9mdYlUem/ne3M1vMt+6MgJSp/O/FA4
7YO+Np567xN1U8HR5e74v4ZZMimlKtO+KGG4laz1oqRebXTHoDMFrpbrIc7MME5QjyE9GyQwEyGL
GEcoWb4JZvAqoU9d35kFxvXVqgqoXg8LC/nWwL5dN5vRftW0R1K/RQS3irKzRC2pomVjHd8UDbKh
pTCqV7jNIAWIaNxL48jB48dTzV89MilR8dgbeIHYH1McUfxWKRfPA1AsNQD3iTa+3J4I7oY9mwfG
VUpACugQ9slcUJ1Bl+qpqlZN9tiIGMF4C4pSjaHKQLijbYo5hnnV5UMJ7SK3I148Iyu9LIKdyX1Z
nZm4Onp6HFollLbc8C71JxRInGAVvyzrfpX+QqUbpCu3Z05okNmkRhmC9LOAweTQfxfbYDdAB8UB
hdvyLTvoLxLhO3lLdT5AZsvaYWo0eWxhDoe3SfYm86SY7/o/k/rhYJxbUS/vgCDBdlBrjGrOfk9o
yglTp5t+dPb37dnjORLgAiiDu26hTZXZEMZYtgmk42nzq4uuSkdHL+q/J0XpWP4aYb2VRSo5AvMq
4gAQS+bhk117NppdG6dN9m2ZeBUSX7eHxbvbzi0yewK9P/aYEVg06pWGfi+CM06cuTiMv0AwITAm
mEOT2RCW3Q/QLoAxqXxOe28aXlTBdXbd1EZnECAOAB5tSND8QWWeRR9dJ2nN3INzVm/aZ9Oo2800
k5VZL+92qaROOqJVZGqb2YvDgewsI3sfyxoKj4lvx7Tz/aDn40qdlk5A/ceLigyQsaEpEkgPIK8v
d6lNei0CqgpR8iBBzi4GpCOAuslnYjidCHjAm+ZzW8w0N2EpS+heBt9XPQJGhtJk86WNgvoH73Cf
G2GOHUKi0Jp7GClQxBtDxSuz4S6XUmf5T7ruf6qeeAoDQMeSaSLss6I2nHD1KZ4+pSDf+bx9CLiL
Q8uq/88AHevZppETSDCYOQyESumMRHVpS1owvJaarxSiWi7vZkErroleLYAmQPJ6aay3tFmOJ42q
cP+oxq96XN0eDG/1z3+fGUwd9ZoZBipepEjfhmrrReZzh76a21Z4U3Zuhf772ZQV6N4P8oSOItkO
+jqQfU0ZIN2AF+7TbUvc8VDaJyqPim4TxvFmY15aVombGIIYQC+sVIgPEVPgN7iL8tfIn6L/+XD0
YCCtDCNBjeZ4cw0iVcGE8c6LqeOmItjKkD1mhlE0MgixE1xTar1ZUMgvwMP8mBDB4vPH8T8r16VW
HRUDgnGQcJUr31MgIlK7rgHBwYI32gYvHXoqr6hF+16Hf5lhwYB2a6FtkVswekhfrVPZs4Jt1bzh
hKbdGvSjzojzilfm7f3An8j/fYDBVJOBakkacLfQdGrkNpYTGC9l+z6J5EL42+6vGcZhh3KslEqL
cSoKVEFwN2RPtih04R4i9FZAvwxc5VASuzxEway2ZEiQoCnIq9486fFWLrZl6yei3CXvlgcJ6P8M
sT6BlHOYREiHIYtIxuM4vszSRuvem3yjicRwrxHvdIecGWNcg1bafWPXMIYS4bIyn2wndubEAQfe
w8F5e1tcxz/4vuFshLgj7u4/s8w81McyKbLZhOUEPPILxLWqWHCNE5EJ5hgn+Qi+lQkm1Ps+99pH
yZXuJLdeh0fTr716W7m+M/nh0+gVL9oh9ETvWe6T7Gx22e1fWCCsWiTsGeuH8hTela+KB6aF5Om3
9KN9UE673oMWy1FU+hVsIFbOsSQTiJ8tWCV5hGo9RIEPVn+oO5Dh/ciMh9snnGfMIlDtgmwXFDxY
JNIS2lrWU2c8peUqJsTtTX3bL80GEHx0xE9O11QC6CvXrVkqhXTJhgI2ViacUbsgjoMMoWkZu4Eq
A53nqFDo6aT7AL0hlhMHvxErO0l9l5KDmXqdUDWN98A//wK6886uIMlqAH4e8AVheUcmsKBDIHdV
ZccoPDbYX8ljgAfv7Ym+xrLhqILNW6MFMEI5Ri9t6nbUdXFv41ETIM2kodL8EFcPUrOPDAAzjBxi
CintTBGYpT/LVnHA5YjbAwA6kMQyHiKzrCIvDJi1IYL8C21/LUop9rjvJyhEFG1SoyNgyda1WU3A
0SQqHiRkxCPVWmR8GXTRh35MBSeb5+9pMRBaWMAMgfT/cir6BJCNhoRQYGoeW/Uta1Ss+T+jwTDf
50aYyJwUy9zlQZS7Gvgsop1h3SNcgrjt7fnl+ahzK8yqZvNiDpKMoeCd4Zg1iOCDzW0LvDv43AKz
VwNZyeVCgQU9PY05soawASRIJAIo8C5I0EGB9pPQg8nymKeWXNYVOk9dKWxeE9N+aBTpTjWmvWX0
65Z0gmFx9wB6UeF1EL9eCTTVSLsW9iIhtpFLp+jea+u7Agzi9txxV+evETbUnFBC1EY7gANve7fR
oMIiCjWv0YB0m0HJmIDKHkVf9rFZhmMQFgHGEYFRKHfyb+k+3k/7alXs8biJD6Y/4qpYfOMu2unb
28PjlrtBXwflDPTPAWvP3JAKEiVW3WJvlJE72A4uqEN6rMendJt6yRoYhdv2uFvk77llE3V6qmpK
2MU50j8Ak4ZfvQTpJftXUT3UomoDd3v8NcUm7BRttsY4xsimMPPiZDnEU+SRaRRAnLgb5O+mZ2/4
NI8TfQkwokHv15MynRZcf7cnjTsSKGRBKZ2qU7DUP4YS6EOYw0RbfangZkojfww/btvgAahAbQ75
AdSuwTzFtgfkRtaApr3OXbS0r+yD5oa78Hezid7CU/UTiUf1ETLF5BdB0Q41e1BAF9v07fY3cMZ5
8Qk00ji7U3ujDfVaqnJ09M+BBiJ3WX4AmUECEt8CAr7+bWu8BKulAPUJTCPg4cCNXZqT1SxQ0TUP
9w5RHrTluaZ+CADe6k0AdNxqSdH8QcW+H9SmWyWdLDgKnLjpwjxzu8gDSVIjbbCq2kpCaWpCsgn6
SLWryveyJLgvebHDhTXmlmnbvEzTGNZU9bFDumGBpEULxcjotVdxsSMBdwi6/3C1XRhlLh59RotW
RzDDUXVfAZe6CJ+XvOfLhQm6p872TKhaZS5lGJcknQJ91Vq+GoWeJh/14D2lMlyS0/xSQYaQRFDW
e4NaiTvMPrI6rpk5erwf0doYfsz1szWI+kf4c27ooPMDZzowFEzgpMZpXscTvq2vXvP0ux0+9WU1
VtY6b561xcPm86xy8gTbmnOKLKj2oRJCi+sW2xinxjr6hy1M+ryTf2sfNXpdN7Wnu+mz7vZ79F/6
o+wIx8px7HjGo98B0teIUdmsX5RIXSERnN1pNfvkM/hB/OXLdqCVFf4u7oxVfm9jZ2+Tk+j65A6X
toqB1gjJfvb2lGctqBWjRSQ4OYn6akCUtROkabhjw9NGsaFSiMCbOTuZJKsTlOZwUom6NqcvqOrN
6NWZivWUrG+vHidUo9rH/zPFnJg6QnbfKGEqUrxM8uR+Yxfr2RQMiHNnXVhhDk011VQxC1asdD2R
+9YSaZJyF+VsGHSYZ6cSrcwlqWIYSNBmE77EwyoScYTwIhdoZtICDMX96iyHVhSBaioeMpDQxbI/
zPDWip+nPyF0EysHELOU6Qqi7w7AAALHzTvXF5aZewq0gqCbU2E5qk89yuKANic/kRxcUKeovAZF
OlF6i2sS6hzAjwK1g+Qq40rQDB9k6oBCCbI0Wftchkell5C4Q+Nrjw743pFAyqEJXAlnFakkyP+M
suNED/OcVjBaLA+l8SAr38b0dXu/cy7BCxNM+NkE4aLWE0yElivPQKSDhSCEFCdoNm4buqa2AKXq
2WDYYl07dPqoyLCkVuOz3te7JJidBD02bTVjIlWvU7+b7N1QnvCaqI1DPkW+YgF3YzlymjiWHm3j
wYCiZOOFxgsJZDcnXzGBzEAig1KweJhG/T4BFd/t7+Y4hIvPZoOUeIhAToXPHpDPIOVqVF5t4CUL
/7YZ7joQ8GeDeA8Cz2xuM9SiAK2gLdL2xqK9xrad/0BToNE4uaZGeIbo8OxdYTQlJiMCM8Nt69f+
CN2+tE8A7dxUcZfZBWNW50UXxkBsZU+lvC8yweiuNzJ+36TNeLTLEcO8dEf5UMVNkOD3WxRqIWiH
VqZ0Zcvvt0fBQRfCDMCuyJSgTgdbl2Yo4EMv9TSDcu4j5HvHdCWr6yn0jDB02uBeX7x6cEz70Ln1
s46eddcljl6tFpFr5A3XgIYjwg6wk1+BpbuoUpKZYLh1+btMjUM3S+u5JyKk9PW1CC1w/IFqHtp9
dTbL2GWFUmddjSTc7OjP8nrw5Nd8FxzMI9gpQWR2zH8Vbr7PdqbAL/3pIb7MSMEy6KVlKLxCuojF
SC+y3EuVDAc8GgYI2yQ8r78VwA33kNYcaNd9Byx/BwYZ9C2q7amcsgJvllxpVE+J4/IBoqqIscOs
jcH0YLeGp0I73B/bZgBC3ujzwoFybgihyDqNngOzb5/HpcTaqXJqbUiQiO5jujGuxgOst4VBGQjb
GO9e93lmaEmDSrsWIjdTmb2f2ZnimpJlOTXJD3OTIUTPkmCDOEsEZ7wmkkDgBrkdvIVQirpug1CC
DDjzBoc/2ZIfwafqVAcJOWrb1baBV74PSFFvRogUOrv8XruDOrIgHLn2cRf2/1x+Z9GCpEwQd7dh
v8y+Q2MfxOsheNNzQWjFPRV/R/knnjizoqfVkOgDrFjtYwrd3CaDsO3LbRfAOxLQwAPCFq3UYNhj
FrJv0UdYqQNtAqoeSK8fI1tdG8GCK7p0LElE6Mfzm3BnsgUhZOiqsPAJiNBKodJjSGh/cu2GgOXk
8/aAuBaQb0aUhU5jhL+XLi0PSgIyVBoCgGEGWj5e3Qj4ArhTdmaBCRXnGgiTKoWFqTwNwX4Zn+Rk
b6cQPVafbo/l+o4D8tumXbfIdkFNmXHPfQBCqZSM2ObLHdoB5Bp8PX4xOrrlRkKkOX0TsEf6zBhL
sFQjsmkK2g7W1F5OjuO8zmvfSn0l3BjaalK9sr3PYyhXbiwI5N4eKBGMlG2GC6QctBMajNd37Ume
HOnFdmd/XP/Kjrp3hOxU5JnrN2XjhFvoVqChBWroTuFa7uiDZUD0ObyDdz4V5HIPQRIQiC8673J9
aFDRtDehSMSF50DPTTAvtCqyg0Ch3X995vXTlgDyuHhjh8riSrLcttzcnmBO/YluJdpOjLoXDgcT
lU1FmmoFUKRuWK3a7kFe3kmysdr7GS143W8LzIPaj0oagcwCN4z82er/nHTEoUeCXTeBcMeDgDmW
Aehzk17FeHMbvZUo7Q9E4C15Bx/ofACACdqm0WfCLNpSVSkxKERWbR0lP8qxJtilnPwbBoFZlFHG
ow0JzHlsakmugxQNM+C7CIx9Pj8q9kZKj2Hnl4YXUlZzMKTU+E9QPuQdjzPD7NlMzSHshgGG0axm
S2tF/Zl0d8r80lY75d8x/BeDZI9iMsMVVXSQVViu2vmzWshOgijO7Q0pGhF7xOoiM2bazBWpIKta
7rNij5dIYPyUuw2AzgJrvAN9Pn/MaesB22tTmY4J2CvzR9vtkvHj9oB4t4INAg2Udk0IRbIvgqrS
m6buelzWAXhNjSb+HQ9EcsZymf1oChdwa7XEvW2TN4k0TYcCK+XZZykYwfSlxjYF4uXpU9e5uQUm
zxfId802pO2fb9viTKECsXBNsxRADEEDcXm8tH5QSsmArc5G4pdoxnPVGcsqg6CK4JhxXCMVFkb9
Dw87KnJ9aSmUAzx8LbiquIgdZY7vwvIBzUx3klLtKvUOlGsrkLyJ6jzX46MqbxBhwNBobp2xulS2
kcoSasZJ2Xro6urNdUVq//YkXtPE0roVhN+BNMNjFFmgy7GhNyYE5xqcFDLns68dUd/Zql6xn1eZ
Z3kLWo0ib3KdsnDH0ivW3ufOtXyBK+a8+i4/gnrSs7gyNrFXNdpvMq+RXEZr9k97H3jtMd6WW/uI
+P1X+vtAnPS+8qzH2xNAf/oyyLg0TVfhzLSyWFGTNhTwD93gCYkudRTcdJyn1qUJJjxT68YC6yJG
hwgN5FTajx/Jyvj40nfW/bJBb/apO8Q/8lP53N0tP40Y5Nmu4geCKPTaG1x+BP33s3GaSxhhdPgI
5NLr5CGRV4q6yfNDCaDS7Rnl3OyXpqiTODMFaZIC0FOYgqbjRw1xu8mpfuYvh+FV+rY22mOX+qYA
QMNdRbQcA2OK7PIV/1JaTMVszdR5KyjI9Dbov79uj4qT/MKozkywqxjHciEtMFFCNOIePS/5uvMk
x7x/TkznS3aib+P5rXEk2218UMh5kDOzUAhbxT+Nu36fSIJZvn7wwTMgeNLweAANJRs+QWbLBI2V
CoCbsiPjrtD82fouwcn4z8OGwh1yE/g/MNxgPb9cTD2DFFQs29i8SVyu7B6kVsVgN4tjFroReqYd
WcdYzqM7sL72pdeUeX03jln2FC8g3slykpfrACCGxKnrXvOJEWRPRLLqA0kmNBMTyJwimtfRnteO
Yxs4SYkEoG/E8UyQZoz1JzysE8gftcTYJm0LVh8pU6TCuz3Maw9PdfyASbQQRBkW6wWDGdRnTYNR
qqku+/NYBK7WttJ27KjBukM9hozaWp/7cd0MtQjjdu3qYR7JCzR6A8BA2Dx8bo5jnFaoswP7Va86
Mw3frRkiX0XQFKvbI+WaotcYkpSIvFmyoMlOlKQA9bWb9cPsmEoRb6PKACMzeL8Fe4dnCitH0eqg
krPZCzqpVKkcM5SVorlq96VlVCcCOqyfVqXGIjZeThETcGkg52i/Py5rNp81xV0/tlWNa8otnsHy
upk8XfH6DFDMFoLzh84PVukhXFNRncyHI3or1qKqBmfAF9/AOD4l7bsxHPENQ3LQ9dfI/EjxNv7n
9buwwZzHOZXDvrRgYynug/6+iVZJ/HTbxLUzvZhKtu+/mZa2kxaY0JZ5pSjZZo5awXnjmUA4BYU2
/MU7kM7k2RVhjlpRo+hYQKTNXMWG+TAWqWAUfzI3lzc74pkzG4zDHjok/DoJNmo/i/zkIX+xDvKW
QCNmZ68jR4GsiGhxRMNiLtk2NiM8OGEyW8Afg0T58O8J48tBMVssRLa6lKiF5mA+RS5pQCquP2qe
4eSr0Wu9wbXuzV3hygLlYQ7C6tIws+/ATBzbUwTuMuuUPQweheN+6HvyELvW1vQzmLdfldfhGLi6
YK/QIV2tI0gwDXSD4gZi3xSGPgCyWcOyUYKrrXhO3kvQvOmTZyyOPP28vfc5FwHgmUj4UyQZAm9m
Y8K92FnfdMDmKPfzMEChPfTA1DwZgPqv58BYQ3bttkWe08DUWrpGwG0FapvLo9AnUWlXJdofC4R+
8rTLk89e1PN2HSzAwpkNum/PjlujNhIqALABCZb4e2jf5NBLItGBu8bzIhGBR58Fch5Aiq9SqXpn
QecSCsPBi7yrngy6LciqthzE9QIsDmeZLkwxA4pGEkyNBLLkXN9LRuLkEWi4wLVvO4qxb3S3Xv65
+YsWgpC81SEseU2nm+mDbbQDqvFVdV+ro5NqiTPMa62SBNuBs1QyVHhRDjLBm0rY5p+QGLVZpBCL
1QJoeceKY6O2FZmgJ9Hqx9s7j+Otzk2xNYOg0kp56WBqNtAD2Rb3oFn/uG2Cs7mxI2ibGcpMIGpk
vEat5YjpKpgYh9DLA/UhRdNvlM7r22Z4vh5NhmiWUmmGHaO63OB9bEtjmM25u4yrfnmMs72UvIZk
qwMeFCeI4PYLyPeTuyp7qLPn28Y5tR+0sqhYK1DP6iqC8UvjRgfaySjQcpecRrBUO9PB2vrpOl23
0IN05pV9kvCOBXSrd16kdSDYMLxVBABPNnHCIRPKdtfJkmRC6EXPXSUP3bzHkYj/Q8gIgmWdMjoZ
1pWuht7rZWDgaeHG1Su0pxdyEoaKnDcj5hAYXmQjUJK8AqNr8TAbuWLgbarv09GzIRwxONMpPi6n
LnNqafVJNvVGsHC8s4ZaHcBWFoBXIBW7XLil0stOrzGw3Gmdfvfe+l3igJwRXTy9kzv3g0fW9l21
Ue+CTQPE2zZ3UyAcHSpcIfoY3gWLhqi/H0MuPyZd8qbKWnyM3juK7SSDAyJ+D63dD8kKz0n53XxE
Dy0eSLF790swEfS3mSv2wjZ7B1lFrKQFbA/v6fe885TQrx3tof/4sn4t62kD7tjNeDBMJzmZ6xJK
Da6IqZJDdEP7wf4On27zsyuqr7WkauhalL79pL4PDqBuR32NTedOvnQ8kVMlqJr98W/MqEF1aOMd
ja2tohjBmMRlD0Y0ysrbrVF1mP32iLzXfdv66cMkMMZxhPSVDm50izZDs902c5iWzdIAATKmG1AQ
OsuyidFTdXsdOa6AqkqhH4y2XGvsBWzpZR2D1BZbCDSpfeqj8CGwwFsmdPACJ4iDCrpPtpgZANzb
FqUJHN9du47eIDgeHEjvyE8P6Xvkh8kGCYnWuT0s3tG4MErP8dneIFKUF1YOo6PbrsON4liIfzft
R/VmHsmG3OuQOVlFx3yvULCEwDjdBcwuQQsrQCnoGzIg2cXsEtNepirILWB3vGBdH5OttQs1Z/pJ
HhAWnorX2NO38Uf6Fj8laxG5IsdBIZcOFKqJEhlM04jrbOB5DbhFFESIDYtjEN3F9dG0v0ci8IOc
bUML06DsA3ICqBvGDVppXHRpkeLpXL8q2ruR/fveR55BpU1m0Hu4SjkUbd/NqPUVbgWqmDH1SHGv
9oL4jLNKeB+o2PkAz0L1lFklkgWaMQ70saeslfx5tNal+aYZW1l/DPQM8BYRGSXPewBpAv+BVh3I
uf1JrJ+tTZwPM6oPc+F2kJUGuY/0aQ9e4SQoAoteQLxTd2GLOQDSkiaQVIEt1B/yu/xo/YpWhtev
yIrcuyhFH+WfsuilydkVFzaZkEopa0rGB5ulHwGZVOKKjLwU7lg9Rneds7NE9Q7hKJm3rSQr05D0
6IswcQF/ya9pCAjUvJ2dFkLEwRPEknf9VgSEosNgjvfFMJmNM7ak1MqZDtN+WqS9Bg43w1W73Clm
EcyaF6We22ITK2U+6EY3wRaeYa0PrCYKz672VOyhOmOe2qfQu+27OJcOwIjovoeutoF3C3uwtaGA
V5PhLHvQMuO6SbTnehKt25UVCgxEpgWtnIjx4asunZQsB/KCRwqqY12K6phXKYVjxut/HApjhNkb
daXYXTDBiB4AsIs2RbVYtyJHdbXlKfaQUlTgGQ6oK0uXLSvjZEwTwIcJwWZXvREiT7eHceXQ/1iA
DcDuKMaJWZEOOlYowgJ1N9W2V9SeZT8qme3KP2+b4SwJIgBgmnSimBCnp/9+5puCsqnwjqwA1gSt
eAZa6nF+C//5WQDEmYZ2KuAO4P9kdraktoz0xkT9tYjUk9oPnl4oaxIK/BBvKOdWmLB4zqD/lQTU
ippuDVleK3F/r5rtv+8vXB+YL9RUNKThGTcwTEjKG1AydodMP3STejRNMK3m/X8woyN/S2yCKUPu
83Jh5kUiUMShdI7otkVAQ3tVpVRw7OlZuHBpWBiA3HELoqsTIC3mtiBlXSCjb6CpU9dXox37qPiv
x9Dw2ix5nCSwd0OO6/aGo999yyTjAxKrqs2pM1H3j6HUJftx9RkGnZdOyNhlK61Zo03otkX6i4xF
+Da83GzgZtEvw2xxcymNSu9QUbUsyCykeJqMlQ+A4tpYrMchyAUx0nWrBLLUeKBA5xx0JigDMic3
CsDC0lPy6TGo133mV8Yut9clyDchGZC+Ksopit7tUFAZ541SweMU1LFIfEKo43K/IKoa47xBslVt
dmEEAh2oBMT7dkKX6SDI8HJcE6p7iLMJhT3jUXRpihRpttQlTCEI3uZqcOizFD0R9Xdvd6fba8cz
RRAQyoBb4spgszVaUbajPmC36MYgO61S9UcrmrtD1daS04Xzf/BUwJnZKO4B8UVLX5dDG4nVKgHl
iGmI4QNKBb4blCNFiRjeWgFIiigXyRjQATKPaNtOZ+we1BBBu2V6qRmazpIVp1iBKk9ZlKu5KN5v
zyPfokrHRm93tpZXm82QNZShDYKPv7N5WhOtdpawgaCjla5aQ9SSJLJH78+za6Wd2q40I9ir8vhb
jjpofU+7CY3drVSfjEYUL3FcP5C5f4fHHPEZ78waMmYYXgFeCOlZgZJlKWph5RrB68fWbUKfWMyq
FeVso4EQY5hSsq3VUzfovqGIJIC5O/7MCjNzYd43aUKxPFNEVnITvPddfVSXrzBuBEgI3nhQbIVT
xP0CUDOz19VlTpIlmeGJh8dstEH2LjmRyPlybhhkp4GzwB9UzNmrX0u0uQmA70cTiOJF8pscvwWo
shZBe6rjz9wU+AuuOeiRWSoYEdCVyYxpniJZ1ip6ay7VzkwPmfqrGWvf+F2N4XYQYZw5UaAJxByC
AAQ2mEXG54K2qpfbARFHattfUoZu2CIWvIh52wHhGaTdLIRp6HW5PEg4RLJGWvhapHG2cl94/Tj/
QE3DgYiY4J7k7QfETyZKS7Tkzxa0YqXGG84EbCUxNzaQjZm8aUkmuP6v07e4Hc+tMJeHocV5YVPi
7S7T8l/Sohu7YFKbB/SSzC+KtJiQ+DSqNVArGZLzZrtPKtTKnaJJ7Htij8OTkftkFLX88VYSU2wj
d4NmXpt9ovdZtRRZpCHBZwcPKnhepvrltgfmLqSKDmE4ELyxdMZ7kFAv7LmhFuI6jXeDnCvJelKV
OnKSSg8+u2gQZUp5JinRBGIepPmwhS73TtCBh67V4YTjLH8f5bclVU8V6ukuyiyr26O7znEwy8oc
PDuedSjCYvNIAPpn49rofWNxQz0CKbRX1qqrRetWdI/yTjtQTbiq0ZekEbbJRAHzibmgNxRyc902
hurbEveHIJs2M1xZ0PS7VGu82wMVmWTmdCiNOShCmARi1uk0w5msry7wMughAnVZxP/Bn+F9ScUC
KayKMK+AYZ4HLZTgz7oiXvem/F7I1a6sUJM1ybGb0ZuYixgyebsGvXsq7XFBxy/r1KJ6mfTERshl
ogCnLTKaMIs9iMucwtIFqThuqIzzRv0nDOLv5Q4lZpJCAAQ7NEDpRk1HR8P1aoarJP2aTEdS7+rg
ySQrzRR4Ia6rw47BntGANmKhahHgskuqUUhcazqgsXxounQVgNjy9mbhRUHIrv9/M39YQM6jIGsO
0ZYEM3IT+mH3KqFoUZeraF6gVyTw3rxlA/kB1gtldcCPmZ0S6pIC9QgaU07BgAZI65ddj6YrdVME
THW6vj0y7nk/9y3M1RfagwXAFlbL6NW7uHksLbN00nJcZ3q4Ikv2MS06KPTuEyMS3Ii8tQMCAhUJ
BM5IkjF7xqyHIggT7Jm01lOn0rVvu8t3qCyLGHl5dwIwaXDVJlBiCtsnGHcqyNEnMAUB1/hRQnvb
UYXcANxVgwYiHlG4cjGhlwcg6ad8BPSIdnzNDsiGwfqe4KonaIwUvA+5K4a3PlI8cCO01eTSlFVK
0IdZAOczus5Sdp2thtkRwSbk7tG9ZBuU17O1HGMk6Z3W6dEjiUi/t/omEuRprseM5xw8C76ESvKy
IY2ujvpYIQpwUcnwRwPMMyVEKnSnECn/Xh8/GLJQfdKAWDd11pA6jHqv2sj0B+2hMH5MeehkxQZP
VSDKBCf9elNemqJjPjvpaKmo1EmDKWUGIbXt2yXCKFEIITLC3LGDrrc1dA5RuQr8sP1pS4OT/jP7
ERXUQSyL+xR7En75ciCxNTQyRA1BsV41npENm9zMVqokSpJwhgLoNW406/9I+7IeSXWl21+EhJl5
Zcg5a55fUFV1NTMYMOOvv8ut853OdHIT7X3U2i+7pAzCDofDMayFLAIoKgRvNRKEC5Qg31w05if6
adZmAP8R0nDBKy7IEXEIVAmZol5FocAALWxEpVUjDX6gkwV3OCuGkz3jMsG1KbIRSTYqPE1lYNXG
oHNlq7RAHVoWDmuDf36MMcOCQBV5O2R6LijAwqrGGc7swo0N6uSWb5lAwz9aZexZ9YdBo5VFKheM
cdf9/WXYw8t9eMkhiYvRD0swPSNuoiSIIdXKsida1y8KxS0to0dFLhpHl1I3D23/uswZPwFeJ4R2
0NJAFlKwkU4Nk6yd4tINTHnVqV/Z2K8nxFojsB+vS+K/dJ4hhCH+lSRaSRCXYTMMkMSsZ2Cn4wr1
pUD3p+FDVxCa+NVS+YBcuCYLWWK8hgEahOAVSdjzY1ZORE5tCR2C8rp54JOg3Z7sjW3haJvg0Lmt
J3vy3twqD9cVvbDTP2J5PxwKoMj7Crd2HwZd3qta7caV9Roj9UlKAwm1xSok9xJnCyrIUc7VIzr6
jusMcqI8fm6qZ+Bobo0x8xpldNXxdZiktdK1j02McmjfgIkavaFj9nxd2YtdFT5CcGWamZMYeDQ1
ehwASBtEbqwBPjjTDpIR7vAS9PVe80qIvy52aY15WHFyFXSpouMmgNgUifuGYb6fmH5ubK9LWVKO
f8WJFDUuWdjZkFIj6QU1hmc1Xqnq2xh8Zuk+AM70dXkXh1FYTMFg5dJIq8jk8jQ/Cjwjcgv7VR4X
7HNWCoI7mCbeq3iEnGuFJ7icj2yoUcI5yMNaD72+Park7boul+VjrsyJGGGLxskySc7FaMfpDSVk
jKTKjnQT79irsWX39MEIHfKzxK59+drhYtEPg2S2qSDPIDjRODQb7mNx+sqXGjFevKt/m4ZnKrfg
RjMzcD58gh/5uq6zjuZEJnfsJ3YSskY1RwqZZFilye8BLWOo8NnJDYvYgolc3BFQDwzCQIlFGQIB
nqBeGTEzrxscet061sWxjY61dsvoizrdA3vtulpzhnIqS1CrVaRpbEvI0oBsGRk+DTwNLLBSv3DM
lnTix/Bk+WKixaURcUeGQk4JCpWq/BUbyiopmGMUKl4/S3DkC5qJQJpTH7ZVHfJVpLdl+GN2z/GU
OPYS69ScXeDKQ1iMYjweOcJm1UUm95IJ6BhOhG5lN0a/A1eqE7C9QtfX92rOIZ6KEvYKdA5D2RoQ
lSbboPyUza0e/vxvIoRtKkqqVYCTq92eYL43vpPo93L3wuzO/F0yMUqwGy3NA8JtLsZ4WiIXtUca
nQAK2TJukTeU3etKzdoeIh9EXOABvoiRDUYtVKFAmagNysuUJKE7GYNX9+NezgpnBBAzIrUFmbM6
IpENnGc0SV8ECLaGqci6D2rQatZeyi8S5o6Rly0RV8zLQa+3iiegclFED0tS8watGmCY/TZL3eQP
OEDo0qV+77l7Et4cMFdockTzgXBPxr2GUcAJi1h1nw3d48HjqKByS/2u9tTCJ0tQ5bPn6kQeV/zE
YeS0CHtlgDxl2pQgbVbwtH03ybGgC6/oy0lo7m5hGwCMACgFKJXPJdVK3MOzYwn7o32DBxt5TTd0
Ex/rXfZMUGcD3Eh4F/jBj91u0q8lFKHZy+xUvHCq1SZqZJuL71blDYbngAVdfKGZfh17zSYq/7Fd
8oZ11NKRwFBRMhW2UcmB6s/ipEHFdN0Aohk8dZM3Kgve/tIqIQWJT6TRsKym+IzLtVRXxikDbXyy
GfQDsBTrwZPsl+vn+nLKG9EN+nrwWESVCh2BgrcaezINeac2wAyVnNgHRIXTrMlevVF29grgv+W6
UR15lVROtDO3sac17j72qoWn8aWl4iuQL8RwJzqawWR4bj+gdUty0uK3s9qLJk8iTk5XUXlH6wVL
5T90/hg4FyQcid4KI4DEQd1B/Q4lJ+88s/laWNIlGcJhQHOAxaQUysgYkQeIydZaqWukQdegMd+0
q3AduRSDFoWDGMFLfH0rry1AGCy9r2YiS9R38DDn2KxYWDEG0sYp6OUBfSbhS/1t+ATtibfGGi2f
P6ZfbJJX/Uh241IWnUfF4gKfChWOYqzbQ6xwoex7RLs9mgk29QHtNNtmJX3UN+Pm+mLPrfWpOMF8
iZXKkdRBXDIeGqBUdt+Yc78uYmkdxSiopZhubibIeKFb62g6+b3kEADpHl7tXfzIjuS4UGhZUEqk
OBjsNmUKF6iM20TfqvJaWorsLq+iM9vQlfMDN+alGYBGA52cj+orwkePOvFTsTYXzOESW5zXGP/a
oFhpHDCplbQj358tECTJoUtdskJr1RPOgl9ux1W7ebb8wgnXmQN27qUJ9Us8LEG+8LoKjTDQGm6O
vR+40UG7AZ73e+7jdbUfHroNwxkE5vda3sbbm9/DnXKreJMffwUw1CVy4sW14Nt+ch2DbjNRA4Zv
CV9aX/WiQ7JCY3Sxsv30kHw1b/RFWic3j9Gxd5P10ttrJstzvhOC57P1UddTvhPjzvCDtZU59n70
CcYSOEaJ9Z2+S/fWxl44PHx9RXeAigW/XZBg18VnJpWqUWbEqjlU7zpj+R6kVP+0BoMtPhUheJxQ
TeRhGiGil7oNpeEmxmmp2mIh2Tl3ReFykgHcY6I9UbRkUwW0ZMkQjZa9/pkCfMZpcnM4opv0oe+Z
tSp0ZeEimTujaIXkBHR/hjgE36aNgaVUAX/vgdkqC28m1EW6zo+mLe+EZEBoTRccz1zMcSJR7PQO
Kl0GVSB/HZUvYVn5QxV/oMJ1mIwuWgii+K5cGAbaVDCzD5bOi8tJaTG/EfAHBeBF92nIHow8jdG3
ZzwNffDQyp2H6vbzgief3cMToYKpNGA5qHMZcaIZTncd7T0jt76tZHJt82M0kbxGt/EIWk+nHKV7
o2xuUCdby+aznAWerXW7QjdXNA0frn/WzFfxZmREk5gzQRejEC+UelhbUxKDa066j7sjyEqJST0D
D3prqW1sJlJG/yL485DywTgUcLrPfVBdIgYrKWJXpNCBhvhtU8kjHXVoPK5iPOxNFbBXcj8iLTQ9
FHriX1eV//y1XRdMuiriJghybABhE2rc9c3QU/CPLBWnZo0LmiBRj3ZiFGfPtdSsuG2tAS4hHz4M
pjnaGLrgnDfkuwlTgeZSQWJmAzn0L96p+h9KUyGTzeR6AjUltMrydxRqedXjPp9+F526p4CYvL6E
s7qdCBNu7so2QpSdISxoct8q0k3abGXbNaJ9w7bEihYc+OyOnYjj8d7JpVWHdQxANizlFARO3/V+
ooO5PV5iqVjSSrinW8mQpS6AOxiYjV6LT+DkSfInSV47a29Kv64v4aybO9FJOAQdQGftuMESlihy
I1z1KvYrHIotwKid/02ScOk2UlHHMn/xG8XvMvVbCWhgzVNhLeHIzO+SBp0w9IdyqbBLaCYDWQqx
kVlQNQdwBzdsyJyoSTfX1Zm9zeGr/0+MsEsVTptuUtyBlIFFMihjshn7UPWvS5m3hb9ShO0pYk1u
rBbKGM0BmNsr1Xzr+i1lawMEftb7dWHztsDRETB+gEhCOLv6UEx2AE43lNtAEYhxENNoHLUyQV6r
LAQqs3r9oSwB1Dl/1J8fpcoYiBoYWD0Fs/218aBWr+aAmdryIS2IC2CX65rNeSWkpUEsBWgxDjBw
Lq5QJ0zFR3D1Ra07aX1Tt+Bdovdj91Zr/7QJHwsHqhMOsMvrsSL6Q6EhxAelIzIiIdE3XR0ijlaS
eF1Q/S4LE/Z0XbM5M7TA9wF6U4AXmOJ4QVeUpZYz8HCodeLnSngzhsPquggk/rA8wlWF7gNMiKHT
VcXoi2AYSWnlo56mjWshubXTkyR6N8MRML6slycnU9L0CdRdvS+rYbmVYjX/ZsCKcjs1KB87agE9
HODr9+FYYC67kNjKSmIdiRxLOvRq3d20jPSFg+IklomqafU9WHnzlmaD6uoYLXjjo72ROxAgdQTo
9P4CYIL+0FSWeVNnduDmVQ6Coi4cfuLWyNWbIdCibWjyOC2bZAN0DQzwi2oWKVuKviGwRk3ZdpIj
M/eYnerBXksjoD1R1BOcfMh12QFejTJ64zAapidLGhCgUqO0gSSA3hnqBFOuAY2IUBUzgLLZ4BnR
R72fyUbn4yXZ/e7awcb0mZlEsWsnra26QT8V25Gowz4hUn5osrx/stKJvqDt/hlzFncQ1W2GsjDR
FCZPU+cw0y7dPFLyzKkDRV3FXZ99tCazQChNs4cW9dFN2Ngkdkeli8DLi4qxi26DmvqakfadO+ay
sQblrOobiZxsSVYofkaQozPUwdzBkiS/6OpmKwEMbad3nbUdgWHZoeYAygfWSS37ToOWhDstA7Qi
vppau5oZcelXWm2quz4aFDdHY6fhIGQL4C8KuXLzDI1LDlNH+qjVcYLgNcXthQ7Ul5zWI6gpbXs1
dAEYGivTaB1La+SPYUxQ62szMPR6GohKG5ckQbLCgF9C3Yp24WM7Ncx6zLIBQ5AgmVBei57lG6oN
lLjGlKernpDxl2yGqYdRG0p9cHp3z6ONPfNIAeSL9VRpkKnUOgbepbSydlpY2U+IvPPNyNoGfdt5
FajHCQMKtmMBbNPaFKRlh0GhZrFrUF7QvBH/3y8qOSqd0rYCHQOMbOwwGGKbk9PGFBketS+7VVsU
II/IwzRwm6wodlIuyxsapPVmqIjuWvVE4fMyquHZlCpm4QC57knvVOJ1g8yOrcqGVQRPtmuiAk27
ErNB5AISF8gO08QzZRZuWNYnD7UVTFt0baFkOQ0x8cuAxWttmEKnpuh8cUJd70OPZma37epUKhCr
DMSrJpX8VuMuBOlHFyO86JQhcIxwCA6qJGWPsln2P/bUxv5oT+n92JdsA0gR8hNJA+2dIbGmfVok
gZeHunpfNURy4xx5cEeFziu96lLZmdAB/BHmNphnzJyG70qCxsAbCmiD/i4oinxXBxlo1y0wkdxr
fWM/gh8rvMvVYnzvxwbdfHKq2usJ/fTFZjKl5hCRzMQFqMehn7PUuO9oJrdebwFJ8MDkjD7oYF7a
KwASAoIigienn8DT6Wpa0/tWWLS2Y6RW1z+yvkADWFKxnTGZI5ie88RPwWMxLtzbZOYu5aMVeLLy
bi1Z7Nfqwc2uW00O34Bz4UlT6Q4DYHpM20PHoY9b71mvfrSsLoClkz61Trr7GkPAs5ZHfRER6xJj
GgWj048RYpVGlmkTpvxOytA63D3lRY5G5Y8BAOxTG/4uq+8q1A9RgHCMMQc9RQtx+uxT6/QDhPsX
cI+ZVQw8gd8nu6RovbYqvALYxXWuOVJANmBI840s8nKUczFv9nr9Bvv/yOfZCnT98i7c8/tfkqoE
jFa4wIz6K400L2qilVo0H232WsqAwqm70mdGGXoZjRybDguX9KwxoKJgIiTEu0hM6WPsQB0yk+N4
s+pWD9ovHJVdV+wKVKwXNL1A8OJbfSKKf8rJG6WU2slkbd24Eq282PblpPKR33Rq2R27FyNeD9Gu
XYKfmInmCCg78bpER5iGoPtcKIC9tQDlPIRXuAf1qX8BuONmmmR02xUmhgDSB2n8vK7oTESHMUeQ
SwArBS9bTQhJIgxFTVkLkTHoS3oMzYVKBPa7LTqf2RId2UyMhRZCwNJyGFUMbQjBagfAFI2qIxIF
6jcDgZ+5BI8+Zx+nAvj6nmwa3KBSlRYEYKYMCEGSlt8UffCWJemI11JWedfXjp82MZwDFhR6FZH3
QM1O2C5NT3CF6xO2q3us+5coeQ2Xuppnl+yvCJEPNBqlEcj/EDGoQPkbGq+p1/+TEmLgWwST1hsK
JLT1l9VtWvP5X9SoMfuAChgmveHJ0Wh5vi3qJOljmhLE1nGUgwYTd33VOBIhb4VCD13E7qcocmjV
L+ExzJ0njCSh3omGbE5Ley44VbNRprLSuF1DnCD/knMfMZsUTX6TPQ3yQsFx9nrAPaVpfxJvGNk5
FyflwygpDEU646PwmOJkt/UruUEUtS1/AX1gXJA3Z+0gRsaAo8mHlMVZwKKt2kblV2NKnqrSz6Yv
ydwPS55wTgrAqDCebMM/XEwotxEefLIK+0iK26Z2RxAjVipCiH/egIdBzRM5wtnVqc2A/CtDG7DM
y6W5aabsUCJQzYolQJe5QwWAXGDwAJzxEiFnkOpeTyKYBcKNQ2ZNhzFd8uRzrgEDmvAK/LmMB+W5
KYwdpjSbEKYgtWbodEZhetUQB26hoPR+/QD/eTWKbgidMDhX6EnDrKawcnhuVBi8AXVH6Q9vePhg
gHDP1pWvuRNon2PXeAxWpm8+o/7ujKVT74qFJMSssicfINh9b9dplpn8A7LGiYddUfykSywRc7Um
3pn9Hy3BIXK+onZfqUM6QYi0Qdhf+cfcZ18gql9nK2NbfgdPzV3/Wn8sTV5fItUgEAAKH9wX3uuo
4ws7icm1ti4k1Lia2vmYNmbuxB8RccPtYyU7yiZP3cXWE/6Tlxv6V6SwoWo4TX0aQFXZ7bZkE7ae
cdcxx/aJK70bG+0h2Sk30p28WargzkbbAEfFP45FDAiE80VWdDpGKgsaV1sPB+UZKaTEi9fBBn0F
a8VBw0b8WK/7/ct1C549jydS+d9Pru2RZG1lJxK2drhLZdC3KAsULdwALxf0r1pC2DxZHd7GIQTU
BzAyd/vkN8DKVjbYin5d12T2CjhdQO5NT1QpCqNJYw0LmNdOesPeikPsS2isXOlre8fW/5jj+o9x
/lVMMM4wCuOOjRAXolkPfJWOVvVO1j8taLW0QYJB4n1MTdJBDPPyG92RgSP91uWOvA0e5dVns4lf
FwTORd+nyyh4FM0Y4q4zIVD9RkNvfpxkV+md9q15CsF0vKTenDQ+FI2SIdrN0CF1vmmaXpLErGAe
6OBnb81aeUc7y9G61Xf6kn3M3aYmwEtwayPAxyPmXFSTNJU95SFzkVl7UB87D52O7JC8WdvoQdN8
zKOt2GeythfuiNmDfSpXsMu4MNQ0REnUJd+pH70UHmDnkVQYHtCfrbvKjfaRSI685siBC1s5ZzvA
ocPoEPJvGLcVTBT0BVUE2kjElwk40poiRbJaZ+PoSWB53kZlD/WnCoUgsODm8KuWljxOldw8l71J
vCAnw6bEgNOR1lQu/esft/Rtgl2zyaoLTCbDLxSdq4TDtpSWRm8uxxJxRJHsBWYNXna8o/F8xys5
idXeMhHXTBpygOojqd57JdqkeefSAt0F+Q+l8n2nR1//Rrn/ChYRE2HuVhOPWPggIavejFYFydbX
Rcyb1V/lRD6qyEDmbwSIgdvv6IH8apB+wTUpP1uRE/4cpOP0mf2WHXWpODrnz0/W1OZ59hMvy6Yy
ItTQGyD/yy+MKpswaNaTiR44UwudFJSsVmXcNVR7v67vXKBzKldwFJlao/NHxpLmEsCTvyppZ9Ln
6yJmHQSILxDogMwJ+I3nqhXVOFiYFeQXiGsif6nfGugnXyKXnTX8EymC4bexpKXlyPct/mXRbbvU
Ej8bNaGoJ+NxwlGAxNm2Iql6OQ4RNam3UMIFbbx5I9+Be+u7WtnbdjMsVaZmNcITE3E9nzn7k7k6
MYnJKBCGl7gxOuVF6g+pvLq+L7NbjzlmzEqDmwQEluf7UmOWwByAnoRnconm48EZq/tukhfqa/NS
TMBrAd8fI92Cs+j7CJ6whxZj81D2fjXe1emCQ54VgSYNvEuQubhAkAmJxTrW47Krxj9v8ZsAs0FJ
3/wbOz4RI1iYNeX4XX6DVwmgx1MnDzaa8SLnC0+P2eNyIkZYMDuTkZrn9+k4bnJ6SM1tK3np0iOA
f6wYP/LGlv+smSa8PQAcV0xZCCmK6U7JQa4/MtOzydYafLLEsHYJIMMvDDwb+RQs7k0Rzk0CwL7W
V4CUaj+t1q86f9hZhaOusx1GYP0O5OGdB/4CdcG3zR/ZE7lCiECAQEOMmsvd9WvzVnrAe+5Yti47
Mp+57L3dXD9Rs1vH8cYxTUVkDC+cnyhNbo1BbWLQapJDPOmunqTbpP6VSnShkjwblHN8vP9IErdP
R3nHwj2M7Rvdlq4sY6/TVzK+RsU2LcBBXm5Zcp9TpwmXOl3mL8gT0UJ6Va1Jb8otlLS/R3RRvEaP
5CE/pqFTbIDC37mp5AKydl968hIEyKzNnkgW7sgOtYmQFSlzU4Dl9Q85O6jty9De5MlhqJamreb6
mYkJxFPEdxaAVEUwbDmJmr6uoGdjgqxO3gUoku0mf7wDU98GJcejimHuW+XhugnN1iNMQOSj1oNO
UIC/nduQWhZVqk+wWeZ1r/D9TvAYbt+jo72Z7hZEza7nX1GiESW9ZYfBBA3pG6B/1tWN/pX+lMfx
dqhBbKCt9DsQtH+E7yAQX7h65k/miWjRiMZeLVuuJchmHNvJ19nevCk278+BW+4XDWfeZk/ECZZD
uollGMLHoq5AIrK5A+/5EUzzrvqQAe/fPGTH/GupkZmHNRce9kSmcL1mnNShwIQlpm5va2mfynd1
D6hq9AP51/dx9vrjmUw+7I8CFv/7SZyA93GSY9KfubGNcW2NOL391UXb60Jmg5ETIYIrTY2atXYC
hyPpAXhzHlClvC5gbrl41w8QOEHyoYlJe5CP57kV4nBPqNYwIPZPwDopB2Dc0WZdmPVCn/Kcqz4V
J1hEyFSM6oFWG2+4wMm0cNXWR4muwLF7Xa3ZJN+pIMEMlHpIwhjMaCC+VLdJ6VQb3Rm8Yd8Tp96j
uU7/aPfSBmhp98PS+V5aUr6nJ4ZBBztDRh2iwW33jR6B0pm81Ld97bamrn2vrbJ1uJ38wC+WXjNL
kgWTlK2aqW2O1bWtzzzaZebTmKH5YdMmC45kzvZPV1cwS7sFMA1jEKSjPbEqnDJaK/0i5+WcFBsg
TfgP/R2XU+BN3lqMx7BV4YcSiOqzfZi91to2C5w22cvRgwTSAAq0gkOiPAFrP4gW0n1zC3r6BdyV
n2ylHPRgCeJZTJbfZuMjOggc9LKg6OrYyRIE1qy2Clq9ACmINn4xY2rKaT5ZA0LDeLxVpF9VvlKX
yqZLIgTLlOoGZMVcxFiS+wL8y6oRrFi3BMg9e5miNem/qvDvOFm2tCty2haQw+y1nX22kl8rflj+
VvUjOpC9aAQ/+O3QLYSBM/cqzAS0EgroFvhdfi51GvoMcTekEgDOEfLVtY2T545GHocALePtwhmY
cWVn4gRX1pVxlqF3DA/TsL6risLTWLLqMCyLx5173ZvN3AJnogRnNuG1aPUGf2l1uQ8Atl3YGP51
EUvaCKZRd5KpjuDPdrv8diKvI3m0psfiXzwZoQjYKoBRg4lmEaSv6jWA/fCAYOgf0YSjx9uCLWzL
XJrsVIY4JkIkFhSM4l4ercyzpdCzw9zBbOk7A26SElY+iydviodNFY/31xdx7sV1JlswwVFRBlvv
IVvW3hLq9+kuo5syfpkqv4meQ33D1Mex2vbU0+R71XCui5/xVmfSBYtM1UjTqgGrm4PtOJJ/1QBi
S6PQCUr5paTdgsUsSRON0s6iLOWvrta+I+qP1iXAFO4cOd+jo/O6YnPvLuQ8EbppGPLXLsCm1YQq
nRVAM31EuFxJB5DjOj0L76okQpk3eC8LNJwy8oBq162lxY6Vvl3/BO6yhLDy7AuEm6DMLckmKbRN
BnQmWVZP0OBWE9ck1RIm0OzCnigrPEVASJa3cgFl21jfR1K4opq+U21AmAEcOMp//RvF0HyCG1bF
+LGwjXI4RVlBoJhebbXBm0o0La6vi5hX6K8IwbdkcVcFEshkXYK+UKBV0nRCvvWQduskfbkuav4E
ghrv/9Th+3hy9RAFNIYDQfA17lA4C45k1YDZBZWYuyJz9J22ye6XblVl1j3zXmzDQAMF6AHOZdpk
SEkXQyZ7an1guDpsgzZYKXRiF2VeX13n3uDnK+pEO+MGfzjAdvfqXbPUpDIDdIDb7+RDBAdQpTDL
PsOH6LeZ+5LugfiSG67CPOuAISp33HymHq0c6al4VrfRQmg/e/2eCBcNCR2/ca1jl8dsU/eurO4Z
CJ8VPy4eqFEtuLq5NMGZqoJNlUOd2n3J13xFPQAcrN+awe02iQfyjwfmR445LrICzhsXsLkxCwfU
Z2Qpzjcaq1v1ipzh+jIMp8G4EfgS0A89OcnYHTMd8G6YylOMEFTboZsRYFQqqdfq35isW3gXzh6p
ky8RdjqKyNBMHX9HYYasP2ocb07DpHTt9dHShcr9zYXrO5ElbGxs0ZSSEVpru+JwbGqnu0vu2MZ4
wkMKRPSO6sar9pfk3SeY3b1+nJfUFHZZVnqbGRFESya6FgzMobDUq+sWTH4/Ub8ETTkfOpxoKjgP
mhSxpVOIG6XXIdKdttrW5iYPgHGlPdnGHWA1nLha0HE28gIUIrHAFmZd4K5Ik2K0ZQ2hQZs6I9L1
nNMb6BIEqIjXV5N//uVG/pXEv+TEN+p6BcwpDZJCFJ5iQFh0qNSaC25gXgiQVkD+aGEyRbi9Yqth
oHvPmdszhMIWXQEqdRXJS2TXF2J4dQZuHlQ8JoqhYoecHtPWssFhB+w49gyqAQyBKIlXqBibvb5o
l0YBScjYY8BA4YygIqBKopMosyqgPCOc3alWgrIggsigiT6Crv812coLxq1dpSzuCJperwu/OHpQ
8BRuUXA4GSuDMKgBtxg1qHv1gHe+SfqVobzGpuU30ptpuNcFXhgjF6gAbQivXrCTisvaokdJH5q0
dIkBltXofsDUjRw43RL0wsVlcSYHFEPnpliXVKYBRleQslfBaPOq2ROqy8hyveX2q4W3/nW1Lm5o
QNrixWGjEZtj3Io3tDlFfRTWAFGtjL0yUkcNl+7eS3tEEo3XPFBz4VSU3JOdnK2hykBA0ALXlCKX
gYmhHlMMLLcxVEML/58rg4YqTBAj8YiRNv4pJ6Jw7DIpw5SKm4XU0fW7RajlSywILJcNsiuYHhwT
qJXOJbS1nKZ1gDtl0Bs0bAX6HpkPtpLG5DaSpdu8QUAaKP2BSNLOsuqtpJTPVTUdqRKGnlQAg7SJ
7sAtpQHjutuVCsPMDEZiQlntli4nftGd+TT+qRYf6UDHIuChBXfT1x16M1OgKNWSsaIk38gRmLEN
2aOd7cYDCsYYJZeH73DSvYSErt39Y65xTiGkAogRFVAQaYgZ1IYGKEqNmOUpyS7sTCesH9D+t76+
5zPmBSE2QWUCzS+meC7zDCN1FOMobgQnFDTy2lAwN1Jsrkv58zYWVtPgtItodAaW7AWQd5NpU6LY
OJZoM1tJN1+Dl382Tu1ZLtqs1+N3/frQudZtsT+kt7WTvTxKT9GOfpiIv65/yYzXxaqiyQeI8Bwj
TIT7bpOqIGg0KoEwm/pF+2yO9YQ2/2EzVTWPALwxqB8IrS1Hb5Zc/uxiA42eS0ertzibipHCSo11
yNYS+3McEO5Rglh6if58xilBxb9ixOu4qG3baCEGCKVOkxkAmozfry/jzP3BScs0pFowmgGEk/OD
bCE2TXMJ+2nUD1pw0xVvKsiPhweredO0TRssdARcJv5wFk7lCa9kNjIrGOOkdKfKK+ubdHRi0PMQ
r592mvRhAxekfwYOynUlL8NyLpUTI2AsjCPkCVqmHbUrWmela28ktrbuZb90lXfgpGN60cu33Tr9
/nVd5JyFnEoU9FSBtYwhOlyTNJdvR7XcDaF+G0tv/1wKADGQyQQHOsg7hNvfqGxQsGd56erZiLTf
uK3qBtOT8QIM0mV2BesHaEEce/QSAkVGcPfM7tPBGkrs2m10GFbdFi1mLvkoD9p34sj/uIYuSBPM
XiZyAPYcSGMr5kkbYx0D0a3eTzeZA4D99p/f/Jg1QB1Zxl0JQFlhDfvEiiqLVDhkI1ofmh9g2l/f
pMuXKNfnRAK/oU6uY9OkeivnkKASJ9uyN8WdHBmUa45BvPTQ7Sb3E7wyS40kcxao4cZBlh3jB2jv
OpeqJAS9yEYDHyU/EaSHFL/PluyCW7F4GyCboRCZA90j9D2XEei1EtRDX7rFNrm1jk/GL2Vr30w7
+TH1XAsMssjiuFK8EHDPagaXxTs8eZ+noFmQjlEJYkD4rLz2itpwQiRKF2Ocy9o0tg3Q3v8Vw73z
ybaNRWhGNe3gNG7L0ek8RISla2EA2UnX5rE81C/Gptrb22nBdfx5AF2u6l/BwmnTMYVV0Bz6KeuP
AYKn2+LQw2ut1EfwgvzQA8AMvS5EEkm5xXjCq7Tz29bNPjH+7ujbasl5zl0Rp+sgHEdDSoxQxgvU
ZY2vb8xHVAD2AFzzlUdaes1q8G1P21SH+DZ9ddMlIORZ4WiCA+EZrAxPnfNNCA2rtEGFgtNp7Nts
nTeZR/r7NPKK4KfuvbxceJzOWDSG1DGrg+eHip4oYe2zrq41O2UU82MyGJEHR+nvWXkXW7GToaBX
LQHHzNiyqVkKqB/Rv6ijDetcP2ns9AosEaWbFt3kMOu7CxGqqkq/4IS4sQo2xQeEkJfizwLQ9JzL
KVRCgyiWOSx/Le0wpY0aQKcPC4/Dy/wiLlhA8GOECwuIiFs4mklkhkbejziaz9aHeWAAUERT8J0d
O2DOHoDFP+0U4khHaxUu5S7m3OyZbOG8Vkk9Vm0F2Yrb/M5f6kN2p+7zyrFgpDZ1J1etHPosv173
7nMLe6qxYDBWWsFgMkhtUNboXsolFOGZAwCEEDBUEDg7IBEKG6e0ZlqCprN0pdqnMoijUtBMPhGM
16e+Eq7HZmkLZxU6ESjcVjRNbUYpF7g31uxADuZ+2tu+9NN4oxcTR943Cx5mVkVcVGDMRph2QZ4I
rmH0CsiwTbMcdq09rMEK5hj2b9X8wjvTCYgJELOlOZ1ZNTHSaAJcSMabTNi3viuqPsWzFCE825hh
f5NLS8DqsxYJtYBeA4JjvFWEvdNaNSp1/HPRNupI2ksWb2P5yJDFaN26e1ZGx5ruFDwI48+sXXcI
rpYi3zktT79A2MxUH7qhKjSciWCSdqrZKrdapX9fPwKXPhOJdnReA+YWbwi4z3PfkqPzCAggDXXb
9FEuQFK3Y8OeabeSvNO0n+uyeERx7sfOZQnbBipDqUT/CkoV7aeprYvASYYDiY924l0XxH/oXBA6
Y0/2TvBktZqS/0fad/XWjUPd/iIB6uVV5TQf99iO/SLEzkS9V+rX38Xc78Y6NK+I5ANmMA8DeJ1N
bW6Su6wF78C3SzM5kPDfbuyPViI63+jhycJQjUgDM6KgVWKzE8SRSTI7NC7jFQmWcmgLZL6S3DZV
tft7g1ZIv9/Tq+uM0S4JRqKVysu15VDo4S5z0mCZzIdtGJ5B6OyA7gSmWSDExaxbnikNGFND+DwU
yywnep/b5FpG6gXZYNFjkoMFJU8MTIIK0DRBK3DpeKatFLkWAUtN66thiO4WYu6ttnCRvthlWX+Q
tTsFFYi8QTvOfKMqj2BsPEedgbHi9zbLBKbzHrfr38Mucd9A/aYb8HsWI3ypRiXQW+Vk1OUpzeK7
DgJDuUJ8C+kKTHrG7lz+9T7ELQIlArziVdzKWcLkaVRJhpJ3DSEodG4qxxkjlbgXqglmSPCof93+
0JwNgmELpLQheI5BYPZGsZhRSwrQw3jlMru9sSf5j2UUdFeJMJjwZYB0CGxRce21Seku4b4kkd8Q
URsZ141WljAuGzX1LCsdLNGzvd2/SslNnPuxiDtShMJEybh2hl4fYItJvDKCmu4R+UfV/vYvXwVv
dMz8USFiZkvYyoLxwhC25CBdVfSDkyeQLNxtg/BN+QPCMkrH8wAOsZZ+eum61G8L65ASbx4E8xZf
jxW4MxLY6Dp1MNLHXv2b0grT2cKCSZ2GG2t/rLXmPOh17o65CnWKEB2FoqoDz+FoBQCTRLgmo+fn
MqLkqZW1TlHWnm2nECBz0EZS7p1eedpeQPqtmagP3RpQxyLkA4glZ2uyJlVI3cAXTPWaLNa+Ct+3
Eb6ekzTNhRuVg6wN6CiYl3k8dYPaanhXWHZS+NMYg7IqnopA6cq3iaQD4mJUCOLf1w92eTZTt1md
MFRMbdArnM195Bf2TRo+gekNnFdVCU4uwTuNk/6FVu1vbm6cMWAjoD9mBebIoV5kDb5UnNjHKn6R
NcNLC3CvWLGvlghH84cc5Y+hI7rVfV1Z9A9SXhmQKUMJmGWJWnDd6R0d9+M+8UfnVdeCEFMs+tsg
0izhAiHNjowb+KG/FC6SUNGGrsINtR6+z+Zr2B6j4blVT0sp2M5fvREWfQKxx1ZXZZaRT7gZKO13
K8PBJBLy+HrBh5CRCSlVJNhQwWbrUZ0+LlUPria0Rl0t/Z1Z7qX4pY0OzXRVq1dRJ0gg8hZuDcf4
YRWV6dAOgMtr4hH5uJB2HyZv0nzoU5EGNxcLhCiYB4GiOIQxL91wXFCzRzzBkY/pUDs96MZyX2lt
IKEFATKWghvP1/BE2/cwsQeGFLTjs7sahGlpVNHzcJoK17J2k/0U1sF25Pga3CmGjoMddT1dZ5mG
qnS0STVluM1X/xnkoUnPMQHzmCB1yPM5E816uLmhNgdWo8t1U5SmKDWLoij3Zpgg7X+/bQY3GOHo
wMvud/yjH24VHwa5qcu6ARthVfpm/aSGH5F+q6XHgmSucGiP5wXYo3/AmGCE3G48DDkORHvR3SQ7
Gta9YYCaXz6C7WrbLp4LQPEMjxMNF1+ZHdvsJ3sqjRgL10AlJm/3YEhzQZPq/gMKbfbDyQsRF5ZG
KW4rA1XaHNMI0j0BeYXqPEiWaAKV52m4qPwBYVbNbiYJkRYgCzZndeySj0U5yYqI7Yf7cVDSx60Y
uVxQA1x6QlnXnZUlgLEz46oAEekBWYXO1aP5zRrMazUKC8EW4iKC4BWarGhc0NhabGzEpSGHOJvC
4ie9SHSW10hHCU29fbXf/lDcNfwDhfaTS+NGvey7tKrgDuTQZcdmql3HwOVVAMP1uhUMs13N0GiG
YQJMmAfm+DrED3XyvG0Jd9FQJ7FQ0KJs5MzN1UkhDZfkRe2p6v2Y7nrjJDshNJw9UyQEzzUGwQds
SRhRQRvS5ZrFelhPWgFjpi7Z1UTz0rz4PutEsFO5n2YFQ///KgKBL9Y2UwqTDQWSx2DyDIhiun31
D6EUb7A/5tCFXeEkppWrSgYcMKUetcF+LpfoXz7/CoLZqUgeRyUKLrU3Rg9Gcps4t8ssuNDxP/+n
Fczn73RnaAzqyB16gOPoasj2TVR4sV654KHfdjXOQx031U972AdM6+RTB3ZZnD5lnLnG1CGnuuwl
480cbB/Si8G46H5jDqmXVuMBVFD/u/Vkbw2mlYZjEwEf4XVQv436PuxEGX+Bl7MSOWo+JpldAyNv
Hd+Kb2Uw01uihkiBj7MjSY1ZTYqsAkTBFEUfjPbOUE+WKHXF9Q0QFaDHDrkem2Ue12RC21mBMtUf
Yek2JBjz+zzEgGgmus9xcrZwjRUW4+qxMiWzNQJL3Su74ZTcVDfVE6pcBxAGY5YMl4e74WD99aud
goLmFIuFA4o9omLd6vDIqRFe5W9aE+TFf5YogtPfffnkvISgF7JVlEijvNfsEHaZ5bNdvs/Kj8zx
RvvRnlQXmuH/ssFWBjEhFoMYuZI3MKiGalLiqq/lVeta11TRztlrP7fR+O7xuXpMoLVGKa9AJ4oA
KEGRMBn8eJ493L8n470ynrexvjLgUW6dlWX0x6zWMevnzuhigMlggQhkL3nWvSiwbsZTe8iOzpME
7rQx6E/SXtu3D4kPArntXyD6kIyDdlE0yk2FpY1b44CmgnF+MaDmrWivan09qoJQyY0iK3OZsIz2
vwwKqkBTS/09t0jiovkJIjPKcdsqfkj+BGKHsiwtqtFQiHXto6AFt3YJZu7MXSAeOEBKByNSOEPj
QygcQacGbOwLtvFzUdDGjekDbL02ex6d9OjM30D3C8zBlZwU/eSp17T/8jhZGateOlEVLl0cZQAd
pnZXqPfgI8XA417tXqeicovpY3txBR+RbQWRl6zJZBpeSmgoEKvw2r5+yCVLYJVoKZkQo0q9sYwF
YOTqw0ghsnGyhhDZx0M8ecQB775gJ4jMYoJMBOJnadaAF5Jrq7+pqm9q87i9cvQnb3kHE1rGJq8b
h0Is0+NM3jUiuPVw01ircPKlK9gOIzMdAWDP/fNCpAfFSaFyHt9H6OgipnGVlLd1HvmpUPVcCM0E
ktZWKWEYoE29etaK4Zzm0ZVlkVOuQ03bkb2lxty2YgbGLAvOB34Mwy0fQ2zQ7fwdDFZBtAyHApT5
OIxSSfdy+QOcHvu4WHbKAor6Nr1eKlOQE+L6Ci4QmBXHo1ljy+jakulzntIdZ0yB2UxBqejulIna
8blH0QqG2dj6YLdOSrCmfTLuCtv22im5HSHRU2j/xU4nWEZOixIOo1XllX2W4eWXQEoEO+BNikEW
Wtybx+a6PUSjqx5xAp3S2VVe06OoYs/9fitcxkxwTmijHAMXE5VuD15SZ9j3ld/Ki6tWL9ko2Oj8
Vf0sMDMveJBfL50qocAcVs8S+nntl67ylw7j7wIg3nWWZuShmQKdaEelP2Tll4bZGcOC5isvSeTj
LDlX2Pz3aWtej3EschVetFxjMdtPkcoSkorYA7Oa7ePIn6r7YTkgqxM40BuOcdfsbIF5vHVcQ9Kf
tDJPL6K6yROY1+W/CvtKGn7N/VMWQ1lS0vztwMnzEPq4hqoYOlNRIbyEaocREk4DDZzZDlT2cfKm
2ueQVDtV9e1INBDLjWVrOMYhIQeq1UMHuAY3Igv8D7HqSvY9ZCTcxTnbVQDqw8E0BUZy3WVlJOuX
mDuzao1+QnQ0zfsRciUZGlbMv2Z4xp1zbR1zsGqVlWY98lggV3rLZE+O7zIRwTfvoKP5eRV8SuAw
Z5nAUCQaIrNBfKzs6maswwfcF47bLiGCYM7SspJqu+rBcILBnjMqO0HTiR6KvCiP6R1od+CliGke
xsGRVGqS0kag0IzMVeLXTp7d1PC27eBu3D8gXyaTkAjDCNuM4GcR8rb03xInPiZI+M7vnfSYJsq9
DaKRbUju0qEhFEVdC1Ol7LhNiZYKO+zwdTLy1jp3eu1v/32uI6/+PvNpZrkkoHeAgyWmebCd5DbO
0DEQVVIQkn/Jfdgo56JHAb2IGsujZcZjMiUKbEHlFyRPlgSW66E/NbGofsZ3hj9ALIvWYM1QuTIA
JNd4UtQvTgUZGVEU56/cJwgT52Tcm6wEL1104EMiO3dtSLcPT0kseIZxGisRAgwky6GwSckuGRxU
vFV7RDuyR+6N2A3v/fmjOpmpG+6KY/kS7cGEvid+dgRn0knUAcyN5StsJriWUtcTW4ONhE7TRHkM
joEEg2UzptedGcP6+WHCa2nbJTlnlQKuNczWgGATQzBMbM0h3hljvg0d13mQjL4+3qP3sK3EEvK8
lyc62HUsr4kJrS8tvxkBk3ZhOugENIZAJ8VeyiHuCd48MJMdev0/NAXcGEigpcQ8p4aoy4FnJ9ql
0Gtsor0Z/708KM1FnsopRc+QDo0FKJ6pZaBMmeMOWdV72ESlL8eNSG+RE08wkIbpAHQgYBqRbX5U
y6EkoYLiWB4OEFJe3icCJpDtD8gZulExdUCT7JCZBSci8zwbF6MziwGVKpPod8WItiyg9VcYc4a+
FiF4Xs/SHfJS1pWC+4enLumPVM3RwGWOmZtERuGmkeC5xVtsTAxoOuR7dLSaMj+pJqpczOAKgSLZ
h9E8gqbaz+oIq07c0HQEQZsTf2D/JxgTVAeUgeXaBNgMna59CWESTzWhZSjF5H17qTknEpAokSeU
blCxZfZK2SBZ4XS417UEAuV5jOt/niRQxiXSsSGJsYPmnuJ2c/dfP1fftrF5VmLCVMP8GDqOsFkv
/beMQ7tHyzoCoBUfy2g4h5CKigfRfK4IholBplKSpbJgIrp1WxWcTUPkTqJBTU4wv1hHum1W9+O+
JEM196gUSovpYRbYUv261wJdRAzId8PP78W4IUmRqOxqlLoiAo1mKqxX7rW69SS78CaRcjrPOSAl
QcVB8a6BOM6lUXG/tGo+wygoL40QWFUTF23R83NVYv5N1sufSZ6RfdWO6ZPcDoXg3c1bUnQz2hi/
w1C1w87G93OWlMMsoR10qVs3Xdr+zug7yFwZJSi1F5CEbrsjb2kx8gyJaGwDvOKYcLr04RjpGaxt
CszsDM9OdxrCgxJdg3ZkG4n35sAE6h8oiym9LlWhG4mO+KbPlHrRgH5jFX83etPL1PAlG9oj2l4/
SK0eiSx6qH5lL4RCyHrbMVt+yZwliujTw7gtbvJbSp+ZBHflbu5daAmi5zW7697Ha/CcGZogsHOu
AxfQzC4pR7MxE1o8M8idonrqeN93D2p2LpAQV4LtRRZhMc6bj42yzB2wonk6l1S3MoVgyNiBmzi+
S0dnD9onwXflQa4/KxvQOgMJduQW0U2W3o1KBUlG5VaqICo/Yv5wsSx3NCQBIyRvl2CHYJTeAL2H
zb6W7bSx64m2Wwz4x5Q9KXxSkswnkeCg4Nq2wmGiKKr43ZhqwLHDyb8u/arEvHtzJ2U7W/2HL4fb
Pe0CB+kyGukvw44lDdmgGQjYVZ17UVLsI8tter9vlYOhX9miUUSuZfRejDXESci2godGXRi/S4SD
HCWHZgETDAQEc5cUFblxCkfx8yS8rvPp72kdMAWPoQcVrFsGCng0IK3ODK3BBGRCcDmui1uEQFfJ
D3Kz//tdsMagxq8w0qzUQnkCxpxa7/2YXYVJ4uFF+IgL9BFDilA9sPy/h7QcMFEoKEeCy4iJL2Mx
NfZCu5Un5ZskeU70ai3HbvpWoFwoTBbxjqg1GBNRqkENobyL9ikLnVnx+FNPU/SvQ5pL+5EjrxlO
V4nx153lKm2Wx4UJ/8G3Y9yzjpNRTimkpCy7WelPSw+OosncbS8jZ3IaOCod7IPWiwr28ctPt2Ag
rWvoJVCdBtfUHqMERdddDBZnw1ejD5S4kJmSbKiaimbxeItq49uhcRTbAfpgl8gQEMbQSY29LqMa
KtlJUCRPsvU8mKfIeii1BK0137aN5UUxKtRJqTaQp2B7z8FUEKWdhDVVYvVxANnFUKhBjCFDiFoJ
ziDu4bvCYjs47DlG61OGddWznzEpvSIEDTga9J7aKAGhWHVU+7lx5dq5BeHn87advDsGBE1pi6RC
2Z2ZvYEi2thBJBndGzm4LsIHB1cqNMu5oJL0ylrQ3SMCY/YGdKWNOVUANmofTrRX+9zP05emCWaM
M27bRf8UU+xC+Py0izls26UDqQvtyRyVZzX/AQ6jf/j7KNOjExiDYpgNuvTICCLIdu3g73dO8ajE
47taSP6/QEBcCXkSGfqPDEQtt5pToWjnTZmfmyUcQKSLy6G+wY7W/0D8/v+rYFzWciHnGS7v1m2V
ePV5PmZ7ctd813fmo+n+qH8pIG6ugi6w99LkasdtA+k3+PKN0FKMvDrIhHD/vFzDJezHKUUu2LNk
kPiVLukcH8o+2yC8w5T2Lf8/EOaa0I65Zre0DKI5T411LHJfXWwMJWteMd8WH9tgXK9bgTG7qQL1
bmOUAFNnyVWQo9NFl0jumlngxFFNcDx9mX1GoSWx1BbZTRKh/w50P9BrzZ+UtBP4Nx8HhAsIClBv
Yb9NMYFwz6BdcrYdT3sZL5wgw+CFryidKDvG/UIOkioItLg0ss8cSU4hDW0g/DlyG/TmKU18o//P
qDNXLr9p4cPffyJK94VxBzR8fOEWciCZqpUQBfdq8tIjySmJkmC8lfsEwBjkpVeTZrGL3AaAOf2w
YERjnWLRkSHCYHZOjCp3V6bAIObOSe814wYX7e114h2AazOYfVPLg4wqFCCm8Rynnt4d68HXO0GY
FhnCbBijxGN70IDSat2uaLIdQWdf0bfBtjG8g2f1wmRf7pakQiWVBgG12fW2GztPGZqLM/OjdH5t
I3EN+kwhWXRZVxE1dQaCqzWQ6hCcKE3oFeY+7wQXPm46cm0Pcx9qMBxJ6gnLNibLvWFL7tTg2I4V
39Szp1Hp/dgBJeEIHvAErEBLP7pllezA4H3TNrPox4gWl7nR53LelTp9vg8n6dZ5JPdUbiPTXcVy
nT20Dg/EL4P0yX4REYVzL07rZWBOSKIbnUpSLPZsO88TZnSTpdrlDZJdVXyadd1F8NqDH8KPi39o
QbxIHDC7PMYbd9Bps2iUXM/zewPCxCkAARsBxYnyuO1T/x87beS9VLwIEbQunapt+oo0tN8RE1zh
MSdasUPO8LtVRMe0mXFZywfDy4z0sXKck9yQerf9AzgRGo8nvJ5wRstUnewSn5JRaxX6rLyoAsdu
/zFVNrzLM6a9Pp4ggLiNxjMXcOAXtgxaAGXrtzm0RhwzRfrAjqUbXcG92OiR80q8XsLkH2goSWwG
RO5cGeS729ic7XsBzWzfXG/7DuyktVco16A0z5vnMhRAcLYLINAdq9EMM4aSLhezNOswmWkDSNrc
p4Mv6UHq7MLxqtcEBQKuLaoCcTcD2Uqb7ZQbSaYYiYVlHM2DSk5x9ZyKFE65tqwgmAt9LplRFiaA
KJMgHa4bUIJKc7DMB2cU3BXpwjN3RQz2fRrDrNrSTs6c1fgwfbYrkhOp3+YIoxXv25+fOvIXFIxY
0QFq01DYl3ReSGOnZgsOvdxVRtfxyh9aMJxVNxScrry3NDjI8GrXLRXDueyESIbidE7VGD39mpyi
B3KTgHBQOkbHAmiDqOLKuZeu0b40pFZOLceSjBrZOd6n5/oc75Jr+yzvov2yN/btXjRQzwXE2L4D
CUMd3UdMxLCyso0XC+Y5RuqOqD/2k2Ab8bwbH+h/EL50LmRq4szKAARZuhvns90di9Df9gb+R1ph
MNcsW1qsKRyBQe5Bun0DzVnzZxuQXfgSv0m7f3jvqeC9A4ESgh9lHLoMDGD7U8eFlqajQp7RJOnk
Hq7hhSC68jbSCoXN9Fv1oMn1hAfEoH/vda9Qr8r0pV/220vHOzHWKMzK6WExSHECW1LHzUvdrear
PN1J6Yuj3ZTL/TYYzxUoSwcy3ZjL/ULCbA+gyQB1EbrISasi52Z27rTUcWBhoFWwejwoG+5Mme/x
YmXpYWpNWRTNRhiqsgPKuyR9G0Sdx7wPBBlLTI1hml7DwO2lG9TzNOpdCZmaJP7Zar5d7pIOM8Yi
shZeqwDogv7gsI4QYX5YndDWBq7AQNlFQZe6SKrdGWGQB9K5FrX9cFduBcd4RJ0lhdGCvNKTO7TC
1yBdpW3igh0rAlEv187pnVFNWnoeTY/NdMi7hzQ6/r2zrZeNebFIVR7ZCbqcPcWAAdWOQEnMtARu
xgufuOqh9QsOjb5iZrEkCGqFuPXRcvvkd0t/RWRR6xJvh6LIjvSVpcOf2QSnYcdjoYJJ3IsbDY+V
2atItVeRuU0rqHbF77ZWCFaOd1kAZTSdewIbBYjZLz9Oj4feFNGUQjNDvHtsXFV6MPLINYjkJoaA
cEMExnhCo6G1LVfoi68MKjAKkvnULemOKMFg7bY9gm5I9tKwtovxCNoKaGd0Qnacb2TQbXdq5YZp
UBR+F0KwvL2T8OTchuT6+Wopqf+sXpntlI1k7PH+Q9/tKSud7z24NzQ9FvW98JwEPoIilIE6OnqY
LnHGBU/xSMJhMaM3Ws2eG+vZQau5dVSSg1B+jL+Of8DYZGTVF6SyVIDVUXyY8hKz+sPB6cNjopeu
ZC3/qeY8uLYki6YLuRH300qWwSSW08lM6QRLZdhQQXiaI9VdkusSSgjbn00RrKfKeOUQIuiO1MRJ
rX/Eig7N787AWULOVg3RFFnzUzm+ne1X2Qz9yn7ClW2fdqrbm9OtWn+LZh0l1cSVh/FfAidl3wer
MPJwX5oyNSnXagt7czajQ9fhXpD0v5qlFVwLuLsSdQYb2otQ6mYpaZQOjfaahJPalL914WOv3bbl
fvkZkZfthebuD2iBoxWOalWy2cvJaUapWRA/s1T3CNIfjoXJdVGrEtea1WWACWhN3hVxowNFNrN7
/BYvy9OHEJxnRV6dekV09+Cf2Cs8xnuWalkQynC6IYmjuq38c4nfqrnw5EHfoep5vSjkWyg/WV3r
mXkjeLFwN8kKnIly2SyNeRbh3IMkzJVtPBZy+JjFy87Cyv79x3NktA5QQiHIzzBBJyqyIdQqIFXN
ubCCtjnHVrANwU0xoLQHT6SU0yA0vgxsSY2yhzXLOP3sj4F8i2LLnTHmFes3AxxmTl01fbTBt7kN
yzvW16jUoVZhGw9c4lgxUNFGUPWyZ2I6YhuB85VgEFJEaA+XUcmnG2OF0KB9AR8JG0yf1adMw+Mr
0aL3YTbQrtSL+tg4/o+GSx3qg9hplJf5Emwi5mL2HfxfUn6CB8E3SXaUSuLb0AbS0o9tyzhb+gKM
cX5rjqjaFcCK/DRAO3iy3GkS1Ce5q7cyiPHxvF4WTRmRmlnQ5LWoT2r+kGGWPZZ+btvCOekubGGO
76mT5K7GP16izk+gCthZPfqNnMZvbeeaDNpTNJWBKezvFi0h4xzmojrjRCesJBR5TTSUFBXo3I/b
tnF8/MI2ZmfZ9hApdQvboGF6LOwGwnWivjiRHcw2GtCwNecR7Ehn7QqzOZgucmBILohDnMP6whL6
/1d7KS4d3EfobAQ4zcz+bPe7uVXpfnKNvvAqgU/w1w30uKCHxv2Yffb1hVIYTofgDrpaX+uumkSU
c/pdy2cuqjDoDwT74strqStnCRDGTjtgjDXQvdktr6SnG/l2eo3O6Fv+hv6b63ofBlnrZu/Fr0z0
I3iH2MWPYIKG0bU2HQFBZih2h8l1lPNseOCcsiC9AkaCQfFQmjVFsPxQ9Wk6Ez1iZ5R6pQJq3hhu
p90XxWs9n8d4dqNZEEQEH9Jigog2J1nX0LSradbuRPa2JHq688PHpzH0F6wcs5JA6dA5FAEvDXty
5yiY0n2Rob2vhuzLfhIppYhWjwkcCcqY81IAEEIXmGpdlrtkyiDY6E/a23b04G/tT9OY6DGVTtEW
MpAg+kIGZPUUt1RE2VBam9naB0z8aPSy64cEFwyZoDvaN5OXtnzrMUM7ym9l6hPVHUWscSKnYGIJ
xjQxwaDDLk15HsI3YapStG7MnUlpRugazfj7vRP/kMh0ANfjS18bu+3Pw7s3rXevzZS9erOOx4U6
dx3pGErcgSWug/ifBjLv+Nos/VI9GSJKP1618wKUCRlJa87FYCIQw9HtYxLItascyqvkiPihq15z
K31DDCl7f9tY7m0AVOVgzzfQ7P01h42bT6gC1p4iPynko4ZEhSV9WBga2kbiescfpC+57FZJIII6
AIm0mLhsK7fu/mVfrRCYJawsaxhkepa14Fy3xg8j2kUiNjfuebnCYGOs3XRpq8E3jPzVdB6X6Aat
CXMO3nwNHeSCJeOGJCpYZGHKAZpYTEhSpMlqMPqOPazeawqqNbY/d+chua2l/fbH4W6tFRITkmQn
HYZMp9Gie5AN35ADpxZFJL4DfFrDRCQtUpNqmWDNJOHCNAaS1gelGih17zaKV7WTW2BYTUO75XNW
vFajN4n0vUW/gAlQIHDF3bqHlV3109Q+MPeyvYrcM2u1ikyAWnJnCYuZWlg+R9ODo0DQ7y4csHH9
ooN6XC0aaRA4iMNEKmMpQ72MYVAEIktL9sLFmyLwJsbeKCpFiaCYzWVOrboMCvVFJI4k+r2+J+T7
mJ0MUVlNhMRsMQ1zdJPVUaRJQqP0VSLFntK55vwxi5oruNEPdP/olwaDMBKAl5eMZiGgAKflAdl+
kXrI2ZnvvXHXidrBubtrBcPuLjXJu4hmahbrB6bWxulshoIGFa5rryCYzdXbozJY9OU42Y9x/4vo
x23XFpnAbB0jbUwQt2Ol1BICUlnky8NeC3/970CY/UP0xp5Guk7qaEL4swApx16Lvv+vQNjTvWjb
tEeeAO9SnEOpGiyS4VqJiMNSsF5s2qAdtVTvaBpLsZ5i/S2J9rmIgO93IvXLFe/zm9vMRoFmZZNn
1BJLcZ0DCGaN2zf1DrpOd8pN46cvIDP1897V/e78FPVu2bjNlbTbXk3uZl39BuYh0NjoQLbpnQ/k
G54xPkMY3Gurc5acFUwab2Nxw+sKi+6B1ZNAStQ4sxpgRfWPECqmS5M/y6nmD5Mc9I7jN02xM8zi
dRtVuMxMkIjDqlRwPOLauVPOCgaN3WUHba5fhZdOvnlc9tU5vGqD8lne3Ufv3el5G59741hZzQSP
vlfMfKFv5mh60+snCWIQY2vuckVBgcm03TLLEsFC0z+55VhMMKniMZxsesnpawgoxa4TBuAmdCXR
5JZokzBBxTLLFqLXwFHJ0YYw5fQilHQRQTAhpW8XXcaZD/90dtb8UObvwtGG3yQzG8vFnsIERICV
s8CM9Nx51V55SFy0yd3hEtoufnRt7EvFq1/UXfiQvpgvsjsd1JvBc/wnKiNfiLIAAovZ8kNT2hIZ
ot8f71s+3Dndg54IDhs+BCZGaJkTbwfGP/pcmxqZ7giyDG6cHrLwCRO+227PDyyfGIxvDKYazooN
jCQnT0nRu8ms77I5dOu6ei11UV8Kd5ehIQV0jqD5R37qMrY0LZTxCg2XDgtjTGDJdJ1hN7aJ39Sn
OD3Koho+P0OEwreO9mwMfbFjRoVZdsVcEGR6H7pndGjDRZIzBvsMt7jTbzpRUY67o1dwzFHRhpg/
JRbMS+RXnZzs5hhXXiGSsOfRW0FH7NMq5jQAH0ZpTxWskg72PQnk6+SkVX7+Ur+1rnJM9+kpuzO8
MNh2Fa47rlCZc8HIcnSZlEDttTP6GeX5JZaO2xDcowcTfQoKACCPZ19iU5urZhGhqJFjPFk+KFnQ
gSNYnf0u2uvW7C7ZyzYg16YVIBP120GVMk2CTblN1LOJKzHE5A0048hERNYlgmJ282LXWTov6Acc
nOx+KWMviayrfBbMeXM9cGUQs59VbN0uGoBi5ntbg/7CXSHfGKJBGB4bLBp4Pz8UG+9NKNDMDm1u
XCIfE+u53LpmfNPUwVw9QxrSTq4wVpeEV2P3QFLQDu2cf3pLW3QGE5xklBv7MpRMOoixJ5MWwFCZ
0uazQd5MUXTk+uMKg1lNDa0KuoEaBH2vx5pfFO9W/6NfAiX82ehBI6Ik4H68FRyzqp0U9XIbwiRd
/26QD0X9ZjpXwsQb9w0DRUCwj+koubGswTbJjaqk364jszc273Eo8EGup68AmFWb9FhPagsAbb/P
ihMo/oSihrxzBOkhcB7TowuV+cuPD/YBKbYjBFqNVOVDHfcnx0A/zjKkxqnHGN1NJEO0SNW74rAd
MHifCPQtNnoEwe0BCfVLYHUuZ8MpZwQM88Gy7tGFOKtXmSiDwltBDdogGuhY0M/L9spAhVKqm1ij
20v1Q3DuRcYCeXhtv20MxxPQ54jhbBRykPZiywsdlAGkxDZyT8b0O+jTQtkFr+c/CMNcoDDnxug0
1jyYQAHTy11dg7u8yXeQ33nsUKoxUavZNoqzdugH0UAHRVnbIAdx+YXAsJzr9mzlnjXEQdV2H1o/
e6YkC0ozXBgNiXaNsrt8UWGyIHIAzhw798a0/l6OGJtR2jtHyG/F+0RQfsRQI5wNPsf4m5WYhaHH
Uu6FdmkEdpOlD7IZf1+yKA0SbTgXYX2TpeZLhWZfd1zM6zAqNFful8adw8Y5Zp0h4nmjgZW5h9Ph
Xg2/yTJMzA5fLnBh1EqyNHGBydvYnSCxkS03Ru8p2alwvm1/S85uA1cCGhAoU6IM0YtLqBKD6HGX
pYWHCRkMUQxR6IUlzmiFZCFO6k7qRfUw3nqjG/f/ymJAKo4JwUpYSK2mdIU3jPPoyqnZ7fu66gTj
FDyaEtPAoDS2HpgE8GEvDZOXLmwrgtJvHe9V+TS2Qexcl5JXNPso95Fw2Lfyyaxbt9M/QjuI9de4
PYbDXSLiCuYRqF38EmaJszRKonQeCi977uhDqn1v/AaisP8N+wwZyGN8Nu7iwA6Gg3kjIlfkeZKK
9i3awwmhPJafaRxV8G5QT6Kd/ZNTLW7Zm4pr4b3qQfs0dunyb3sUF5JyOYL1Bzv394NhldyIZytq
SqUovHneOcMJSt34940YqleLxrp4BS7zN2/k/2AxrwE9McfU1IFFQMlfxIdyTN0u8eTlpl98Tbsn
YDhqpWDbQJW3Z9aoTPwzwyitujkHY1KRUe692UqvVaXq3sLQJtd2n2i3Smga/4XTbNe7qB+60s1N
OTxGsjLeTyQvUZRVFWhpS7N8dJSxHb2u7dB9UWuDUnq55CgfcReZwZREOKJ6TFjNbq5q9SHMkugp
LnWS+43UYy4kHA1B8YlnHTyGMiRbBubHmAek0aCrxrDhrlJK26YPkNpOomdnEcBQr2djHLSnwSNn
gCkC/EyX+9OZ8oYo4FaHlLqyb2dlZ3dxQEJN8LG4LgLhKkzCoYWRPogvcSLDHLupxZk4EZAmBMUU
G7+ksR0yl4RqGu6cZAgDMFz2DzlCoOWNJeZY3CgrYlGF8nc7F2uyJuPURD81iD/YppGFpKOhDZAW
0XYgnw6Pig/uPXcOPhQ/QlP/cB8F2skirpS7qu2mp/QIjfXg/5D2ZT1y8s7XnwiJ1eBbQ9PLTM++
Pjcok4Xd7Bj49O8hevVLtxs1Sv7KXUbqouxyuVzLOfkOmGr74Wbc8G3Hus2zfls9c/cf5roxO/6/
j5PbTQytEIoy855MFsjGjeeO7vGRkbkV9pH3K/3eS5t/KkyyMRHCYSnzSgBARNeZUGr1pwbcl6dO
ibPP68f14r5BXyKCcPhAUFZhUEwyNA2EBXEeFjAA1Xi3x+axQeTy9yJ0S0MbpArYISRCzm1MHUQ3
0HRE3FV2xAUwT+sq4drw9VJh/WyHJGdX5pNN8nmHyGMdbbQbfeN4Pfo6GMYafH4XbFTv13W91rZJ
cnRjrKRFlc4GGz615r7UtkG6snRLoBZnWkn3tGkVpGwEZNjPH/Fm2vde+h/Ggu5vNfdh2j0ELI+Y
eRv7xib0r2u3uqCSa7AmWjeVDtHdL/tl+ujvv4BZvgXK9+Eh3w5uWv5D3IyLaqasBSCeLd+Memlg
PLrDZZxZvwb+oHc3q6TOizuGtIGK4WPgGsmYUB0tkljUCGZVa9ymQmXolkC5dq29eGnWDshFlAJT
ZZ6OdSTL0LMu1bvflhEXbBzNr5B/z7vsVm/gosbsR63ZrmYmrpWnuwm8qWEaP6zs3iziwpueBMnS
7qWZ2mq1MRsnmOk2YE99V6kifIti1rnKEmUbWOazWjsZU9X4ZrBi5dNOsqdc68gG8JTKiiEvXZuA
3MSS4FYjeBlJPsDhIjXmQDoxfrbaRqDxsJp2ZK2TYk2M5ASCLqmEVkJMWtwFiVcGxy7BDqyBVC1v
MJjB0YhEEMbJ13MnsjRuqjR3w9RO/B5kOglNbpNxfKHde8SzY511bqXG7x1RfJ5Ne0v/WNnghQwE
MU4+Yf77SSCpaUkU5iY+wQ696MUpWRKx7Ne4qTb3usLehRc+ayNr9nTfC5as3FBLUexMGjqDyNkO
RvvOhfdhk/emhciyNUGk9wZjY0OxreMf+Vob86KaJ5IkB2jo4IIr5xi2bi2Pph9R1LF0UFmE5Ffc
iX0ZiJWqx8WNCFh8PPlAhwrmNgysSbop4djXxhy/IjMysDwdRq/uzH8o3yC1Al+Hfn0gw14ciDE2
W1XlWEGUcNPXAbUBdfJWbGShORBMoeo8ou8A7UCehMHUiG1WCqI7NQR+6WEY3zrHr6dbB/DrIPDT
bM9eg6RZGgs6kzkf0RO7DOMAFJUUMnUw1happ8HVlN96484I/Er3JnIfVe4IT6R8VLqbAX2tUL02
35NiT4u1XMzi/Qkonhl/F+94YLSffw3lzZy9nePb4iakzDJ/BsMjqJ+UgAn9mQQA5dxoICKt7630
BjWMAIAq1aHrNqX4zOJNkazcqksOysQwCKGgN6QX2Mt0KJBHyfB8sNSfU/NREhvg3Q6glVanLhcl
YbbXxDikQS7wf20ahFFNIKnZZF6xM7cIH3ygLd72aAndWf6HYJpv38eM3ims2XaAVWGF+xltACbl
Omy40Tbpnt854L9gu/ZjRJDRv03bgD2WXnCMNm/XbXXparZgqSY1UZW7CBK7tGkGyxQI3/Dmg+VM
8YOzBgO0LAMYZ5qBdzFePOfG0MRO0WGOO3f5aO1sqzrahbZTtGbFOS4k7Ql8yJxYQQ4VzuRcjEiz
Iswociui4TRmk9DU+x5Y4odarXLPqFv1se/07pCPrUrcMY/4+/W1XH7V2TZ0xNARjEy6/HHRKjXS
ZHik7kBA07HhayCeVfuY8+fMWAk1llYVhMEgDAKaMTgqpDtXS9rODtIeTyPhU+M/njNVWZvOWboF
TmVIS5qii7qKpvnYhN5ks1Tf6RlgyAsf+DhkbepjqRMEpYk/Gkl3DgrHPEpCaBTXeGFCXMUALvv5
UWxzFgI2odjaII7NXGSUbyf3YP0Yd2u0a0uXkA3YUkBBAmIJWc5zG+oAPI8cIT6hnnAYOj1hSZes
mMnixp3ImD3IqafOlQGXOGQEDoYjwUSu7fUm+rLzZi3pdSHJmWFBYJAqqj44d9KCRqpikj7uuTsF
9jbWQle3cy9tJv+63V+IwakDQgwMHk1+Bv6dKwTi6ngiHQ6eUu3D/lMNtvmaW10yxFMRUtRVlcaI
JDlEVHh4KcHtRDYxmj96FfM7DmgQNv+g0UmaVvJYRpUajVPP4nrdNXN6jAZrM8bT03Uxi1qdiJGO
cFeh/bitcLwA9Q8GJ7uuGVfeSfNClX25Oq84/5r8NDnNPUuHWQ9jfTIFpCHT0GYfU2izKH9F7ByV
762zKQqVOT/Vag9+B3Zdz9kAZMmnp0oyENSMbSXkuGSyl6a4I+39MB3V5D5+vi5maTlPxUhGkjui
wkgcFAzS57AxWVa4jemB33oyt4iaV5Raum4AfmDMOD8WwF2lY2z2A9fDHqOz9UeOwnfE9M/kEDyN
IfuHBgyAg6pIfuqIK4Bfe36+aqsloA+FJNW6cZJtpj+Sf0D6PxXx+2Y78Un6aNSVqOYdEu+T+KE3
nla7+dro9qJ3/aPIRaoh1lOjE1CkVQtX7xoGpLPrJrDkijAHA/wbMpOXXBCWpSVqC5aGUMO4tQAR
kWM0Z616urTxv4unKpLRyJlK54gOcLQN+lVQR0cBYTsBQiHH60gvQzaU25anXiJW/NFiZHEqU/Lk
hKcaQdIYLjYE7S6/bcMa8Bc3au6L0W3CO1A/oMH/+lounNr5/sAMsKGCt11OuSttmNQYYMSLAiNi
/Yznm/9MRjTj1F/GGqDZ74qe5CIgDG96XCEWAM0kGwfnQtjFdYCaiWu6/bMwWZ6zEYMMb/FNuzf8
/DC5/IlmDFB11QPd023HGfUISzZm4669s5eScKefQ6TOf1IEQJ9SoDu/dbbE5S/hJj0GO6Ycoxvj
ED+rT9fXelWgdOOEApDpRQL9Y8Iwn8QcL3xsdzZEDW+Bm+3L7Y8VibOZXllxop97lUnkgdGnkCjQ
B84UlrrDIfEfJmT7Ocie05WTufQkPFtS6dhEnRCYhoc8gN7fGrdT71KWsoLxe9NVvxV3IXsntXeH
LcYgfQN3uhKlrC6xdIZ4VBekKX5/QHNsdB82Rvzv4eEdZY3ARu2cgYJnZSpnwa6BzoZcFZD4KVyS
/CSwwqzjdg9ckM5CdyAQOYjTszHd9DbxW+uHA2R3YX2USBnRMMJ71EfCnqX0l5FMxxxZzK7ZmcMt
tZ9bdU+cp7DjG6XOPBtIp2uzV5fnff5U6iAXbCP4lX2nGtOxnHJ8atZsYvGk5Z9IX/QqXunDz+u2
N6/0memBmIeAvQ0RtgqERjkJ01DwyTQRydyuKPCWmMyWpdlUrjjNi7tglkKtuXiEm/PCfwHjqyQ8
RqcGoL2mQ1M0rwPVwWrPyevfq2PrRAfNnoFmGjnt3BttAPoRFA3VKPyWI6M76aF7XcRFaANdZgRl
FK7RsKPJLcG8VYwMeT+UpsrP0XhuJ1BhoSwQhozHbxb5h5VD0h/pEgyS67YMLGjwckwnq0blKK7f
LC28daL6jYZ/DeU+P5JxJJB/APPdReWhjgEWA5yn3NUyhJ7ixeCtG1pPimm4k7HSmzZHY5LJodEJ
+P/ajJaIOse5t4uDvKdjZsLbOUg//VI0L58euuHt+jYtSSEAOAXOHkJCGN+5lNESSJsW1pz4Gx4T
4wsgA8eSO15FppXLWbtw31g8MHYhkzmbNvpWzkVVZkhybkMUqkXe0B16A2X4HS12inmjWe4wbQjS
bIn4TOwbtHf/vZ5I5KB3w0LNGLig58JpB2KHss85SKEKN7K3trNHVoahMrciaMFTOODVRV4Kc3/A
n5GuRceIs5KOEIRWeHdMurshNB+v67IsAg9+NKLooIWQdNELtY5MAK671RjuUfQD3Elffr8uY8ku
5hk4tC4gWwMEu/P1CiNQZJoB8PAm68tBItT+rCvMef01rzlsAluiwvJg6eiVkMR0SSooqbFa5k1R
0WNu2h7wklb2ZMGvnkmRnlmoZAlDiyGlLgG8FNcgATR/5DxfyW8trhkyMTNfHrLo8uh0G1sJLXqI
CclHzL+GLGBV460CMP1+dMieAaH1/5cDJ36+aCVpCysRkJPxxlOq7TT8ZxSHKdJZRFJm0bsCr/LK
zdbQaBdcOs7uH7mSaesVzcI+mOWa7QYADy7vKUsyZ9MPJjONJxVtYX9thWBd0Sy0SQIHFFnSc035
EMTt0IKMFb4LBFIFi1vBAuMtWIOvWNi6M0FSpEUwUqoZIwQ1RpY/27Gh79F9UtyMdflfCn6eFb0W
VpKiSxDdmJYNzCe5naxTgPakGXASTZm+Abraa8OuY0AvYInKjwaSUQFG/P9+LcF0jAwh7mTnoh8p
tTVQyCQdd42BAMe6Z33kUQ7axGqlZXDhtMHD/ybLma8VOasd96KuHBuuA9Wdg5PziBENVSTDXsPp
W9q002ShZB10VMtepNBoROYz1l96+miAarQ2VlZu6eY6y0pKl+QQRKhV5xAUTNxL0wmo535jb8jo
luSgpXhER26leA2wSLrpJjb+toF3ftQCCwJbh8jQkjs9OfhQZoQm7lJMp2pKutFHc6PpxdN1A7mI
ps/FyHOwgdlpmZJBTBghrg/+E0b1bKqF1+rarijXrGRR2nxDzq1xqAvLz+ehGhThTFAK+6WWxY1q
fsXxz7BvvAjh/HXVFm5M8NWgsIeCI97qvzf4JFmkKY2K/k2oZsT8QcmNW7v6dl3CotGfSJAcSKWO
dZhTSLCT3uVhzyatfQKNoX9dzKIilgXcMdDNohtLWrU25mPeg2/WbZzwUbWHZyNeef8tGzsFHzLB
k4qC8Ozc5xYx/jsvLBj7EDwFc6dr8WIjK2WWzHnmfAO2QNs82j9VUIvxvN1eV3DpTINyFgwlc+yh
y2Nw3GyqwBpBB5U49wmShlx8j7tNoE4rZ3rJAxszTzrUdEAHJB3p2sqFpsdoEk0M+4iJJ28oCAvG
lFGabXtHY3G+dsdcDsPhgIGvF9CMWFgbvLrnK5tNgnNhmhzI/sa7GQ57As72/+zMuClb68i7hriT
Gb2Q2n6KxSCYlUbavjaFegjyam+ZteGXbYXKkma8Xl/1WbIUUeCRhnYn4NOiCCgPqdSlpYl4RKKh
FhozGhdY0mHlg9csQBPjSF+6aMWOl7YZHDuGPXs00O3IcR+oG2JSh9xFRpoF3Zdt+7yc3HitLW5R
sRM5UuTnVHakOIWCBHv/2g4PPd+rFuaK0Y1Lj1rpl+If7j6AFwNaeD49qMidb3EM41UCESE0d8Ae
g+y0AgapptZWrHfJ25yKmZf3xJ+ZbZs0moPlI/RB2AVrMdvm0JfrRrF0RNBhh22a7VWXi2RO3OQ5
7WLuasNdEB3zGswi9o6qfss30fgvC3ciTNqoSK2LJs8SeB1TZVV1o8fbBjDN1zW6HGaYT6ANpeaG
enTtSBEs6u2ouIDT0q2qhlmRwQRBSq1HFUsMyV4vAt8SZs2UqmNWkroamvEsfkwxKt5j8rKvBKus
X1a1BgeyZKUIJ5G2sHA36XLKDW4+EEmEBx1vbQ9DHDjhv9Ky2RbaK59cpTiWuXd9JZYMyLYweoTg
k5o49+cGVNpKi56fDHtb5cmuUjPTTY1oOBZGRv5FFNYd0TsFxL98ZZmwo4BTKFfU05GOaKcZ1Bdi
i+frGl0mSyHDhhQMo6FBHYHuuUposCC5Or+KJm5t7TR67dv42PQ/x+CHIcTeidqIWZ3qonfkWYuH
jQVCMU/RVZDBdtrKg3MpuDk9OpKnT5uwwcQPjs6IVgq7czmgGaLito1f9f5fPOmfg2NKj8EecAYi
CyEq1D5LZzekj7X+UpX766u76K9PpEgHh1CRDo0FKdTZ0/J9LO8xR9aLlct/6RzMKPNwOHgcobZy
voVmmPVJnOMVFhqhR7ufqh4jffhuN8AGU2JfM1TXGdcC0aWjMMPTUlBs4r0iH4U4KfS8tuF5EMVv
aFaxpAbg2hq/wW/MB/mKPRUzR3YnLrvVAP+oUIhRkP997VKrxxRKE7fJprfs8dkEuEHggxiIWwwF
py73So323+CrhDdSLQQOgdNniouQQCueHF1p34ZOi+f+tIbaGGKpYWpjhOY1Whf2Vz5O9KkndVYi
E6A5z0mQ0MeBAGSyz4Pms8KvoFEEjUkfWeUM2zYqwtQPFbNvURUELBuLWhQmH2uBTJeHQ9sAIT+p
QICkG2rqi2gw+EYIYTa+3WQExBOT4TW1XT6UQTXlLE6yOmNd2dquPVilX6ExIQ9bIIc0ZsFREou6
kqJYJqo7WrfaxAgZ+A+ls+OPUU1R3Ilt9MQywO3hVTWYqLzwpgo710xKnRzS3jY83Q7VZ1H1Q3Ls
zJE8aFFOhw2wvES4sQc9uwdXSuehVzwkLDIxY25maCYDeokavEUlHexjlKO5BJAthn2v1Xm9j8La
9oekR3QwmmWibk1OQQVOx8R+FUkFwJyu67OtVreFn5tOyf2Etg3KwrEpbtDoOnwL1CjpXDEoJUhT
9TJb8aRLh/DUhCQPV09iAsc7jkeO8mYT3HXBk42kj5O+XD/sl7VbuFJUVWZiEbzfQddzbqtNopqR
NicYx+GeFzsAUSeqP1avQPxnZXIT2HtD2V2XuXgKT0RKEc3g9I3NFWREavT1l3oVIT1RPobl9Hld
zuIaokCM3gT0D+LMn6tGm2rqeQY57VDvBMZyiip5TQzyVHZiZbuWl/GPLLlFYRi5iLU5FTyRneZ8
qeNja8bu6Hwzy800bZr0ManXxo8WHhnz+CkKIWhwQiQh40yhAS6s0XGOJB09htVDIY718D2Mvo2F
m1j+iAMbv+CcMyBW6GXLCt2L0482+7q+zJee/Pwr9PNlxoSxE7QRvqJPMZsaPNdj6nF1cIPIE+V7
FLtxs/JuvTQgSDQstJvghY/0u3RDcQuYFXHUcjDCWW5ZKb4ZO3sRrIlZSL5CDiI1lEcJynRypSkQ
PSmzqcBNKMizSfvHuI/qXRvRAzFQ/cz1VLiRgUdeG9f7uADNLwhPnBXTuowvgCiAQAdNcqCmvih8
Tk5Ky3jOxMZNc0QsG22D3Om8dgTqLp1GZGOtSP97rzBrTmZKDETO+IDzPQ00tLprKYTm1VtMf6bR
yIwaO6l8Kvm3frwDLMk4rdVtFrf1RKh5LlTNgyysTRjSYE27RCMfbdT5RW2uRB4LZxXKzSUIFCQw
wy5nPVQMmwUFGIhA3QSE8Pyupi85oo383mlcs97kzTEP1nrOL33RLBNlxHlJcfdKJgviz452NUy2
yX/WTQoOmrsgGNFQ9/P6YVxcwxM50mEMKC3GzIZudXMosq8232ji8bqIeRvOo5tzVSTbqMEAih4m
qNLWj5NasAGMMNclrC2WZAiO3thWxKFEiqZ83BT7NHYebZAyYH5qRdSi8zpZr3k9T0K1vHQSlFig
DHfuFfuH0hA2DcDBDVig3QotYE2rr4hc0g4nah7yAPUj6OPORVKj6gbhIMOstyZ4O+/H+I73GNZb
gwhcMoUTOfJ0qogaY1QjyIk0fkM0vmlJ5k1Z6F3frDUxsmUPWW92KsR0gIijGCuL8tor81Vwgtly
ZbODJ7IxtQAmZYQP58uG/r8yVh1kXctYTCiiiMD0daBcj2xIWyM/YrgOOTOnUu5iNe43Rj3y/xyR
9zd6gxZgJmo0h/295uhF0bCT8Mu4i86/qOxpSWMVfZwhQd9XnWeNG1Yi2HSl9vPvJZ3qPq/NiZXa
Rm3imQDdnaB/LgLtR2Obnl2sPKuXzsKpFOlga7yZyjHATtrinbaAoC4AeFA9otshUieEnh8o2/+D
Xg4STsiEzMGTJDEs47SMdKS449gJ/KRSrUOBti/UNrM1bpklr4Uhw7kFBhcpgt3zJQQRdhsWs6iu
M27roHiIOXGva7N4saAahqcUwmkdk43nMqIgTdpJRZ2jAo1TWAMGaKeru7b3AXas0QedRKztVgbT
lrwJlg/t7Uh3IQSUZCoKBSPXgOS2NYTM1lo3m8Z9bpobwtuV3bpMEgIhD2n6ueMS0uQWLDulVT3F
OkdFMWeT4k19yDTyWetHLg68fr2+mouKnUiTsoR2LtopzyEtQtrY4VtDbZFXaVixBmh4ObcJqlrc
yIikKaI8jNGfb5sy1eB3nvUaLRXULq1v0NyL0QDcNoqb2JonxndgL7hjNRyDzPaDZFyxnCVd8QFI
I6OLarae8y/I86IMBwwGATug8YP8e+dEXo5md5XGK3u4dMbnfjOgEFFkrmXQY4WD85EqaAmnidF/
qOMkahYIzQbVcGM63woyNvdWHApM46M8iecgYsR/+AQHdWkTrhPNVbLFYhrD4ehDm1ta7ntH+HPv
bvtgObdGshdDzGy7XnHUS4aL8g+gCU1ciKjKnC+vQ8JBa7IYjIzOtwlYi8pDjgb8BmCP9uCFzRrY
/ULEjr3Eu2S2KZTvpN3Uq6LEFFc1N5E71U01mg4opOsINBZmEm8MZEG2bes0wYqWi88VGxgZqgr0
OYw3SjekFfdQNLWRfeUBMwyBoZrnirKB/2eN93F6X5r3hGynqvWvn9R5+eSbGfOS88rC/1wMlGqO
3ZmhIAgIlW+KCbpVZEd4uPLmW8j5avPcGnIUFpD1ML54vokE7de6haZT19YjVo/bongYkkeSI6e2
jchObW513Z9i0xWIpbTPXF2Jcy7PKF5hM/QKKnZoPZQZhtNmUKbUzlt3yPxE8XjwkDaeoCtqrkmR
9tCxBjMasrnVMN1Z46+WPiTcC+lag96aGCmgcEqbj5qWtW6p9+1ebeLvSs+rd54mPzUAaK2c+DVp
0tblWetQ9HK3GH35RcYNjV9Ic8jWsCkub3hsEOY3EEig3oMhuXMDsezGodGY4AYMI2NjliT0zDFe
6z5d1OVEyvz3k1AsHigg97O0Bams4+Wds8W9kQfKjNrgXz9Wl15r1gcjBwQZHuR3pIilyPIYnSCQ
hFFljJ27SucG+bcWpkHvQT28Yt5r0qTrdjK7CGE3LGKo2xsj6BtWlQ3Ssr3W+oCtGhkR4GXM8b5c
cVvLC/pHTclbgnnCNmgINevxucxRjO8o4xPmiNZaey6vPvTXwjdiFNBA1VZuczTtvmt5jKPFnYCR
1sZMGQreurJJ0d8O7DMvd6grjGz399sIJCUg8pm/u6Ql469iM0yRc26RhbxDN3FUP4faPsy/onJk
dWKvRBILMeis5R9x8yk5sc+Ct3qv9hAHGr5Nat3ZgOwv1F1gPFjiNY79HBWqtemJJds5lSmdvL4E
mkGWQWbYwj2be46CwGDdkXCj2o/O2pzWwj03qwigv7mFgcAjn6s4DGC3d6yidWn8aqnAMtk2yj7l
IUuMW01HFzoAohzPRvv59Z28RKWbO7RPBMtnX1QBUUoI7gN+q9b/JQiYytdKaVwlm4CPh/NhKPux
BckXKbfodfUKq9v2ubFtIoBKA1U6KBNP5YZPgBN1/eNmpc8v4fNvk7xFWzUhNxRY94RRKz144uQj
GVZkXAY2kKHNVzyqdngBSDLquiYBntWIDaO2Rq8I0NSbSKC7kGTdZuz4HcbR1qA+LqEj5kU/ESo5
pj63J3UIwZ4y2sVrMoitHXVeyQWL48JHVtztAcORVJ8lEGsS65eRTkdTe81U0IfYvcet0TONCS8+
vr2+4MtmePJhkuNSSdgNGEBp0WQJRETlXe92fb/Nxu8mGmm42ITl0c4Pfbe/Lndxo4EBaQJHgMKp
SJvAk2qIEvDmoGDDd5bd7nQHhLa8XFNvLiZfGBRwipAgRZUd6N3npwyY9jngUHCo+3pES02G7vB+
02LG3Wop00z9xYwKr7fTx3GKVmQv3eTaiWjJh5kC6Lp09mEd6Q9xVe0Na+0yWF7FP9pJPoQLPe3K
FJtH2wGshyZcCOpd5lpzwLLLOFFFchmIilU9GaFKhZFIL90BU+NXvAOk5m294zvuuA/6s8OoYBg3
2o1P/2Iqf5SUTKXkyJJlgCZFrxXAymmyyUizEWO+ErMuXqwnOkon1A6azm7mi9WJ99bkO8UTxdWT
3iadV6u7Ln38v2kln7uWGkApxZJmmteIIyG3ZPhxXcSKAcoDlkkSCFrO4bFSvAzG/WoQufj7c8sY
ZovUecbo/GwZjYlgFdTj6Oq/b2s80v4l5jCBQoVxbFDlyqEOyfvCzhr4iFZNb0VKmKElz1b5Qsxy
V5Psph+ar+srNpvShbc4kSjZQJUTtaIoMrpkBGiPOyoPlbKzih9Bu2Jsiwf3RJC0+4KqYQqSAdDO
O/cdqMXNDuQQa7iBi9qgp89wVKS7LpC8UjEpiWlUcEAC11ueDXt1zAoWqciYVC5yfCv7tRQDAxBu
hkEDGMZFEd7siiAo8npWateY747mEeq3fz/TgZsUhNAIfdFzi7T1udUpmC4NHYKlC1EIqDFdkaAD
pieNq4U7zJ8ypfD/wSj+CJS5UaK2AIykgMCq2Dr6XV1v2uKn6rxoZP9/EyS9mkPFqcKhmjUDuxxp
vRHcrumXrrl0Wkm3/i4OyoaOOXCgEaEgi2SytIi5PYbhGLUI+dDm5QIO+UDcwScji3cx61m6t47C
v0sOnw+BR93u47m56bzsxtpWPmdYchfz+CtH4hKaBiHSyTfJfWElWuFqgzSNO91/KJvwYOzam+Ix
ewfR7c10l7zH+2nzmKrMeqhuQg8YECCTvL4BC9kZfMIMu43ZOor3lbQDKaatDHSQNu6IeYKDsR28
ufrPerfdAIr7wWD6NlpBVLqc2Z7VPpGpn9vzmAXgQnIg8yucXLDsvqsP44P6UXmfKGF4o6ux2osO
5g1WfWetWNxC78W5cCk8EtRIKOU9FD7MOFrFJhjddKu4whcP1hbP2NvsDuyha+s8m9eF+Z3oLIVG
IZ63QZlCLHBDvGpjseKQopHdbb7fVi/mvcMUjxxtT/X0bbXipH7Df1+TLd1aLXq41NHAegOr2Z/Y
m30/+F9PhHU+8bSD+qDeU9fYmt7I0vfnzkeEnqypP18j1z5BCqd63taCBPgE/WhoMLF28zSxwVfc
30eP+/lHubUPxmaVsmdx3ecxT2Q5AfouR8PARBqbsMe62wz8uYBPA/4S6z8MH+SffuyWNwmK+Syp
3NwPAHmx8vJciheME+nyrjcZ6ArQNuUGOvo9+o1Ox3+QgOQ4zhPmMTCuIJlzqWQxzHkAZ0qWuEAf
dZNVhIOlJUTLMx7sWD4wfEjmo/FMJLEKEQ34gLxqByfdfsFybr7zt5L9DPfhy8iifedmb87aAi5d
sKeyJbsxG82YtACyadqDS80NuRchdYCG/RU/uKwkLMRRf48eS+s495en1QRBRsem75Q1rnWffwuB
X2E9Zsyq3djt3eITCRLBxu2qV1qKjgAL+D/xkqGIKo5zMsxrPDLr+/CRHhPwnYM+Dp1ZzHHTbwYe
Gvn9jxWtl96KGO+AxiaKAKBFOPfESdsnQSUwTEK1NztDqfgnsW/79CXV3xLLi9JDb64s9OKddypS
Cjgxtiki8IM0bh2z9LHfAaD/HuzMN+U+3QmLEYNpd1aKCwgT00ApSTZge4legeVwXfWF/bbwNsb0
NHK0eCpL915QN3k0VADZGchrgapajirLFjlFB5BLXYWOohV5CxuMzPbML4OZcIznSvJ0fXQ40ara
BWpgvx0oAO/MIOnxEMrWUCkXnA4mpmY6GSTaLEueCcniMu5NtaldlO59pxy/of18JZpa1OZEhLSJ
PO4RalsQoTUVawu0dYj7ftxe36KFs4/5mRmHANH1jApwbpyk6hIjLiFkMpAKDdNNB3VSPw8+r8tZ
Sr1CEBJjNt4M2sVoR6jlRqN0be0K7TAgPKRobDVBlMpCBRRveyc7ltHzdZlLe+Sglcg00CiOJnpJ
t9BIyiTtuxozgrnPg3Kf2bV/XcRSngtq/ZGhn6/fZEWEZylkpCVQt0AObdSoMJasNfy69aaRhZMX
tX4U/vWYkIGKLWaRMD6t4cEiudKS8jKmDrCjjBG9cj/j4bnofl3XbdE0THRNYM8sVE4lEepQjHzs
+9pty5eKgsLAAPd5ghv27bqcJTtHh8b/5EhuOeIx4FFayClKzN7cmd0dGjWui1joYsByAesQaXEg
fGPA4XybFDvOhkCdrS8vHqckmIkvird6MjrAyprhbgynCfwtJb8ttGhfU+OTglbD41OYP13/lN+N
T1KUhk9BiwF6DNDxKC+rZnIj0NKhdvtsCDOGoYXmTRRR+GBnQ/l9NPmgoxe/tHNGiZV6fcOduyiN
QAPQKWmFeeSE7/DjxZan9oyohbjkdnAaYbOakhDIANP0EFKwBcRKOWzjoq1uyyhsXy2ikpplogSI
uxpa8QMfTOtHiA7a93bUUeccRhvtrEIrPZCBdY9xkGow4JoN+pC4Uasn90U3p6yCcnSYXqErr0jH
4peIFDyaHEdXNyEK0w8ar/ByrrROP+hd56wxsP6GnJXWD0AZaHIDIrBpY4j0fCuF0k6jgyEPlxPF
dYpXLPGmGHJ/otOuwbyqMYJDL4m/QuuXWrXPIAlkkZ6848LAuCMQqoBCyev/UvTNmI0AGYmGalr/
14PqQN5HOU1HenhGlJfMLQOglFpZ2GO9jW8wHcKKYjgM9vt1U1q4Xs+kzAf4pJoVTw7vLBVSaFOK
O1C41RGLHOBfMpXE017lTfqUqnQb2hhoLQfxcF384rmdZ3iRM1GBWiL5BwATFyF6DnHbIsuYacBD
VfhtEIb/cA1iq9HHD8wNGJAUPqFzKydlMtVu1Nn3pdpjCijDAJu5ytu1EKfR3/A/NpqR7QtYnqnS
RG/ns7+jI9nQLkN1aiSgVgII2HMdImic0CTn6pkmGHEaDIB3PHy5vqYLPnduPJpvFNxZQPo439Kq
H5MKpLzwU4iX+u5XDb4h09oMa3zia3Kka6sueF4ado3YQs98Sqpb1QregGByEHT6+44fA8rgzgfI
B+hcZTDCKBjKLJnNtC6QLjSekxLs4hgkFa9DOPp/v36nsiS9zCDCW3SELCBu0HprRe1RDW8ze431
dGn9NNSXENAjXQi8nvN9Snp4+CmErcSRDj5XHaGzpTTaL0o6AHETi79e12shlKEa3mgq/CgctUw6
xIc0noCrj6OeA5feEE//j7Qr2ZLcRpK/0k939nBf5o3mwC32yH298GVlZYI7wA0g+fVjrO6RIpjx
kiPNUaqqcAJwOAB3c7NCLCXKLmznMxPTkE+iCW/1yhkcxFUBcFaqKaGjgI6FN38jNKL5Fd0puLVA
3mI2cySxFTpM21mvf9RoCeqju3QJ53+BugE/fGJk5gYFiY0GfJe1V1m/6i4yqEmy51LeKMqDlq8M
uwd2wxPtsXNWIOz9fq0upGFgHG8eGQ2cKtjkzydyhPRfCU48XKnNxrX0tYA0nSDHDMnQ2G/4EvnL
pVMAdDaARyJ3gBNxdh4WHLpdQz25PBObKNVXSt+/AlOxo4TvJ5IFedQ3hiYevx/lJY8EPFGHJANY
ABEuz0fJIiJlZoNRpj309lR6hPLGX4/8E/j5DxOziyF6YAvNnFzFkJMbLhe3aTwRXi5pPlxyfKwW
BEinDhRjjgxE7iobra5ELKwdf6SQsGfjxikG//sJsy75BV5AuA1MfVlfANCVhYysqtPa62Klom7u
YMHcGqJ5vlxktRHy2DBDm1f9HcS9+ZHleebnahXhL0n4SBfI/XZwLTluVDft28py0bpHfdmopQHd
gml2bUi5dpCQAA3yUWUrMKIR5kay3O8jbo1bHSSlT/2oplCScaLqqY2cIrBjtKu4oClO9qKpxxtH
F+y+SZ1xy4F183nLRhscICZIi+jY4p9qjKWQBza1wnAJkhvvmgE2rICqFAR2peL4pI+ja1uoFc5K
1RJhrvcAYDOdr7Sqd1JXBT83Sirxdc21JJSVKtpIZbTJqKRuLMkIFDZqIMGwhnAUzAFMzRmuwLM0
ggha0vcGmoVqN847WgRamck3Wm+Cya7odW09jM34ONSmUrjCStm1NqI+7uZ93EbukJZ5YBsxv+/z
Xll1VZG9SCRRvKFLTGCOpAjAp+9X/NKbF3gqXCoQ6CBdMX+Aqo7UlLmFh+GESN0nUcWOnajbDWgO
9UdA26LUrcuu95nU20dIuqel26cDX9hGl84qYF6Rh8HVQsXT4HynQlAYXFoSvqJNZZcOHHQcd5od
DM3CfXC6iM0v5qd2ZhEBE6gNfYHsi42+cWsMqZNBltCvxB3n9sLULo1pFhpKoAx5m+H+IheJ20HM
EBw8eRFUS12OF+0oYDc28dgCcGwWyzvitJraYExaG/u09GvjwHQbrQTr713lUjQ99ZTZGuWoqTFh
YI1w/9oDpnybld1CpufSOTHxayOjpKGjZI7zFnjGNToysED4Kd7YQQQWuHq8F1go5fQHBa13lNob
Zi6Vby+5xUQ0Ak4B4L3VOSTHcYTEtWkKS2UPGgMqEVdFujHN1yjN/Q23OLU1S5kVXdoXFsc0MgvM
JV2XF6FkyvdtXtW3oK7V/s7OOrmtzzyeFNXQoJ8QB5QT/TDx+nUJoF9NnduuoNbt9y5y2RX/fBrM
XH6AeloF4cnpapv5BXFrMwuYeh8BOv+9oa/Ex/YkkoXrJp52aD+ae8oA3NRg9uhysO5M1O6Ud+kq
wjPEI8cYmFDhQxLHT1byxkYWf3D1Z7Iat/a7/B4/2mGycGpeSGVPHzPxUyGAgaNlNsdtYhFzjAEr
lFdGSFfRagPBG+SzQ+VYeU3qkkD3m732gRCeu+UqXZkP5gIB7dcLwvknzGa+H6OhTgxAeLp066iB
am4WYZtfFxcmwPqp4pY0vSpmj1x0XCiVTKdRsp9d/emgLz0Z70z++f3Sft2L52Zm+yMDDCCWK5jJ
UXzhP2RcGOmBQrNrQP/Q96YuUAxNttDFMmVpIC4yzerJeyIbs36MI9giPYQPup+jbu5a9a0lhmei
+K2YwsNjn6L//qM1E98a+MExGn+s9YOU2ghK1z35G4QO5x81rcPJR+lNEUUcaSHP1qwACkoBGLGc
YTMkvmY+j9Xalo9ad//9TEzucX4uwibSXyjrTdTC8+0k185AcYi0XmHLN1lh3i2rdHy9Wp6bmA1L
izOpHypAZNRSC+oUOfaVnPkSI5tB2sblErfCxQ1xMqKZtzadAwaTBua0RHYFZx6ICt1RrxZc6KK3
npiZeaswmdJ3ESbOzJQ1aUKayv5EfSPhxrQE/7k4JJCQIsrgivSF7I8IHqecwTGmYotRmS6YXftF
HZevKSYAgycQkwZNH4hczCbOBPa77QuMqFY+YxDF5Lmr6dBcBhcOUiPIspquqq7/uvuBHxlbEI2Q
U+3l3OWtsTcr28BiMRTi2lo75qJeCJCXotepCfXchFSBTaBKMCwJoAYpvkKVoCTA1bGH74dyySFO
7czOgqTKMKsMdkorc+3mqmyCEUohMQ3apUf8kqlZzK9UqmSNDlOZimq47bJaBX7Kq9t9nrx/P6oL
0BF4xckKzSJlXWbmUMjoXZHW3eC2ILI54I0QOJ56xXa9V/g5KuRKMK629lV8+5B6D8Q3/O8/4lIE
Of2GWQQp6k50cjt5JmQKCnAajTQUaDYxlJ1EIMTz83tzl7bbqbnZRgBbUTJQG+bAMHIvqeDET8EI
UzFoG35v6KJrAgyO6h+eYV86mxUBxlip61pPr8JR2zP9YJO3cclbLs7eiZVZpHKcJC/UjgNLXKyE
zdeSZLhJtOubImD2NenC7wd1ATgNjzmxN8v5lFXFkE3AqOjg2p8WcYtnzcdT+AlSSUAzMOJJj4Mv
r9VjFbZhdCB333/AxeVD8RtYCg3dhvMjjWuG1McDxiulQPURcJ/onrn09rp0biIQ/2Fk5pJkMGPp
16RGNPFl9Snplg6YC2VBzOPUJqNDy0JV5rW4McvrsY8wj6V0VdHrkrzUZGX174n+s+ZXZro12YFI
q0y+/xvzd2J3GvrJNSRSFWjUTTu+AV+lAsUUw8KNaKnU+PXFdz66WVyRal7wMYKVqjzq9EMf9mpX
uKbuEla6WZMH1Hz9flwXd9vJuGZL1oMdGYXpyS+arZO+JPxAmhdj6ay+YGWqrU2kCBMoaw434zKT
RzRy4URDa2FqaWEuqJvZV1xJNt+P51defXZ3OzM1WyiS5aqwSjyFesV17hSwGa+TA4RIDvo1uDKL
DfGGnfOiLGRSLoQTIGjBm29NsqfyvAmcASihEYFmzZYd7Kh30SuFB7urKxSJ5KCjfxlLMAF2/zQ3
G2SridwSYGdAv+u+kG6VdK1ItwsTuTSkmS/2JhN2JcNGbdwKADRrv+CHLvc5yNWiJFD4Z6uHtb2T
7Zua74zyukmuGuJ3CGzxwuxeelJivL/qx6A/RTr2fPdBVsGQRoGmSuaTo3bVYWXpm+7dJnu+b9fx
bRcWkhuts315NN1t/NAsITUvXC7OPmC2TcpIYrmR4QP6KIz6kMV+7Lxw58jipY7HxbHODtoa7IF5
YsAUiCSrdC0jZ+vqP+PwI9u/p2H6RBU/2ZBr4ZZ79Arcs9XbUjphabCzs9G2aW9VDlYeVI5C93Ug
E+oiSMirlj5+72RLlmanYm7RoS1NjFUf0IS4q/LtkN82w12ULB0c046Yh4UTD5q3wIA5WtPTGpZq
dV/rr222cKG+ACv6ReAGxUAb5XVkYc5dtNGZGulTwzGIB43oymkgnhZWWjiWu6H3MTgNklOjvsgD
c2GbqshWA7oP0JSJ/o5zuzHoWlne61Pnl+bXiG9978npKkVXmyqCHClysAETx1wXbEf4QYp3FZIH
xs7UjtDCMsVNUiauOqBGSVZZ5KeUB2PjCnmXjaGATOaIl4/mDvomtaNdB46vxO4Djk6VFpIZTf8I
rsOgbd/UbpUXpmcVg8syaE9cWa0c9rHn4MFEIFazFAEveA5q7RNZEep1oO6YPSyQkKFUGg3cAxAB
wU1DnUOWeWjUqoza/95JL83wqalZsKVCB92wOplK9onpg19DE0BhSr5NfJMtRPaLxpB1ndBGE95o
FunIKJAC1WAsh0BJX4yhLJluqzxLYk+7Y8qWyC4unMyToT/szQJb1wxQ7VJgL5MeZavyNfWeNGY4
dsHfmMQTO7OoptiRxhpzGpcRuUVThLb6To2VhmZLBkEje8wXnhEXJhL5VXRVo9qP/THPQkpqbEdA
l3WoEQYyYZtkfB3ag1RWV4kSLAndX5hFDVTwYPFCywgKyTNvhDZUNTrE6TzViKB1/jBEIzIDoSgX
vGNa/VkUO7Mzc0WmaGDUkSdWZueqzw65cp8sYfsuBMozEzMH1EbNSbQK89ZGuof+Z8/UF65oFweh
TawnyJyCPHDmCuqomaSMMVl63D215ehzFt+W6cKd4eI4TqxM/nFyYeeKLZmJDCsZ4pvWFgB0rb93
6aVxzCJ+KsXoEBxhoSo+WBWAnc5XkCb9fxmZ07ToBtUINkgHEsnMbY2NsHVE3gWEx8JczaueUIrk
lk4xErkzrmKu+mAC8r8fx6XkMjqM/lh1TT1fj6mPoIU+DITFyvGQmHtjyACZKt120HyWlPuiRTEg
FniMy9AEsIIKHGB9jKYYXrqGkFeRuGuzpTrBtERf9tPJR832bcnTsnUkzG7RPdj0rhqOhOzyBpTI
B5DM8u7m+0m4GCZOzE3rcOKTaSTzMlUnn0zEiieOKyVPubqKsoUq19J6zvZwxx27Yc60h7P0uqur
XVHefz+SJQuzY4NWxLF7GRaE/gwqArVd7DS/kHg985dZlDCTfCyzGnOVG/I9lDtT1x6FjcrxcN1z
KXAyO+xBWts2t2BbWdh0F2AASCqfLNQseMRkBJ5VRNgQ8n0RAbyATd5dQcSwMbd9CloVaVdKS0Sa
F50RWa+Jy0yftBrPvaOpQeylSzH3CkSsqAwSHXKlFVjIOzd/M2/l9uP7NbzkjRraqQFDghjfF5VG
u9cbNtH/eJ3DP4sareHIhXVK6cva4oROu3u+0U5tzSZUtLZaVFnC0dfYFH6NBqI9e7MO0d2Delu/
04UO0gvdjAZq5n8ObRaa7UjPUwXtGB5/l4/Jo3WXHYcPcIexnTV4WuAbm0fjZok59KLXnFg1Jpc+
2d7MUnMCXjbQht7RQHyCVdA46JsYCGZQj/v/r8UzZtd+W2FULnvYQqHTB4kGpCO8LL21l9iFLx1y
p2Oahe3YSEEOlcJOoTkbM9d3sUg8MSwliJbMzAJxp8S1VrSTGbSx2WKbIru2lLW/gDE88wpjCmon
6zPYgzV0kxFpjWLEqn5O78u9giYr+qzfpaa7yMR44ZFy6obztAU0ZmWeTYvUlI/kzXLN19ZvXClI
VmgkNlzpg+3Ue167zk3++L17LM3nLD4jbuZ1UsOypr0L+1HVwH8lP3xv4+KRfuobsxDNh0yR5Mk3
zIMGMrRXxW13ydYo/U5gSPR53PbXmW8wNEvbS8/thYBizAIKTm0TjWqwjbo4dKWUK+haM9dk6IgK
XmTACqyFO9KFlnAosKFHHk08FhCBc3rcaCgSh7UKOLVZgrf9VZFvM1CQQM6haPwkvRuqQxmtu24F
TUSpOqbZamG6py19HkOnD4DSrayrKEzPXzRjPxInh8oYWInBB8Bzv2CGN8gu1nYAZVC6GWIzGKOg
WNJ2Bj5mwfRs51Cb2AkAA42XmTtioSZZQNNjnYlNkh0k56qg+7p6ptqqth4dw+UqJM5poMkfivJm
4o1iuDLEXZwand1EDsAem4iDXUXrkWeehVYlLVSl54LWvgOC7IZxt61f+1j22vaKjKULlg9NRQ8I
2XDwidZIXzT7ZgSWxn61RymQWt3rh1BR1+kYsGJjVFsqlUElNqW0itKNWY5uW2xGaMsPq5rfZaA9
1a4MIJpISvyi/EmSHQEozcStoqC+M17n6VWp+qYaAlvN2Lovr9Jikw6h3OK+Wj4WtidH69Ra284j
ZTcAmnlaucuHmxxgTyXzAZa0qju7DYtMA2p5b5jblNyYdC/xh9h6clDwH/dZvYNikVdlG4veFtmq
bN4icY+6SencWXwNSTdrWGXaVYn9I4OZ1kzeGx1NPVdiDLmlBknk6sWz3LxQK/FQEnFxKcrMQ2x7
oIsq0zuJvmlD40OeCdB9rwV5GbMH1NT0bSP5TvKuUpCNkBd5OBbplcQSr0MhReXpurBDuB8Y3R+i
al1E4dh+thW45fdydIU0Fm8e7OyHACtXXO15NU3IzhiD0um9jIdEDxq52UhdtW8JGoLVq1wTrkzt
FfiWgRYKiyQonKW604XqGmi0gbKXJ5zu1JB9HtkLg0S1EXcTGMdTNtamRh97FyRuvgfrLZqnrrWD
9VAH8LA7mbhLzeaXzE9q4TrQmiCpAX/2ufkqN9BnpcJ8us991RNe5pVXtexG7tOduSd+uX1H4eip
CaqFi446/fIsJpxZnm1Mkw6mVeNQ+wUPigJ1W7njE6lc0OLJ3q0VWAcWNPthHW8sn/npSupd2Sf+
0klwIT6cfcZs/mPeUHAz4TNUr/MoTEe+uUIwFiF9fihdnHC+tc/cZ+fn9zHx6xUWVZCTiZ8dc5xl
9iBbqJf1BNTzr0wNGsbcTlsa3/T9303z7KSTs0JUloH6VeEWR93TdnGYYZyVz1dtEO2aNbgsve+H
dqGQdT622QlXxOBLa23MafFYgUegDCvdrQPkH/239nBES4QnFrxpaZSzW3Ou1VBlntzYcraasYr6
46JWzqVT9GTFnLkAdDww28xq2EhN8kM21qNcbljauI14Q8XJd/L+rRWqCxG0zI3s2hvQuiUSfpNl
Sy9M9XvnQdHufNdCLVNlzlSSx2XwBs3NgLBvUj87Rv6PDIQv4y1ONdAalG4T2mi8F2HrCX9rpO7d
9yv95Tsm2jtw8QLmC7Z1c36xEFI85LIa4RoFHSzVrsCtBuFF66D+Zf40GAIpPaAVJro09Hlu2cnH
nJl6IpB4U13JLF0mBdoiL8YUcs72yszKbE+qXBvzvoEVMBnYtTvifubSdFWuozu60bwSesooXv3l
XqiZ1dkOLZkoLFKlAhRnN216z4xQLClXTj/x3cBmGxIZS2jxdhiYlMryJs+q4kmV0O4SoO2aHqwu
zT8lwJkX8piXvGOSfDKxauhImD/0MvR1KXzMBcqBKxlqcrL6KOqdqj1/74Rfn8y/JvBPO7OH3qir
PGEDJtDBvc5XwAG1Ilv1RXI8sod47i3bGQewQXmN5S5Y/nKGTZahsAis5S9yhtnSEWt0hJNAeyjf
YNdtLNl9ql0oXqyazS+ai24psi4ZnC1kR6ouqTsYNA/tPkFmeOV4xo31KsJ+FW/t42I64ksuazbC
WWCVDMhpWTEMVkbY+2gTdVWQOeGmFkJAhyzN5/T5X/z0z/n8laY4eeZ2ZU45pOiE1/vKlb3i7xQ9
60OggkCq3Y0r8wo8yHnstW/wpmG9dG59OUR+jRUvJEDSEd7nb95BobRUx0IAWAVIK1+LKYtlmEuD
vLgtJp4SXQfSHB1t58HbbG2LOZhWXLa6z24le2Yg7ast+xFdW0GNdMixuCZhK/6W70B8FKWL6ao3
PzQ6e+wICP9h1VPe9RsA68PIz3+o96NneNVV92Nhc6iXFvPE3vTnJ4tpSGrexjEVoIkHkqVtXeBP
PQjMghILrAAdXn8LM/sVfzAt4InFafecWLS6KDcLCSO0X8ngVshTh2UocTedaLEGt7kafGslbVIQ
cn32nvXKttI+XeBCu3iGmOhogJAfZnqubgLtx8am2hSM8r2ufNrdx/fTenmQJwZmIQDIMgFRR8Ty
tjeB8qZupadeKtu3aO4qof7oAO+CUj54jdJBRwo6dqMeRW4RrwlLPUUzXPSCQa+sugI7wyazQc8j
6jvbQK8o5D6XHhhfr/nTmpx87iyA8MzOKhCv4ugxN+areBtdaobxHVvfMrdZ2+/gUhB+utW2vaeY
fu8N/t1fRsCcf8Kc/FCT9L7ODcxYMW4q+VXqbmwonNpPZb6UB7+4+EiwQNsc+xpEN+cOmHKjStIG
8WtErasc2bHv5dX363/5tIOaMppIJ8Fde+bkfWnheTpF5BFyyQou9d0xNHZa4Q4vrUvujW27mvTh
wiX2mYth68TuNPaTzZVGdaYlLew6ibrR2bhHldojdAji+P37IV6exT9HOMXpE0s8HYyxJbBkO09J
8qgvKa9cOmWAckFXOMADuLTObs9WA4oSAX0oTyLGqkHSI7p2+ltRrkCMdiyW4B6XRnNqbRYGwScx
xk0Oa4Pz1JGQgu3zr0/XqYGZQ5hWYvTKZMC073TlZ8vX3//+5LTzQxn5XojlAdCvgf/nfDkUddA0
sKkJj1s/GsOnIHlPQnSzOMT73tDXFxY26okle1aFoL2GwzmDpUSTIT4bx8g4Z+mhID9JBKFc6BBU
Zd76JXeeRFJqHii/H2WObgbDhohf3oQL3zMtzXzkoGhFUy1Oa9xiZzM7EL3SeInvyT4VF83GLUBF
kD3aHwFSQkKklRdesZe22KSJYILIxZkYe85nWk8wPTH67jwSdf5g7ZmGZn4loI3/a2D/8d7/J/mg
1/8aQvPf/4X/fqcMZRQCGtTz//zvK/ZR/uM6f3v/aP5r+od//MXZ31t90ONb8fUvnf0b/Pi/jeMF
/3b2H0HZolP8pvuoh9uPpsvbX7+Pz5z+5v/1D//x8etX7gf28ftv77QDuSR+jSS0/O3ff7T5+ftv
6pTm/4/T3//3H04D+P23O/aWfP37H29N+/tv+j8nanuA36Y+GbTgaogZ4mP6E0mx/wnaNQjzTleL
qacZ4aKkdRvjX2n/BOsCyBrBAQfAP5oYf/tHQ7vpj1Trn0h2Q3kIbFbArQPz+tv/ftjZ+vy5Xv8o
u+Kagpy7+f23WZoO0AOgxoE5gUIwbhQWWODOPQMihTWJqwR4gpwXNfLJkhjXllSamtexAlJCJGtk
ZNcHpXYtLvWd35t87HySDRG4fnExql20q+L/qJHh1IGeF6QJuiKx6yAxYksHuL+OmE9lq0AqoxCx
fXsy1/8e0tkQMPaz7TThJ6bwAaYMAMSg+PnrqnAS19kAdZss558QrbT5DYyimatxRCv7fes0wrWK
EUJQ5jCMgSJBKSBKjHGF3n79I3JQn3yJyqjTVmZdgEiL2uOQPRGAl0A9rpZF7GfDiMYVrmndWwdQ
VefWlWJmXq0N1AQjgFX3IMEyOjNUklGt75gUOW6q5xq9liyigCe3SEwedOCpalYjj/LI7cdKxnvH
rOQch3lhonsvlywjSMHq7SfFiHxHorDqGoAtx4Y4mjQovlylNQc9NTgTXFB/dbpfRUx6iM0BaqpI
1Uf1qrWN8lMrm1hrXVNNq2OiJNWLrWamsmv7wVlFcQ3eSFOUTuFabU5zAExTBhbDLgG4LWlQrPUZ
lWQ1wI/so5roapCXYrgVMiugN9Wz4UVSqUz8vuGddDdWhGZhanDH3A69EEOQZ2lynygmC0BADUBH
XJJBc6ldYx5rKStBHdL2Vf+Kfy2h5Z31XNzHDjWlG6fqWReCSEJOPDmm8m1aVIpx4AkphlBrGwES
sdFB23XVRNVLKytq50mgFYtctHDUP6sijqy7uARFsYsHGBvXdidzyJyLXrwYZZLnYWwPCgGDFInH
605TqiyEkmQm0CenQEdkTBQn8fRWibeG4C36rkvLOhJZq7RbawRPmB9BzB50tKnKXmhXxc4mE5F6
IxTolHgUgXLL2nFEIy/ncR9OHDS6VxHeV8c2BtsEJNgafQA+0qlA+WCgfXOTmwBsuppcjFtLrRLN
LeTcfu4a1Ll8DsmL3NeMLn6KSyuy3FxnmR4YkShRSiBNL1wAdYrqRSRF+klZnBOXljpRflKj7q+t
Nh5Tr+NUgtqaWupvSmVjkUDLIwDWblqUa1p7SIagabq0Aoe/CkUomRokfmBGJn6oNO1UqEnLLXZS
DsFDyEpHIN82oqhTr8Ya1GBb0iv4MT2hzYCX+1Bi31eJVENtvsLAMLt8NKMd7SsEkEoXthKWjtNf
l04lgxvWEly6y/XW1je2pGCztYo9cpcWBX60G5Q89pW67697Vc7w3PjXVmzbmiexm6YcP8GMsulf
exoZ+hrsbSPgMDTWekq8VqNx8VPPtHwUbut0vQTm8yyhNHWZETvOYx9Ts9f9xOxheHR69mI3WYvC
TFbwKPyXu44gLTGeO6XDohdShtDwL6erBaTpQZbJQeKlNmNZ7nFnBgOkZk6SUWljv1k64YavJ1IF
p+fEeFZrm5qbUhep6pLB0jxmpM0N5gSipUk86C9SG2V7I7faK1MR4DfP01j/0UsChExlRH+mWY4u
KE1NdzGKOkAaq8amayi2csna3Ce2ytekKD+hVoIei1I1CdRniuxo5aqVenomJ3GY0hpteTxqURod
ZUMEJaBXTz1XcNnPMzVIx3R46ZltHakllw8Ot7PpOCD0VeSyg0pekmjg/AcczeuyDjWNMgJohdL8
UY6Ys6kMQQ9GNwxIY+I5eK2JlgHXltramuASZEFC2Iof8t64s+O+VrBSSUI8XeZte2Orout8B79g
ujWxUhXz0wCU0pUdmE1MQ8JE09whfhOpyehlDklUwLWrymeKNdxmtJZiXx24cQ3OFLpXbIY1QL/c
fdc76K6PGmM7WGD/s2u7oy5rheETo05uBxZnPebQHq7GEtU5ImgGchVlQDhuHzKrTSGCPXzKqajB
10+pEYxGJKW4DhultOEFjZ76LL3rxpps2qqr9xg9ekHsrnvpISbpJjwBIYwjMo+B6GXFMrgumGi0
xreStNyOOjY05MZxbwdziuJR5jDNQ/sfdm6q8EoEaK/KEc3y+LODGsYdIjYYE1jkIE2dsqZayYB5
4X9YRXwlnMrJAlFVdWiQpnAQL8yxQm0UfJKQzinS/ejoQNvbcdO923GepO5oJQxlz4pHb3R0tLVS
lOprB9ATenQkq/qRJGCdCKJIHu4qUZkrOSGV5OaGCuYGa4C8IVSYUjWgxDSPI2h+oDFX2CtEkm5f
iMzyykZHtlS3q3VeWuMrn1SFSIfmrbCKGch7iZzSHzgaQV+cVW2yTmnariGTWftkjJXcbe1SV7cJ
ri/WOi9Sibq8w4q5fZvxnxLt9Q8z5p+RPNYHklPit7hNPQy6E73Ycma9SnYvEh94rh9tKcBlmg7o
UK7lyEZzocXRMAK/gKnMsXYpKFadnZzz6lbXh8gHz1Kf+LUj2AcoBZpPO22qa0R40PDY2HtHQzPb
d0Vprbsu5lBAEYqUuzQarX1X6iPz61zNPS0CpxpTB+utqIfqJgX09hYBswiahIxPmSKMXQvaIkQb
Fh3sPBvfG3lUnjrcuEK1adobA+8Hjw1oWijlgfp47xH+0kbT+4RZTt0cCzUe70dQ4EFxILOn61hT
M77OwF/rvFBcKsFRkktpHKSZUmauktSoPcgpHw4xjcyXDIRRR6qOANWPmgE1Iwnsd+BmI13+abdC
191UsObRrk2c/QgHdg4N33HEeRKNEMpIWjUs44ID4N3qOIxTASdyS7PUrFAkad+HOA2yp8xsuRm2
2ch3ulFylFxlJ181bWPH4DXjBqQsQeUg30yNtMjlFcZHkRK6HSEO3rvALiEXlStmPq5icPKhW0Qd
kgL8tFoHVZAea2A/cFC8NZCP7Qo5ddE+gzBHUsN+BrmnnXm9bICfujB6U1+DWp3kvgT2MmjklHBj
qmNz+YpSgqGJRlBqV60ulkNhkyTyST443EO2ESVNp29D0UcQIYjZBFKtB4bYrUiWA9btTi1kXEuc
bs9Q9E78DJTRnd9UqindCitRGp9yxyKBjXOzcQtTyZVXmujKa6dZQ38N+KbsFYOus5WR4CqEM0Dm
gOsIXsVARXDWXZu4KSV7sJsrUDCKwHO6JcbEF6QinGd7J3Wa52TQ2Q1OZJtvUc4CR2GEW0fqgvQd
J9dQMzByDK2Rr2QKJsBV1kOQJLR6DcdH7ijaGonFgqxSDmSAHjsW8zgyTbErhGFCAUyTcWsFZ6up
3OSVnkP6wOH82hBWUblZrLBVp2XOrmCdYwcqLniN35VCXg/TuwPBJDF3Q8SAYoNIUbrWIpLeql2P
c1VnOuS8GDuaRaqAbrVRK2uraA2gG5Y5ltyF/HbTwyUTCRw4UZ/uREa1XdHYoOCWu6jLoATZZPqO
Fj38XwKRJ/A0kkCZLcY948ViJLJdfRTVMcMZCiGxnt6AXrGARFsnT/VNNGFyt+da3/qRhKsYtOj1
QfPsbMBmz/F0C/CewWUdUlnxW12SFrwXI47lsamzQ6105geBsm44oGDpRegnToI+NaVjlhfs1VGI
g9dRnOPfR1UHvhdHR03OTcClnrnZUEJ/uMEzW3WjMYG8SNygkWJdlrTj4KNINNs1ClGCxloeq2ql
WshTuN1oSHu5TO0KzZSGpGzx8GlNj2ld8ujwFD1IxCntZ1HUxE8MHcS3Ik7sx0qTYwg6/w9557Vb
t5Ll/VeZF6gGUzHccue9lSxZcrghHGSymIuhGJ5+fttnGn2sns9G333AAAewj21J3GSxaq31Tz17
D7yXqD3lJnPPThuGLWaMAa9vR4wV/YXbOC9hm9c3JAVw/xd3kPCRxjy48c21v0ut0Xt2h6L55JWt
ORRDlH9mvEAxb5fN/B3Ss34Xaix1+cRZ4p1G4bunGq7ddLJKq8Yjfxytz0mf4rUx/WwCstKenZul
KF7y1A2TXccEGTrPOjXhcQin1mUBeZmgVUkwfZ/s5IcrJ3WxyBk4cf6HJwwjhpuor5t8o0U5tlto
Aqu7HSNhwcS5BpZkq+OuHzK7W19Gexm9ne2PK4yiLiDkIarcCzpG9d1x8XmJ9TyHD1PICotrDK02
1nWzkHbnOpvGM/2xc9LuifLbxILXPw6XSR3b5NoQZk0KrFOxLnAjak59JrpdGwTZKWuz79If4Cyt
aj7x0gHDlmGK5ryzKh7yIPxjhlHxXoRt9s5TMn/tvMr7MRopHqtIdZ+jOYue0iXBkYzzdesEoiKO
tF7DPLa6OnjweX1fk2kWjNppWT4OY1q3myZbseeo1VTqg+6W4JPdEb2+9XuiPsW1/won2+f/m/Aa
0+xE2cbBogjj9KD24qhs8FmGVl5A5HLN0ThefV4GNR84LAk2oKcMyyCA4+imApahNT9YVB6HPOo+
qCBIn23h+BenI29NWa5zXKv5SPW23HsYbXzEJ6xd40pP2cVu+pU0Dy/t4KI59QP4MaJkVnuRHmZv
Hk/zwgAuW2zzPJd2cAhSCnhtufumkua+Hxw0xUnvRjdrGXxvZluscZEgSwdlX6tLWKucePaVdyRJ
xyK/DpnDs2pm58Tp85pNafrdF9ocl8x2dyGbar2NGuHfWHnQudso8IkjHmQe2ZsB1OmRXbK8rcKx
2k1Yl7NFtKxOzvqIbMprJOl+WnL/Y6OYYY59mm/d1qa0tdxwU9H4bXRuuodKqXqXuZO5ndbyVQ58
lVnw/uh8t7x4uXCOJvE3igPNQ/Ihqtcwb92dCnp9H5W9v1LhNTgt5l11zUUm4Q5dfN+/q5OkOASt
Lc6dSNNy1195bmIMMjy1TYpmths0XmllhDFhKSrq66QH88zDJj9bQ2LeOX39ZU3b+Ux5MRyLxe9u
yhHoGZ9f7x5GZ/liqszo3Rx2irOZg/7DlM/LIZNJT3nhwDnqwkhNe7dUrCXW5ylpO+VCFpyir16t
mse6twYePuGzeJFk5XCxSa8TsFm0Fe0w5zY/yk7TuNhUNeyTUUEOdKuKwyT85WsweeV937bteJa+
NA99IHiJMmdluxdr3n235gx0yiqGlWJ2cD90Az2h18HfPxRBMH9NClzj4pyqg7d3SRsRV4IGhWW8
UpN3XooP0KzGJzIRxYliHMl0hqXwxm1T0EZD27Rr3TqDzzd6Zq8T55OntX2p80YhUCBFV+op9/ez
EJ+t2QqgDpLUbef5fMkSkZ5m+o+4GES7o0bhbO3wnSRIw05OesnoDeyhXo5d4NrP84DV+4Z9QRY7
YF07nn3b/tCGdXLNmIVWaJuoeEjnRn+Gs0nUlyr65v0yJ++7Ph3uyxkG3GnqBC9OUHhj/r6rDUaX
SI2sa+JiPj0oz4jkfpEm3JjORC+1VXa70LemAyE4yFzndPJ8uhVr2eo5Lx+pB9e9PbmOhs4pu6+F
rLsvY5F2TMy0+YbPWtFtR3fdLUqU5KGW3oHKU4RxGE3eeTYazl1lxB0HoP462qJ4yGSqN11iGlqw
dXJuHVr/5iCYFp6mspxOcDjzd5Ux+yAow5Ws16X8uqqhJZmnK6KTnVWXwg2X2O6S7Gh7FRvFuGbH
oGGGMlGsIwj0x/C1I9CIhJaApm07wHWnBvDBMQ+z5a/vgtWMH7VclmMz4m31sHTFsm+y4TPHcfWU
h/W8C4uqfKgWQmv4tIdR4JYdQ9caX73Jn+R5zYmKO6cB1vU7Xc3i89pJ/ZFMzbs2d6pdw/x2A/qg
Pqq0th67Lq82ci0cBmiW+hQVfXsUKQY1eSCemsSb45xR2XKkZo4WxhiCaps+uYnF5Fc3ZlyLE+1k
fXC7xP8sKmVvi9TNbnOe0tAYP98OfmKwkVxlfWLWM2yn3llOY+aJxz7nJKLmkbwK7qMdjOOZoV+6
yTim9p0Q3m3iDctNowKR7Zx1qHUc9YAm8RrayNICOao7TMDsT8lIZTf1TZdgPSaaS9SYmdlcW38O
Mpcarlx+2NU87bVTqhendEcKq0Rth0jmZ6Q13W2Rrv6dE5TPq6D6r039PWhC673se96gvurr+5Kw
TG+a+5fBqzN1I0LgmB7f1LOuw+FTWFuJojUoGuchp46YP9cyTBnCBqNVbodkJJSSfshn3DWp1F7j
tvL4jIz6av2AATXD1ABUC7sCS/fvg8qnAnQ72hfibpkEJZ6y9CFzDYNL7aZUqdHQEDWrSmE9L9ob
txp9NwruzHgXUVv8Axp7/2Hxpuo9J25n9n6tqKWaqUkJ7ypTxgOGZqTa2m2n28swNAk2nBlFVYzR
/aR2wGxze0NlEuVbPXRsM7MX0HTxTEOGT1lVmD9Ae//bxBy6/lWZa4Fu+G8AId14yQRd5jX0g+Uc
ViOsw2X1smKzNCnOA82YNAz0u+UuKET78fcD+yus9y/w6zqtv3rgk+oWoc0PwL9+hRxC3/TabtYv
YdPXtypyx0O62Pl2Zei6VbYej3DAx0eRFF61yUdh/Ql8+7efH/60n3Q893pw/ZvGKwtkJmafSfJq
2Vm2q6wae+ssUmr5llSeNO9bAvAsdv6IRzALy/qK0u5Ksg+Ybu6mbmQ+Q82vCQmTai5OySiW8jI2
aeIcZOZUYusVvZ4fmpVAodheclf8Z7oLbiF1hxdAfcOMnl+8N6iNyEiZXGyvhDOVFP4h6zLm4KKu
HWtjDNO53VDYdkmpVIDpZHUIGJOW9hWqEfP04vVFVR3WTsxma/9EbYQWfvkHkt4b0PXnRWJHbUmq
HtYY1/nrc3ZdNtsg0SUKlC43h8QVfnOpTMp1cXC/G7JJvUbFAFaTFys3+SeKFDURjZyjU8ffZXmq
GPcEXbYwPpSwJn+/EN+IdSCPQErxKMZJbXE8whneMA8YbGdtggQvHsYyMo9/vXS90+fzwW6ZUd2x
b8h+7yvm9dug6RYfK4l+Le+iOpuvqSXLYNMdzwXlQ6lrlks/u6yURM/2cqmUdqc0HqbBD//ABfpp
O/n3d4gLvrox8xZdWVdQZH+9t20u1zLKdBE7XsnqdYulDD+XqW7NTiy82F8qzfPewqP1itvUcVI7
ZrvM8jv8qJrsgnNGKo9l2SbgWE6mIGzV9GTbSfbeGssuY9PMr2gQk4AMUjXRKi9SJj6k9a6Ewx72
eeHtNXXzvK0qWg1qaR0eRNhUDd+wEj/omPJH13KZtSoNZrKZ11B8abMpnN5Nfea/j2Yct2N3GNrm
D2/HGxLz9bF6mLmH6IICXDt9+WZzWwEmqgBQJzY8puxOqJDWBpHbmmwUNVOzq2XjubdYP9JQdUo5
y2UldKY4S6vm9x5N2z3T/14dohqIFstfidyGTbTIL5a/hN6eKFwpYpBdp9/i5A10E1YpX+rMYYNN
S1Bb0YTkZSQ9vvWrghSTJsg/MuC3lve/X8O/bmYwgfBCZhvBbVUSVWJbb5ZwNtnL4hVYcFfhVF8r
6BQh9VyeKqtqz77qmAdYjU8t4Q3ObhFR9ae0sje+f1cuEvIrgnQtF3NpDKavR83fwNc1m6Fy5njY
rpnqm72f2h5F5BoyU/gL0uE2B94pSrzsoxLNMEO07K47q50632Qm23pTtlJ5W4fhbHINJrmOPNxp
/FznHIJ0nwnW6mZKiMIki+Egx6Js8eOeaWBruYoKz0knETvpMag8/P7u/nSo+dd7BuXNwmY6hBBF
dFQAG/1K5PjbhyMXK7USf/hOZ6JvmbTU5cbBjCSJmRBEt3SRYxIrO3DPCez8L61VM04Mgq5Idpip
Ju5uimpk4I3lR/cLk9EtySj5kzPPwwKmZMunaFzyiz/W7ClWImtyGWun7raWNdm3ag4DYg/sa+r2
4ubFtq3rsWWWJ3v0Qm336CU0Q3+iylw5Sm8+MVQFHCiwb0fQ/ZYqUwpipWVTfh/cK67mgnrQQzSY
TW0MrIQai8NQmz1rrLktTTqrg2yYu1KT09YM2s3m3e8fwRtw//oI4CBJvL6B933HDd6UC5XnKYoI
wpmGieP81IyteMrzqA7idLQTvZ1df3k22iCKkEOJC9cklzC5IepSKaZNQz/GE0B1HtupjH7UWZiT
V1tZ/l3gFuSDEBFf/cAYGahStrq6HQ3JT0/WFM70V1eAk42m/eS0vXwvR+b1mAxbTO9+/qkwsmVY
bxkRbJbUKLMlprgo930iWCJkVqXI1K5pTrJvkL3JtqJYXCq7b4kn6ZN0k6yuUoeqmXtWtKmZ1pUU
5RnfcsL9qWIXGT5GdcM3K38ikE7luQQ5B6M+uoTU7ENgfxpJmYzJrgnpaIE5k2beucQ+N9s6qCLv
VC/5FWoXTnGzlK393EcLE2HZ0PvERd4FZWyq6La0Wt/GOMguox3OIJSvsix90DLurogXewRu+vlg
/yOu0Pum4r/f0oRu1beu6Zsfw9t/9f8jT0hSiP2/eUIvXwb17Uv9Xxt4S7/Qi65f9hddyHb+QYYc
ornICuGzoG/4J13o+jc4WkHfomhH+cCh9k+ykP0PAgu8a+Y3XDpeFHbg/yELede/snAdv54SgQsr
/D8hC/0Mmf5lb6DUdAKYoXhMBtTub17FoRVOOs0uc2yLuQzhat67ZPiSJJx4iLhr5v3YTj5ZPurK
4/2+ah8jde+46S7JnC39Wiyqdu+mfiwYnIXd+1q/uO2LXJ6z6dla7zL9MA4aQV6EgpISzMc2KEQi
+g1MOp1vguRR2k//59cglny/W4O3r7P61vx99f38gr9Wnwj9f7DhQsnE6ftq7nyli/2TrQZdzb0y
kC0fFhXhL/9agK7zD7Zmz4I/Rl4pyQVcwf8sQNv7BxgdtTUlKhk4ThD8JwvwTddqEUQEIxQ9mA8L
GnXYm2Knc/HGrOtM32aIY4KtbpzFvi88XTjfRIezFbukG3iXIXCk2MNMy9eXv92r/41r9uvpKC1u
AGQzXjTe0gg65Zs3QE2qzIoB/XLTa+1sHdLJoycvde3xtMgoa8/z4jryIekgWgl4KqCOZ7zLhqba
pHaHk1nsY97u/ik96Y2NA9cVunyo0JIBpcS/Xxe27XJglEo2xTSU/Ra6CUBPp8LJ4IBRXKekJBD5
d3+1J0XFHGYbutWC6KU3Kn/QwC9I4IBZgrNs+tH+wyH+RriJ6oWAPYk5HclBWLmwWH6to2DieE7r
yhazOA64rdVY7nJxWxE+iJlK9cdctCvDYKDrfm+cTk0xzVgdfl2KbASkj2T3GBVOaC6pM2AAV0I5
Uw9TbZT8U9d67Zz+tcddrVhhZBL3S/QWuxw17a9XSqyX7YnZsS+rRcTOiTjylvksE8g5TvVMEZ35
Vf3aML5Bf8m4cJtzlMuj9mZCEn+/2q4/6pdLuTqdU4JB9WTh8ZtfL6VWhM6Vvj1dnCRAZ6ttRvC3
0wRYH6/FmLeflK+HLP3Ds/q1o+AG4BHDx2Z7tyTHhvOmtaxX0I86X4ZLg7Ob2cJuwSRG+oUFSD2s
Ur9fZUcEj6g9sKAG6NuCFpSH5g+0zut04NcPH9GbXwWgLGeEHm9WTFV7Ney+SV+sOXeY/LnGH09e
lc9rrNtG/alpvH67Nz+Ot4cyH9sfD47N9a78rdB3l7bMMt1WIFZNUYCNtA2z/Rgj4Gz+Q1PBRvnL
j4Lte30HmIHxYK9b468/SieIpWBWzlhliIVR5V+30M58gO2gF9VzV1feelqGhgL89yvq3360R1ER
EnHPk+Uy3spqhQ8tNVp6ffaFzQkb+tW0dYrW8e8bRSPHyP7K6tXpyKDr9z/57eOUnkcuGZ+cAubK
eH+zqoS1pH3n1u25TzXDNQ3Ro9//tR1l/sRK+v2PsxmFvLnNnGFXs3T+xvcQMv8c/vztifaqnZNG
gFH3jViaXSr65cfgros5uineoTve66bGw6HCzTPK/V1eMs+tyiCRu6QFEHUDUnBM4UWnpSVEN9Dg
IZVqwkvSKWc3OajBOpRS4FiDOZde5X7QkT8dNeaUj1Pkq83c1fbOHYe7WSbZk0mCqfVA3xIdCagx
syq8syXWeRCvpiyJc+/0+CMaku5rO/a4Rgi7PAFkyzuWw9eKrucgQbZumRSH8OMsiDpOYh/LNQTY
IaUsvHSFPRzCNQrfi1mG96qJ6k2VNl48t02wt7K2uulAjLZKWCscSgKfuSlOveFQfXZ9u3vMAqeI
F1MV+2ZkWE8gWXqA5fc8tcX6zkzOvPNX7CKgDCYHeNU+aRYNTe84/AiG1Qc780j2BZ9Y4bqKFcLS
UBxgfEKDlUBMB24D/KDMa+8G6BuQZ3JI2W1rHwc31zQxVvuSIEEjmWYuQmA/AKaOWeYhIcpnX8uk
eZ/qPtytVlJvOZ7tr+HkAKORGLLsGFsvt54sHnpSad7JEP7u4A/2u7DOikfTWOaHyeVM8yqj+hxR
KUO/kFP9ju7fiwOuxNAeLhZAUe1T246kZX+WiZ02G9+K9I3TLPI8w+/dyCwZDnLxo8Pot095Vbvn
JvPnHbsFPPNGJwAq/DOoHYPe+SJyxcVJ+/Umz6vxfRIW2afc1GWyZXvI7wsSip6uNqD3AjThpfIA
K5rMRDsNsnLRvifiWYVLhMLHg3+vq9A+GA0rSJTV0MRdYXn+NmKm8K2Y5cWxe9DhLeHRKcGkgdC5
rJ50KlhcdwDpcjw3yfJN2q3czH5vQzJdoBLX6XwxjNE+mkmA6jKayWHTipF+WwXDsbG6Fye1yu/u
Iu1TC8x1yF3mjplfmjsd0Fm2U763ggKzFEvfjss8wEiEmgsTb1Vwa3lCxluDfekoZ1Nd++V8BFVy
nN5sumlZb72kqbbsyWYHuz+prgzdp6Czb3JHlpslaL77umHeQgqM3QLK2TL7sJBqgVV6PuyDzoWL
YM/WJ1sh65WVuxnSsb1Z0tHakP98nzRmOjjNSk8MN/04p7PZKQdbXFskC6vOC6e9sUW/mUy+3k1D
EB0cJ2+PTtXipI9bzJO/JtWd0ip9UEm63EBS0Yhp5/EiWl+MaL+NdDcrsADx9uh9cMdxjEl3ktkV
kglabrNJsmx+dVvlyE0zFhETo7m8tbMhLy5hBtj5MSuSUmA0v9DpD1E4MRldoiDPbqGE1vl3O8nt
H5on57ystds91kst/S1w1jDchTlN5Ico6FTy0rUc5/CLVpWrs/Etp/gRNgaGnnCW3n/yqTO+d2F5
xQTysVsfjAdudnBU2FtbN+3tcv9XYVYLRlLM7cPBeKc587iqHhhjN08WXGKSayZiLsLedArikxkz
asyMqq4fR/ydo5xB82nqyyRE+1HxHYwrMgjYC8ZImZ16ASysdgxvAERXiN1zrZi8IjxMoAIWc9Pd
IDrzzF3ATuxBgGjCK4vb7thXXkYIu0VcJQ6shNoao3Xj/tSbeOyj/qYJ8CW+kVdX8lsdNXp98CzN
CeugaUle14X347aCRf/FgUUuz+3Sr891xBJL4dt2lMe+n16nXVpB/J4ZIM8HJLcIxnpRDufVaVrs
x93Et9hx29XF4KUCl1jLNdm7kEHNY1VppshjhjLvYajn0H9f+WFT7mwXNT8zl8o1MtYT/OSYBws/
lFfaW+tXxn9ZtdUOzqYXp1dddrIi06b5BnqCmnAetnhC2S6oVdR1exX49a2PIwjmHL12H12aoVzd
aKtePH8jSq3z6tYu+7JIL3LEoy7YMC017F3s8jjJLe5k8XDHWtd7oIWoPiirMbAtMxO61q4O0Zhs
jS6K1memu8K839qFFXyPqjyERNbYS0CA5myGReyCvDfBASS/3Dcqg7u99YxXjAfGqRhTCjcLG3jt
dpGeoxkBz0s0h1P3WqEpGbcitFoDcJJlOaclxAmqANpP5ou7tBlUfuPUdTF+HqapVmx+DeKI6/GU
NN6rR9AMBBF3TSQO3zldUfqD6qNr363UpuuJTdLrH9OEDXNT15TtxyZrU/XcDk7v35kerNPfZLZ2
k081ygW2rATJUvKomUYuXtz7uvSCeKKp8uq4XDKd/1CULR0pPWVttNhUiQdrdYv0waFKXOoZjoXQ
UfYhSHN7JxRxB2UItfow94U+pV2Z9JtRJ97d4Mr5M8KF5NleTHRu68zfTIh9tiEs1xfK8g+6T9WJ
j1djlUwPFEfu5IMiFxcfzBb79NFaEiDtZnhA2PBFmyGLy85Th4TJ7K0YmJgzO2SdMbI8+XMiniyY
rYcVW94YznS3AVgkgEHN1ruWfWUb9VFwrwLjwoyKULOPmdxmsFrijnm4jJMoGHd6Nc2+EDI6L44Y
d22Uru7Gn9lYsMUnHtNYQ/kIBl9uQ7GiGxG0ovMWu/zynIVhCWtRatxAZApJPFo96wTpODmqikAs
1zbwk6+aD5VNLzaGclgCRimGbrWvYws89mLmbiH1VeqLU03XIa9XXkzNqpYD9zprGz+M67qVX520
LQ9unkh4a+Ma99VYn4Y61O9AYmdYTM1y6lbVI27KX7216h51KnGygQuxbVaMTe25yR6bnG/X22nw
LMvRDje1F7Y3nYWwKF6yNrjPpw5njNqVELwYzm+ibrCvLOHRPK9Te80EGJqZM4/YWWw1A2WsXTdM
ZGonIrxBOO++OAnNcFzWyK/6VmiLaVqu9iPJU9BMZddphM+JfCnQx8p9EKVV+MnrojS/M3DLIDqz
+dJ1yj6nBOyzbAv7oXbitg4ZBS/OCBlqpTzQZFOO7RO+1cU5RTDx1U2bBMbM5JycGTeMjYlSsmxb
INw4lM5yLFB/CxQdUT7GsNTG85wO04dm6JqHgeCtkXDSIHwcdGNz5oOFva+rvJm3zL0JtXHc8FkF
+XzOur55HFTinrJrY7/1lrk/WXpm1NB1vULSAFsEHrn09pbftv5uMdOQbEYwrO/DuEQvEs1auIHw
DBMZYJ2vY8AT4ZclZsaCOszIHB4RCvCNQ8RghmQINGUeZtBzMDDO78b0XEUuvqauy7mF5vvKa8T3
cdx4YzveLKrrPptQFU92OSf4Fehx/eBep5K1RcI7WMccuXfhIKw+ti0Yipuya/JbWfDan8Nw6Z8H
Gv53bOgljC0LW7xuTsrjME7tFlF+uez7ycDpSHPtXunXpiTIwfLHPVnM822Kz3d/zKNsmri/i6ji
aC6AEpMlLy8kDoidna3zl8oEwW7ulP1kxj7aYB9Ub7JCpvu+m+WhS9IGjKFS74u6/GI3hQezspNm
09BifeDWarld1rZHNQM2tbUAN/dICZdDmvX1RdM3HVx/JEkDVbSOsTDIzF1EffiglTU9+yqYarbj
hGR7tx7OYa6Lm2Isqtu2rm4FmPe3SQ/JrV/q8N5BvrK3AOePHpKCKnanoDssKj2jiM2ZMRF1tolA
GW5WK2eJga3TU1mDOAKLdveyWcWXkEZl3pRiXb/xsjoVVrt+/alUS/tFevV08Mbwu0NUmuLjjOG4
E6sLB4dkGZorFeVHDwB3V3Wh0Ftbpa86zP2zmHgvulrZhxyQ/7AYu6O/qvtbZ4DmZsv264jhAG7J
oSRgUBr7yacL3hrwmSM9eburF/kqodMSa1Th7oi8Xk9J9M5KHOv9QA9wtqhiNw4SkbthSj1sGRpY
3P6KjaPJg48S0dEdqVLsOmLIDo1XYN8FrnySlmkPldeTD10pa1uG2AgKT6NZsuEXQxvZ6JlgmeGa
ZhkWfnlupoR3RNf2J9Rj1r6Fo3jC8BIfSBJRNgbNRJL4LtWYaSN370oqqpULAhmqku1qFd86N4Dj
WYpoZwwxkbk9LMfaR1u4+CPtqChSwMR00IfZdqdvy+Q9t15XnIveT/H1alLcpddHv3SDH/RYzZOh
j7wjNMTqd4u/FESshWJ6hDOl1Tbsx/be6eHT3AJylXMMXBBesmq2lIqDLpRjLOQgXYwwF/9B1VK8
x78wwgfRJCo/5nWQQwsNh+QztY+9DYdoxZjQrx4t13I+Lp3uD41q/SEOUe1wz+ziJZwxG0XW0G2L
OpGPViEnZmNReVKN82mcTPs4ZSi/Kp2Yh7rV03lZYeZGXWBfEn+BvEyd8JQgG8Dbsaq3CuZAPEs3
/KB9vIh6txT3Knde8gEnTT9bGAJaZebjR1newpniNndDcNGZx0WYtvrGVtZDDBPzB2BKjDy9KShP
a81+vQxUQTASMdQsQzPfzV2w3PBuQ4EwXnQz6wxDzKT4SmucvytoQzYzPOl3tQcpCu3zCIfW8fcp
qQ0UA0WfMYDAJhPkMN8tEO2e8qg1d9iHWO3RWIuzQXJXffY05K1Wa33nEea4sdsKLZbS4guDUzbx
taz3rOigOIaOWDER7ddlk7qJ/aNDebhZIV7uWs9LdyVzrF0fdQo6U9Hh69IU2BW0LTvjzmtqjHtV
Vm36ovmQDV3x4BBI9uj7LpR4Fz0G2kyI+LWAF6+ozax66o9ta74rr8BPxujebw59DYeiDYr28xrk
Hpo3RYNac26z/uZR76iGv0i+bbVRi4LCa9kPdt80Z8DOLLa0019cT4e3Myz1O8aK7rveOOSQr0gb
jiZLMHtPPb1poIij3kOPS0I5yuxBiWneQV8YnjLInveogtUXtH+8gGq1fmQMNKjsgfahBbcpprZW
8uRZg3XX+MaB0kJNeINGbdh3qjXWBh2Rf24TK9j12HcdMC4/Gau14xTm4D4FQa7ifrBXL6ZFH15H
ZuXXbtJs69k0h7KBebN6uf+5Lyzny8ospo9RI2Vb6n1uWNgH+46SdccNeC296EObFmJTVF706K12
u7NRGuF5W5VHe9L2Bnlzf5h0l59SD+unlAicJe56e7kRJU4E1NFSfrAcPbybTWAYiUjJJQQXWlr5
LLpl/uL3fb1nAgwJfXa7lS4qaD9V6bQ8IBeQEKgFoio4ousqt4wbx3gZivIzfnpT/2lZeMupjiKz
h83BB6u7xvsWVen8ymFpNooHe9MbAT++AQklzGDxnkZ0JCZG39/coIa/Gh6Sm9du3DCdtqoxhbow
MkrSm8QPk21fMDn6ak1pGxxdNrtxS9slP0BTmZ7LwkWka9O8RKKGW2v7g74ZWdjj8AEitUHMGMN/
dlytrhSVoa3c7ax6KF2UhvN0u9iZ/SE3ThRbrfeh46S9tbqiemVWQsnRpsJ4D8Vga6THW5QeRdNu
fJdrO5ufPUyXMRm4qwtNL5mZASY0E5jBj/11jjgaAsqki3YUf+vAZa9vdRF2WJQuCX+y9BkyNOpG
uWreMCvoTBl3jRXdrWOg1m2tjWfek+fu3ZYDLg237dRZ/uexdp3idp2mJdklfhkG20BZQ32oy1Dw
Bq465KsWXTJEzMgfjW4irDvl4+Igl642cFhzngkXRo+gWvJUDu3P9pmNO5m/kelRYLKVJFInz13h
9+7eBgjAAXJKw+pVRf2wIpG3kEKwp4S0mIWPd8gByVSXXcI1XfNL6q0meHDFgMCwcjPFhL1ZnIxf
PFtfpVZWGmo2w7mygvSEMn3MjwHAyF0pXfr4NZeJ+rw2lctIM1lpHsfF7YMMhXofhOcBzcQM0tz/
N3dntls3kmXtF/qZ4EwG0PgvyDPpHEmWrMGSbwh54jwFx+DT90fZ3eUjZ9vIvmigGwVUIivLSR4y
SO7Ye61vsfHPPdwmp7Yx5px3a5FoJV7hrqY90SAqZPsrIqu8mRat0Xe1Z3d0QXJq6Yt2KBR2ES2m
9Y3uAlHdwJuG2cYYxfMHJ84qyEvGWHX1ljFBZO99ozf7PaUpzYI4n3XjQpEa5IdMhXpBPJmjyqNO
e2HY2Cio8qupmuvsm5bKhk3QSIWOe6lqjd0y6K6GMV0VvfqGZFRirvTixXe/kfKLJzach471ZBjJ
OjJ71eNYr7LESIzu+N7RC5N9ae8uCA/dyO7SywJhc3YqDQSYaEAobZ94GWeIpbsik1TIWLTwUxsv
eYJIFy4uuzXJHt6SM4FmbI15ckjKENFay6B3w9Xfj2tjVzqonSwo49/aTjPG+ykXFreuGH2dv3hI
aFgsjrId0pkco6Z4Kj2U2ksTxWWQRJSY952BhxJumMJe5S1TdjQ7cB1gHzJeUobsF+t2iJe6xlzR
mNWOMlllW3s2K8jwJKhXN9+luAl6GhqLi5kl1bFA5P0UZV6v5qCLJyehjmNKRpQnPG4+gRPWIEpd
uJ4MvuyraunIeObDv5i3id1hmZrSlawRldiqO+WLXZ4PZb9rcQZyTsoTJ0MOMzbCYiWkJHnMzXR9
06i2UU9FsEstdyoZjmVVhN7eyBPEPQ21FS++uT1Wo82fsr3R86n5mLkdu8lf/COanSq5oOIZx2X7
fSr6XW0qLfzxd2YxCOxCo+e2F3Cc9TZUuTYul1pXuCsloenHnRpK39yKZZyq66lru2KTzYN2YnFp
4nqQdn2xcER0YpmRNy+iMzQN+I+b72lkZ82RreaqdiQTxcNL5LvVocCcrb9P8lpVG16EzrLBQzdm
1+2CmJu2goFge7YrsXG6soGCTbFPDVsJV1yyMWoxlOn5TFgs/ePs6PRmSnPXxg82ihJ9MnoSXhq0
aXoRkqped59tVKTFxrDH9hNa4fEmLrlFB2UasvsiQDqBnDVqlvUQY4rYELJqfvAQ3zlPddOwmTIx
K32xuNUv9Ihy69ALqKM7dxY+4vW0jqwN0icz2q5PGK9on009VvR1afRZoT59fzh7abBGfawN7UEn
ZAeDuTQ7IDjVaBRqk7gmjcFyqJfuaGalM+0w4VcYmiWdRIZCTWVuc9SPJ2OMSShPLasnaVmPZ3XE
zSbjd5Ye1e0p06pCDyhFh55ealJn7Cv7FFoNUQvTQv/Rxe6yzVi43s7D9jQAQNOy06hEG0P/NJpv
XqdPyTcLQ8lC59mMMHvAgaSz02qI5o4MRcryCa8Tz3wKuUJuc4nwdAriumA0Fy4WP+7GNEduQePZ
Rb4HSBnvJxM/IwneY+9jx4vzFoZyTwLhkR074+HA5I2bfcNNTV+Tz4CbX+EYymq1QQ46yx3jXzrr
mtO41Q4LvXpsVUU+q8oZijOIkLw/hWXw9prziro7k1OLPlV4bnl0lkwn1hdKBsgIRMBm9Jh6idPu
heYABKFRTqXNe7qMpneFTU/snZjTpN75mWBF4DVLIesUI/OsxJkHTJ5Fl2P9KxtYHWUA7KMojvAI
NG8z6X52WEyROgcDy1l2wXZDPNh2jb+ZJ7hRADT0nucVRAZui6VrP+ljyra771LD2Rm0xJ5k60cT
uv6sMMPv34jvo1JMzEW2rdPMuHNSt46vuEhOfVtDEaBlwTC1f2xU0rvX39+YXmvmxsMo9TrbzYae
klXAzsJaAs22xmSvdQM3jgA3Br92YhvrG1ivkoNJzkF2YXIrL5oxgcqoBqvvvrgS//dm5IvH28ct
pLtX1GEPuS19e4MUtXvGH6uP21H58C1Cr24msw+TeUCPPnOTdWo2+MAagsKeZWGoiJpYM4a6uZle
/SeF6mdtr1fpLN5pdD7RutbxgNDc8Z3iyp5z9zNthlZdduQN2JuMz+J4T0XkjO9jKt/lJoJ8PN57
8UD+A6XGeIG70R0viyrWl/cSf8Z47yItIs9XsJLSi0iTif05q1ylG7tU5yN5spZFtV/5nhQ5HxQ9
LdMioH+9aNdoUnGeT1mh6wfH7taGsDaYtiM2bKGjeQqTMW5dPB0yhmYN/KK+9KVTgrfgNWUsG9zi
9YIRZza1iJgywUBhOlVtrZpX7tsE6LO0ynHrjnzpP65my2kTTe4q4mE4IBgRpAIdSmDQNqcell5S
jXedLMbmls2ESvfMYx3/0iuGieiAzCxLjMJl9pxL7C4s0cGXaw97ZspxgOTjG9f0n0rslZXZW8eY
oSnNdok34vFHjeTog0XVpWJc4gCvKj5dqDK8nqe4LBdYRXAxjFTxBtBcI9GQDVNUNh+lY/Y2vYBp
LK7iTGvmO79pUuzh8cA6q6BsjPd6Jpz6gtYF0Q5YgwmPLJw5H+4WnZrmoBfseg7j4mmPDJq6w4Sn
rgntPquyywgzparD2B3VjHRHi796HrPPF/asWvUUox//5GnAqD7rCrNIxU4qcb0+mNpkpgZgZpno
hLiVZvxJjN2UPE1ibqMXR0WsjYj2pvjGgGVuD6pPovFCqizdWIuWL/SwE0YRJ6vKrfwK16Phb6MR
b/Odop/VBPF6YQ9Wl2r9ZVXSQbmO0GI0u6XszfwDUvyIFz3QMKcOcAG5XbFDXWwSJBdTdH1JEsAk
PkyP2nfDSrWMFIusY0fVGUnMdS1vrBbJE/PJRYx7xSlPaGytPFtuG5xV6lSnvdt9KqtBKoRV8UTe
x8IUajjJxmzqg0RjZ6xDlnS5XGRvmqTm+n4VaF4xKoV1jO1ZFCzI5dVT7RQtdJSqcqarsu0r+/1o
8HE8lNLg3dyyQ8+vMjG5y3Eciwo9UKP3vjeHWq669CLtolrcZEjwvWt/6SHo0PxHAUhTpDHWpx6X
oTqxZxiGrW7QE/ngOVoqtrSBy6HbFlmtd9B+JkfSKyziEsX10NN6wQrS1i424xJNhda8s7SxN8SV
VltpQhJoQaE7kLzi2bDlfq/teKMCXLfvDrmSnu3YpitQtJzrZxxqagk2ct6Pdelad72tRPehyuBj
vcyYSuc93AXK+qXgDj2JQvD5eT2B/zHl8hkU8X8RBhHP0U93asUsnmEQT18r9XKmLF3//z8wiKsQ
GdSgQKUI1xD/2n8ISy2LfyJ8FGcWzDZXrFroH8Jm5y/dtHRcbjZ/DjnamsH4Q1eq2X952A3W/51F
uW6gxD8Rlr7RT1L2Ow5ONWR/JvhbXHWrcOonsVCUACjGwf3JmavIMJ9m1FEuEZlJ309PYsaf8l5E
/aThQxmyr0IpywsqCBnaJRIjCoPBJnRH7FHxDYoCJ6LJ+vzTpbz5rkT7mXJ4rp/6foLM2xDEAWkE
ALkKU386QTPm6x3lwxfengYxQlqEOdIpGUYytRoa7w/yqXM1HLoplORQSfkAGzxh1lvl4bjMUtrQ
EgK2VjEMpaV4bJBo3v7+N/3dUcCV687q8LBwCJ7/piRRuZWYVQYTbS0Ly6yjte2Nf4jFOn9dfP8t
qHgEaEgPj5/3Rm5HO0nwFWrZYRtlthubSWfYkQw0wZ34lCc0xmlpf6XCVH/4eee37MeBYS1Zvov6
+Re1ctuuHzQb5pya8DwqQ00XstNy6iz2ur+/kudK0R+HWo0DrmMjeNPfXMmlmhunZfQNtzmrwqFf
ejzg7QsqrG+6Vf4pJeSXH4bBjncB3xiMvMCB3uhSBSWYQQeW6kPFH3q71be+3X2FCLL84Wetp/0v
USY/a7W2+YiPCC02EIKuJ/LTos90eil2m5D8aBjaxoS/uAWihybERXxHp686CRmpfxYUuh4UzwRy
WwPRKe+DVVf400EpYYFXFfTH80l65Zah7vDNGDL2hb+/Z7+s/vU4+AQdz8DXYby1cI7oJIWbcRx8
1/UT2rg6iNMm+/T7o7yler/+HAOh+vofnUv6RnjpZBm4KNOH6Za9znBN8O1itPdpnN83kjZiXG+K
zN53Mgqhxx1YLofcHS8Wvb5SgsocaMy15S43vz+vv/v1eKRMROEIjhGlnl9l9DdVTXsWHeLKKjCc
TBHfRkL074/yNytVmPDhXpnmKLrf3Et9yUp/ZEAYlJNEj6IbKCAwY3VNHRaWyoc/3NJfHkNuKa4J
ummYsjE+vzkc6Llc87MoCbQs1nZoyz6yNzh1vgOuCy3l73/b3x+M+RhyRXNlmp9fQQxchme3HGyy
y+pQLnp/a6Q1ItVcs8xtZLbtn5bSr48j3hCGTRYfSpT8q8/o7MlwZjbwBo/jKABqZYn/1Bn+UdTT
FOaWS79/r/VPqcCs3ZmbJWqWDb7k0BvbNqRZ3QV2zNniFX1MNNhCv78av64nc02nNV3yUjybcPPz
c3PX7ybnjHQTxCD186SHJgaHi98f5df1xFGwxTAY56sFtuf8KHSKqNJd+s5tR2P0NMN7RyqVFRHT
HkaYfzSor1/18xcgx8Ptwu3lbcCFPz+eNUV6WzkxszpddiX1vesWTLGS/JvNQAUtjBXHTxnN6SzU
IL/429bytQ96ktn+RkYQOX//8//uIq84awou3bJce12SP70ae9gnfsk+NyhzsFqHaVyG+YDjJf6H
cQe8tDD6/HSgN98z4LOJMyUcqGqz4oB3Mtka0Lv+8HZY1+vbq8vH2V7HojhL324kTCR0tjtydatq
JFVbVpY+B31kuY8Tjbr0QANzUhdsc4lXjFocH39Ys3+3mixQhSZGivXl9Obu1kbhqbRfd/EecmnF
+3BXxjjpRDNqh9/fOQbib38stI31nkE64Jj8zfm90ztLqzKLrVkV0ys+FMYYDbCRREd820Q/ZjNg
k7837bl0g6hG1RqaM7xkvk6OIVCgGgh8SmZTPhqPiq0ecqB6oeNea6Nff6K+b6vPMokH71rIZlgB
LUlizQH1VtygD13a6Llv1GAcgRLVBgsaenLYISrPb7XJKMpwkIWi+TwjRrzC99HR/Yj7hQanLht2
gkHsT7lG2goRDpuoXv2CoJztcMg4p1BbRtnvhDm0/XacwedsJjlb+9IXmhY2Q5Z+iTWmZpuqY4zA
FAVlAZTPkpTKDnJRvu9EAzS7LysQtKalrDHUaSDLTa/PfbmXggkd073C+UhBZJUEVRbS3JckJAyB
1ZaOpwIaeFPhEoLqEYydjCVbijhIEF5N0ZXsGi8ubhNtVBLOaM1INnvOmoqGdDBhKKOJNELSFPZB
CQPVSZhI6SsfNV0sB7IwMVkSGNDfNGWR3np+A3Wt68p63GRS10XYpjZNzLwwlrtc5G281zMmh+HQ
VPnHsS/LL1Ligwgs8uKaTYd6swyx04sb+J/RM/hog6//UEeM2nna0qMJ+cK/gBbiQ8NFhOQii2Bk
t7EnMSZHN7LS5xEyrDwtKM9Aciri6mU4UgfKJ32ymVtC5dGeEU/4i7fxuWwIg0bhaFzgxG6P0RQD
WQy8SLNvYpFW3rGlRUeKT0WZtYF0mbmbzI+K/aKKGm5rRY82sAwrfmnzsgMsaDPlRgShGQlREUXa
nOj3qEfbAcsGesOGoT7MkX2I21RG9IGYGhZIFqaWRzwvDR1lGNNBNP4rfTtLhvl9glSoDDVD+e9Q
n4rbUnizs1tyfcnpVNkwPzZyMpuCwRzUt/kq82rEkMGyaJJknEz48cr8KKqCFecBC8aYzvCmgm1x
q9XFqIXKgqXWdbZAxMTbwLuvrGXWgcllEiCoNSRi3yD+J7dX9PFYPc4zANHGiHv9LvdnFzKXWWnG
np2o68VHWtda5Z8qul1aepHxqUpRaQ+Veyg1mRU0xkAU7OfM1288Tc8+TUbWJ1c17UpJxEVBAzXX
Cv86QQ+NZ4FNQsyUAPFNyBu5RZRIvmwTOGoCzJYykP7qqAJdfp50swAHzx4rmGcHyXhmZmB6sYpC
ZqnFCAOb94MbbXJgUA72lF4fdkm7eEvgVuRyB27sr/9KvJ3kr9bZGirUGsxDmELb8wYy5pwfUGeY
oCA6H8uENpPG1WItZKJHcp/cNIvo3rGXq8W2AdDPQKHG9BK04OKI89Lj4hJv3oKEHrVHs4maghFN
V1kTMaywsgB0JhXSGBdPBeS3tF9eDLE4Hwocf9N2TkZUQ7FlIgOrGmgLhq41zwwgJ/GcQ6TsPsA/
he7Qm1H+GT+gwVOApdLcE1BfiVMta8c6+tJrvK3heSVMLbdjAy1xf36Eul0Yu7ZZ+NZY9De1DSLy
7HPii2LcwxYD7s2uo9o2mYRT0Ho5wluu0iyCTmZtu6MK8NAr01ghAZcHWoVsSph/wiXG8NC4aXvd
MSh7KsQACx4GmB9O3bAwRGpbzwqS0iifcqEvZTCVZpMwga94S1iJhY4IkdSYQUyMkGVq+FT7fY3S
8H2MAQDyLiIeBzxbk9lzMGW1FY4qTooTYSmtuutdIzeNENhZa+OaSCpoFMjdpLHrIFvK7TDSPQQh
O6fvtMWDvR/znC3544TA188PFP0UsUyXB0biq97YGvr+q4d+Vz6XSeMgYTVGaSSKtSh5wph2jsPN
PMbmhdYtcMkRiXXhvGIzNp6DXv2Y4JireOMUs9pCG9TTBqyp8LQ5lFY5uc6GjQjiuL0wyYJrv9eG
/6gr+F/CCs5afmtCyl0vv37tr16a/wVYA7rJP1Ubv/T9bsgsGeKX4qz1t/6RH6Zy9y/KObbxrksD
ECaOS1fwh6ncMv4y2dnDLqDzRlFJnfcfUAPzL7bF60YK189578/S/0LwR4yNQ7fDBDjzj6AGHPyn
IpAjrMUmDai1nyHwP7zZH091VaBIz7wQjrB3jU06vR1JmCC9IE6PJauoCOiwR0Fb5emVPrjJ3U/X
6ubXxt6rn/ZfVSgnYNNx5DPtOjrWTPYW54UZxqa0SujDhZyp9qB1vRb0jLE4aoX9WEJYbvAkj4HN
OPLaKVFhASWTYrv4qJgpv7TlNDtu81gq9zlKm64JWgiz92acjWzIMMOMOxCx2wrP1x92oK+9g/NT
pxMEH4frhgKQfcH5qbeuqj0Hb1zoumouwT+khrvDeMnORCnTe1ItsJydmCHlUlcvZnpRWyCsT2o2
uz9lLJ4X81xGkBjslUDBmM4rCeP8XLRckIUFWSecHQdZNcN4wz24deHilkQhXQd5FZuA2+IUNFOe
6LQAfn8jf6GJsYxNWtnU2DA61q7D+Rm0SnVlDNZ1dTFNy5YYXZ89rxpynVlvkn3K/B49v2Fn/ibK
y6XGvTNig5Ci7PX93JRpcqwdYip3puZECkW0nhXbgjwxsbfTLu1OUGEYq//hrM/3dOt1o8fFY7m6
gder92b5jUuWu0ZPjF6LrBmZzrhUcQggYA4w7Y9r3gqOgAR9AcDQm5JZC9S5cagxBwRD7UbvcxPB
3xZPhuZuLWO16GgZgqHHf36aPCmuyd3lHOEvnF9csLJuqkd80niS8jmoOn+407Fq75pB1+NwVTIa
oTSHek28R+x+3Sxzku3nuGkoMABoz4gypWFt3Kr1+yDtMEL8wa5vra+Ks8fBBdgC5w7y2NoFeNs1
Z5mbStZmHQqCVOS7orUaGWZJX4tgUMznNk6j6t1a56dbT5Wk/Lh+Me5szTe9A2incQjiKfOPSx0N
n7pkanc2Xffp1DrFp4w5fR3gjJXva76MOCSYOWvoASF3bqRGo2DL3oKoeeiu5fhOwgTCKGCSyPiA
fmx6wExXOKDqva7bMG/34z+to/P9JeuIdpMnePSweqwJhW9ukLcUZqUGj0ihGEB0yLMSDwFwAMas
k15S1tRUyOTAT3a2nZSpf0j80bqUvYyjzVi7Fd1HMzO9P5wWMW5vborHm9WydBYPAApa1m+aVq3o
p8G3Vc5ety68i3UfcDEhFcP5NNVt9Ym5PLsEdGrVcFpFeVU61Nk2WxNdVO/foApgL2uM83ThNQWQ
0VHb4byRjwNqgXtlCfhMjnUBd4oBsFMO7If6khqwgwByKUieCFLSnZlKVO8ofAG+p2ZfHSU1097S
Zbb1V/RpDQO1qvA/WlBRixWPqqRMETYr1G9ahFGIZneJWH3aEu0eEu3Q3zWeNe3YMn8bW4xS7PU+
zrpUOSLlujlNdIOibdnYVJZgljemJ8sT6Q+cCTzLHcZRIq1YLsmXXGK8CEa22+tSRaPWAVGmgZm2
zpVYwdtqYaJFLMJwVPP8flkBsrGl24elmZs7w43vumWVOLMiDsWcYeedMSAGfrRC3OK22Tez679o
0AhDtM7JFa4VA9Ib+FpepcfOkvbGQz92UKRKHRzgZ8e5rbtgjD2STeaezAeUCDHs1CI2HVT5cF7p
ltwtGVCKLuuriwI02N7o9XKHdUxuWlWgdEEP9h5J0QNm+/ydyV5hDb9A9Ix7JZSl3GtphUVY857k
iuyVI+IQ1mqGwUh/5fk608r2FS6YX9Tn7ZeyZ9o2d1vf6ugVFHNxo/n9vEUUVN41Ky7YFPNOH6qv
1my2BBi2c+xv5ryD1IH3Z7nVoCF+0qXRLHAQ+9EJmynKvnV9531pIfvdCHtwP+Aj8r82coH3prvT
GLh9Ai8ZSfG+6a6oO8yVcex6S3VI6pren16ddKcTyEhNxoAe92Fr29DhFzg6Ailg4pE1Eae3E0PM
i3iBq8xWGMQydby8puj3A8aA0oaTPu7dcSKIvPPdjaaaam+ObvJoqWgfV4t1yuJo2oqV4xwzL/PZ
RKBpHsYEdx00z8OCYIa3vjPWDw0o6PEVCl2sfGhGLPKTOVkmC3TlR/upWd3BO4dTbBaoyyYqmzxE
7pm8wE9X+yGhGZZi/QQw2fQfNM8zcdZhlOENvtJOsSnoJEWv/Gr/FWUNDQsP7VA0ZeC+cq6RiVfd
Lp9d+NfsV9P9kJFjgrfzKdYc687voRbThWk/8WLND5Ntth+TqS5u2pEmtq/j2IbXSl+FLRVDg9QN
c16w921Gh5MAIzffJqRi4KgyCa2BqGY+OOk4BYkEZe2yr0wCseK8S/z7JBq0y1XM/gX3o56D1k+v
CmyCgUhsccC/rZ+sFQ+OEdPet9PwqdGX4cEwWbFB3EEHmVJX7jD4INQo7eJIj/mmnAiAWdHjs+7L
C6F82JzIbsklMo3puV7y9FYQk4BUNzdu8Qkm72NE9hcmAlHsPqray9ITB1Q28n5uHb3blNDBDxQ1
N/xd+piRK3HIPQQ9QQXS7iJOrfgeOPr8iX5P9tTTBjBJ9SmBTXpNfY2rCs76K2x9XrnrjOLkF6wh
RGl7WVY99zmsDUVYc8BFIlRbzhKlTxG5dmBVsnjIl/nWQvH0bl7h7nTkQNyo/hOWz6+ibSeSTvCN
nyypF3flCoUfgDB+w3MBKX5Bo3Op2TGRdpmWHOgWuIjkLG6fha0LmdaMhS3iO/dQdssXEJ/Dk83m
9j0bYcjShUUCAK0bciHWi4AYOflcwn++8PB/hUAVfLHxKqMkygOLUPxKt7eljX8O8c+WUbN1MMwV
lrCM6dRuOzQ5jyZ5x+9yB3Aqxv/50qrBYxh6kh/NqHmhyTHeVv2MKLZrMJU3ubcj1iq/ljMJS80k
16wr2T1GVRNdFpM0L5Sfqcc5GvubFl3ju67naHQ03Xg7kjuTl2Qqy5FdrhcVxT7GuR9SgU0fEIX1
1wg/yQVw4zUjgOxS8gJUnrbv/JmtTConqCalE8df2R1jOGWwAH63TK/pJS2nye3FVqOG4q9iN5NO
IEx3vCr9qtqmpStvBiSqdDd9vFEubP24VY9NheLVqenj1N3sPtF9Fjv7NQ8hb3FDDcR21GGnQ0Fe
mRswC8fxNpbYFQiGTt4bKFAvsjrKkWGVAAdDW4wpGRmO/tiyMVv1Fe5l3fLVS6DIMXqCXLYv8Hts
pZN6BwZ62mdJkEMqavMiWrMdqPhpS69yNL7qvNEYHk9yAw0yO3SKfYAEH7TNu17u4PGb9828JkZU
g/1F6wiRwOFOngSuq/FdOpg7ldKA1JrhoUMdsndG3b1vasfc9RAMLhaQuh89Ue4632u4LP1ifHUa
wfJfcyyiNdGCInR+RqCxXJMRMlynTqwQUaU4s5s1AKNtcj2simY+WWs0Rk9Q1GGkm7KpIAihS3et
Uwox+QFgwgfSD8VRew3bmDxVXzaRjYAzKXJCSNL8lBbsuhbWyR6UeXW018yO8jW+I1qTPFLT/Nq4
9nQHSbUgtI93iz+WZKK1s3/vgIQDFzYW7n6aTWNX+nZ9x5NdnJZW4oaSMkf0RgVOBpCFLFJbbIgr
jvbYO0q/TnGDPc9W6dFxjYx0a0URxJJoxkcw5myEWoag96ig5WMb69YTlive8t6aWGK8Zpe8xphg
1iY6ce5hMfA0v5ijfVf6aRc2fIRmFNF3UT7Lj3SU4jusV/a3aanzr7EgLyVdk1NcshIOfhcVPlkg
wCbyxh/N0FjzVtw1eSUlggWLRHKR547kDEmKSlNBLKlM8qt+vWdEQ2kKYjDfqjxt0NsxUISPySNi
Kb29gziFb3exqS5moob3cKiM0Bpng9b0mMa3JtyongeLHBmD3sXJJEyDnXulOZ8bPV3ukDP29raf
IvWIK1G7TRoK/I22lBOzEKGcJ8wQTliqMr8bLaf90NapcrCw+18SE/0MtLa1A2cn0Exn4sBunLqB
n5SWjXVUNNrfaeQA+TQ+kzkOebAgNwue+t0wq+SyHPP6/aDlZCYKXX0ZavIwcdooae6ctPWegTri
umc4zn9T/vkPKI8BbKSWyEjBSjmkBfKL8YpWzji8pyzzH526wh2GSYEvJlYiQhEmG5EWL21Z2hOw
fUH0XoQcPA5W6JC4HdMG2RQr1G2SA7mYfM6j1mzcA34ldcPqyONLkap42mWt6wpU22p0diYyTNB5
aIoPEHXEg5EMJUE9PS5HNnvf0PdSrA5T2V/h+I9vyHlF6jsOQxsA/1PQWXQxgOTxXGQ4Q1VdJd4A
9ClholUhkhyDzBopeUh7febLm1w26DQOOoNcWsszFrH9oNuR2uhdz3cDrJa7j7S04StmNcklmTCQ
IGQ22GHeU99s+PLUzyBAvJkWcBU9uBJH7E73l6WBrFrUEwmmBkNNT3Nbcxfj0/jSw7R9KBCHX88T
XVC21K0LFyertRcwU2SAUGLWeZD5XnxPZlf0oi9IO4ll0phKRcWMjsFv/YcpJdxgP3SF91wBpaMr
qll9vzeEouWfUpZL5lmJ9yKyXm7K4p6K0P3opho62dLr9STU6y6/1obEwnBLKoMTVLOZ+Dt3kvV7
tOdrTeJbjHF0LdGrzdTiYAzg2SSXkAS067F2kiJcP9cQe6YUbzswF/8BvgZudey4jnHSBghWITZy
8qIqBh6XPMqVdtR1bej3lAfDsiedvTa3NCxKyNFMwIrTlCw9oU7TRFbcICP9kZROaLrDDLaO16jG
esUZ7q/BqS0hrIbuaFhtqsYl2Iu6JT0R6OU9Ir7ps402c0e3fjNg4fDACCDgm8pEhmQ+gZHBuO/d
2o2RXqtpKrYuEJtpUxTIooMmd+hAm211peECek7krM2bCPfmlqw79z1ooWPsJu5Ni5X22JiZ9mIm
kPqC3l64YBmyYY12PSlqdTIl+xGr2J0DH3JP7i/jVUOuVs4hcwKYjSTD1rOSpwGz4svMy/u6Bh/0
TdCLtHmMtPpgJnbPKy+RNlM2olIRHUtzavak7A19qAh91QjsGABHcOoWUTQ2s5hQ67RK20ByL7vt
7/syqwTzrOeBB81jU+HR9XDoXSLDPJMEtHkydmNErB1WGKGFJNJvRRrLnlenaPYgYzBOIdYXkL+G
zH0BsmThXcdwpvhEm6IPvaInsYbwRM3eGr6DU8wyFqffTo6Z8EFL++F5AFgB2CafypOuMHyyOsaJ
uHSWvx24GvKmcNTb4ghJydb2vFqEYqc2kIirJ4sg0qvvW3LFnJRZRloWoMp/fxF+TTpY5SUrFZR1
h9XVXS/ST7qItko9MEEMPpc6iz/DpS+hqkVd/VVNXnzLqUyhzszxNmZIxxmwBoLcXQyyfJzcuCpc
lb0zihQ7ipXa8x/kj780aUm2AbZg0E1HnQRv8M3J6a0/9Q2pInxM2uwhjgw2fhImRMYKbMvxEhNn
ti9svJ5bbGFOvSccZexWKgF7s99fqLUf/HODbM3mNgHEIuhDQQhA9fw6xQ1Domwc0ZQptQKv5amE
YUNUtNUzbc2cPyzOc33F2s1EP+zzk1ERMx/W3/xyxnLdlKYAsSJlv/Ta3DyiyV9CBmTi5fc/7G+P
JIDcuqAjWQhrc+ynBQBlTwOVoEr6JtBGUiV0Ztok5fYo7f4bY6b/Y9hsGoc/Xe5f5kvXtZxe1Nl0
af0D36dLTJAMRzfAF/Ae4navIp7vwyX7L+SbdOSZqTj8E/Rq/zlc8vhDHk1BxM1UcYir+UM/hOWO
9xc6K1JVuJUkOjgIE///vzG9i7/WP4Y53Zu//1m1fd58RMyOeh3/FguDbtaqZzpfF5ELpGDqa8zz
c65/BrrZ3Li14629A8Qr6E368rIlK/gPz9naa/3Xc7YeFoIzExmPHjRVl7cu15+W40KsqG7Kxd3Q
la8eGscgIsYkN/ynu/Djx579uPVxfXsYpu/k+dCho/p58+4X1aC1+E2AzUTl8MHobO3OUZqEJVoM
RYDfzry3et6AYUuthfGs7O27om+6du03EttQJ3oP/b51fGtjda5YAmOq624rBzP+rL9eIZcOZ78p
CEwwQ8BoBfC3KmVMgWXduEpVgRYopue+bMuu1ucdoeLJfS5bRewbaX1NaJgjc+daz2s25jOUodAT
qwBitGIjup6zbvgCnKREljHVQ7chf9V4gWWX3YshwQxUk3MSnyY4tHdk7BB9hxhZf+xB1qBlMeoK
QYhbdwIJxwThJXOdckTe4uV39DUo7I2IWpm7zAfhpqZMJ3QHAqR3wGKtu6FIcuMoO1ow9D3mDifN
mFtLaKRFfKHaJq23Bq2Ba4Lq+KiiPaINXMY9kqf/x47RKUUk3Y1OHOsNk0nXXMMU6xM9FWo15B5c
qRSsFDmnJAzMf+iqn7/HX9cX22xr5QXi82R6dL6+RuKIIWVoFgSh2toOkWYEriPbTWsT8Jnq6b9z
dibLbSPbFv0iRKBvpiBAipIsWbbkboJwmwASfQ98/Vvwm5ggg4y6dStqUreMholsztl7befGSPvr
btiMND4gqOM0fflct98RFLlIOrLXg2yh3BDg1MycR6eZYIdZpNw+t0LXa5Yvcs68oSNAXYCLiA9d
H9nsHA2TwhzEVcG5Ws7ksFh9/MNYoNX5gJnG8Q7hpfZHzm6X7KkQZ/uGIE5yfatB/0B8Q7P+VCi1
Ctm2HGDYqB8pSCOXHrUoEzslQhfhtxn4t32UVvExcxJPo+S/kBCELK4q2NGUyqd2oPZDkcPzSBBj
Pb6XrMfFDu0YrnpSwuAbEGF6yyx14afyWJOQkvNPmM6bJdebtRJArKMF1A6XMM5McUiySdnDiezu
ksrTbkhE9XVR3f5U8Hax+Xh0++nPn44NTTq9lalCC0RkOD9yFkYMuka5U7xqfGpRkwHUEynKsj4R
r8TwUHkHhlCHLsfxT8KQReBwRH8DhDaiutRsskAtVR2zA3lG9RcjwqFNYm25hjTzXwHyLW4M7k2g
zTq6Heg4mqURkOboCFFPn0BwoqDsjXscNaCbBq1oE/gxWZZz8CB2EYbLHL2nBDXYoQXQpiC9dync
MJE53ylsp3wKOIbDPksjjR1nvXQxMsmyZw8vqriOELW2NIIs+n0PiIfcEZEkaBJAf43+nFMPjok+
b9kp4l7P7P+0J/r7cBo9VFY9WtTQBjZ7Irs1C81sMiuoePR3XaQWobT64m6RhXrjRW52nuu16Gsh
0cC0T83D27YEJbfR9NOCc0PhmBfA7kSbtUgHpgUa/JovE5LoL4uc6m/1kiQPSHVHj7ZzIbUbC+L5
OgywlzUYHQpLIraL05+0JMy6bgyF+Nwagg7lddyY+OaZMwGOrZBnQDBVVty46t8F8PRbWFnycBKR
jCOZ/5un8c86jAxN1pyv49BE+EmJlvZ5uU878q4NnM7kAaejlIGVU04tHem2u0HGFFQ6aZmPWU3w
6a7XqdughmyXFWeDXthvyFt0dlIX1jOoAfbyRFRRacNsK6NHE5kNpDMdHleQS0N8Hmp0fX6s6ikV
RgGJ0UV6wNV6bXjuXZh2ewrEVn5PMHDy2YqZhlCbLOkSOupsq/QNE0opAhGt6k+UoD6hsS/Ko6mQ
6MixzlGTl3RGKa3h/J7CMRPVUQgobH4O7/g5R8Nl7ZhRF/S1hdn7NvG6JsLhnlbV9b3I2TSn0QBi
H8MPrHK6OFOmx4uIPDqdoU57/XfS1eldvWjJw5TG0V5F/vE/Xc9CO8QO0batzYZ/Ylmgt55nYdJW
Yg/bbEbkCNh7N4CnDOM5s25ZvNY928lY0lSaXC5eALDxDraP0yGMZEZQLwAmSyEw53ONNZJa4/lB
MeX4ev1lamdz+HotdCEueS9rftp6L/+MW9ht8FXYhwCVmsZHgg2MQ2+mMxqavu8+V96gAplQrOkR
5En1cYlthC7E+cWIO4de/3PjbswLT45VilWfPDcbwdfp3XSxDQumqTJEsLnWHTNPn5/GKgMoaQ3y
ERxTuStxyf+aXEogidW0bxzS4YR3NlZxJOyPZZPUgMyRtt64s1PNERMc70nHzMqQc1jxtqZMAryi
sZZk9BoTRegDADTabjQQKS7PZEb7kZwr9Jwj6wNMmAR7U4XS/Ruy4YS4xspbCKUGukDeoaUgv62H
IXmvxknl3jn4hXKyVAEPP2SzozSH67d+YTTx865KJcQR6/np9J1GU72kxph4gVRm+65ykvqBb1j9
oCrkRl2/1PkyQKTE6kvkxG+YbBc317K7Fn/kJJQg09v2TYGie5eaIv8+i0R7cs1OfIvtxT5WeU/s
e6u7P5KiNG9kAl6YH9bzIYOIn4s95ObrWRwT3aiNNjllxU3on5rla2/n6cGyW8JmF+GCxL/x3Ouf
uflieWidLTLTBP6szRyRqqBXFVBRAWnYlXXoWhQGQaaaqAwKiGVvhZF3z4IGXh+sjWFgrhVOqd7m
V9uVRT7RAPIGxw5EX5dGMGZzDfFHZ5WqjMR5S5ce1mNdqenbUOR2tb9x9+suZ3v3HITZdlsINymf
nI4Q+AXzOuM4AZ09aMYJ8K18Z0dNP/ogKdN+tzSVMyKLdMwhMCG+lr6qGoPGAS23f7Z0U/K9o45G
Q3tj1Icbt/e3orK5PTZnTE/8ochN9M0UZVYCkGs1OAHr4xLdj00DvFbCXngeQTHoPkYY9z1qYKsK
BnVUHlYRENX0xZDNqoxPdT8eFYQGc+y1j1M6UBS0BnwIoI3cNAvwFigjOV5N9ZRBUQAPL4vmtzJp
K91eMeDedvpi5TtMPYDrVbSHCNBhtfdvhmimKegB972SJIDYmiW9Hb6OIpnid8lic0hIrFQ+0fYY
X+lp6D/N3M3+eJUaqz5YEZvid6WbFHbB0un7TPUyUMaVQkppJoh1gKJBN0kfpt8FcIv2nSVizjWD
A1rNh2GvsvaKBMBdRdoG842RNO9N2UVfl9QZCIGGM7krFmu4a1PyHfwFNNfXpFLsX9KY2t+aVSAk
U9W4dcBz9dn3uM2qEn5awdLmCKPDitvkGYO5c2fbNxS6ugcniqcvJLWaH2yTkOwbn9GFL9dm3VP5
gCjxIGY4HYdCGJZJtUQJmMbad4CFFSQhBS5HWLbH2R71/2G6YnWlQolzlBV36/Ej3CkF2EmK74AQ
/SMRBSaelKTbx7On75cGvjl+dcfYcwRtf1qdg8dBq60bS8uFucNmwmRvsc4c7GpOn5rdzErKaRTS
hTRzj76l8Ylwt0A3GwkeKO8XQGWa5y2tiXplQF//+M+2y5Qf1oWWBY7FDWf+6dXdYsnXtKUI10ue
gIyFpxUVGnxeqsMmORlHQ0nGGzP0/9vdNp80DC4q6bgrEaJu50uLEHKPWUMJYpxa2M/MwZElwghI
MUGzZByZOFr1rm+P2TjcaWlOeyVXzeZ1oBNCE3yKHAhIhao8EA0RZ6Rns0ULIPBPZqguifmqxCAN
gg7nzY9SZmQYFcrctncWWBaWALNhDsAgRzcMcpY3+SYxy3e8XHIrCElOPkhkQKCkiZ5UdkRxtKbv
ZSqNHitf6gJ6v1yA+8da+6pZFJz8Ipvc51Eo7VsJfvF3J7v8Bfpw+r6VSaTST0s93e+wmmuHqimj
FzppVXzACbj8spg90fxZo3wyeyX+0WNWTkNNTrER9FrKTpqUL3p/iMh01OD9QprEqLKuIQSo+x37
OlcPzEXB2OF4y+LdD2M8fmsAuyi+kZvqt2h0UzUgB4O8vTouxx9qHfX0hOfG/TCvNHssvOnCK7Sr
/sMC067eTUZZfyhl0nk+ErfkG2KCUuOIWo3YeAw7eedMo6v6dirhxDhVYj2TI1an5KeoCwleyAoM
vG5FT7Fs7icadyjXk129ekigeEemsrN7I3t0y6bpd9JylC8JbttfNXIaubNhgTzJuai+WAi1EFyp
ZfdbHaYcbZc9VXf0Bq0/mnTjYgcwJn+/Irfeqh7wTWP29cdWccZPM8a9CmUH9jOUjhJVJiu/iZqN
eIgVhqMIckV0iZ9rUDy5a60O8XNGqYtyZVI2n2MFR88+6TTboq6/EBliJIX7CqxqgrCZVso70+pJ
uwbw6ukAS0v1UOWpJ+9taFbqXVrmBL441lj6ZlxoR9MtsZ9Zcq1VinEU/Y2WxPm8idOTrhRZyOxM
z3LMUGv0I0wrJ5iHNA5ZGW1/7sv5yYpNSlveOIbX54x1Tjj9ejVc6DapaQhtWZM3M1Yel4jUlZwF
Oa9s5gxjeQ+SwnhpMe7emBzPHw2nBJsSyjPs5CgLnk5P+ZDBWEsk05Ns3E+Jm8kndwQZJ5qhRnFD
DeG/PhrtBcqPhJGtCv/tXkMbjN4hBtcLysqzsTs1xX0hRMZOx1b21y91abPMOseeUadtAbNks2nU
E6HI0kq9gCAoDLpT5lnvSBJRjmM6a6GTdObbYmJVORT02R/Y1bYvo+xrceORL6wAQMt4uStehzPn
ZvdnlCYk8XTwAhcXMJLBRkPIo0ulpWgTd0MUapjBjTCvwf//D5cmpYyYRAaRwS2c/rpuk2lkljRR
AB4mvx9z0Pkttb/jREDu/QLJi3iiSd44D104ybmmS/2A4h9miO15CLn0aJUTuUzNpBvjIaaHwMK3
pFMK5spiMSBv2X7Oh97baV6X3Fj7LgxoxjPPyg1wE1sjuF6SvgVGWAmE45g/k6YbOSh2a7pGao/4
eNvq641h9jfP7vRzZUeFsYqeNYMbstDpW9bVOU+wNUZBKWx0Qpjr1e9C4hRAULA0893gka8Q2FYm
isCb3EjbA0W27JehAYoUeGZJ4U5i/9nNeC6+Lxy52l1sq4q3d9V1Ai+UhDVQzovId9moQ6gXYonf
OxFC6KIfOCc0lEjfZQbLVJC4nfiChpoyDW7bRsBvmBzokl5tf1Ed6Ie+7k6sdKOatgZzi2cjSUwB
zIOKlZ/LVeIfMAN6xk4hVGn2x4pmuD+nuXgAbo2YwDZdyqxeEnX3iFJm4bc9WST3Nkh9FKqICH2E
WNTpEso9P4t2jtJwwLn9bSxsl/5ZlHU7gNIWqoY5Zr2jE1x+d5xhgrir91oeQGW10NgZPcvbJKTE
LgawuwxwvI5vSzzXz0UcY7b1EjfCG2EQ3+iTvaa8Zp6ssIkXU1rvYLtFNBIQQX9nBSHfq4rnPPbb
acENhrQfqE+lNjamDxl3v1dEHAhFLf3DRjbBZlkLIT4mqYrWZYyj6g8Q5ciBipn1c5CVxvjR7hKp
hNNUzTX2UA0Ibh7LfvJxwQNET6s8UXZpOzbiEUaS+pJHXgVJMFpBD9QIKVVQKuQ42MgYa/bgtL+9
REMlrZaT+rmgZUL50pwBRZfsLu6jGtuRD7IDUdOwRGuwF3aY+jPugPEnMw+Qd0dmbb/L46k6GhV7
Fg5Wc0MPkJ1G4+toO34x6/SMJYxw40Etyzx7Nma83iE9RFsEUYctFZF21JiP9H8W7aiJtLV3XSQi
fZ8T+oXW1ytlHaqdoNpK+9ElgEtPeGYSi4Zv6Njz4tA6iax8qJgOQEfFzojgXvOJB7bgtc/KmlkI
iwrzZQCCPt3ZozL9QOASTbjztemnGk/WT+HxNWHYU7w/bM4s596VgJoPCWTd5A6qgVXfJ5R5FN8u
3fIPREsM5SnVh0cLQQThMc2602+KCNZ3sZjz10Fvp4cKgX/yLk4Mvd+VQD8/d5Aaf2pwVbxdWivM
RIk90eYDw9f0BIDUVrefXVLXAkfpZ803KmsR4TQPSlhbzWwEZtSoPFc7IrSm3Vkuu9rWFGtnIe/H
4A410Qo8WRSv3Em2EnTjLNshjp2MowYfNXloUirnRFB04r8fOOBJoRPEOETFHC/36Ww0p16TgSqH
NNCQSoVghyCgXUWfVfiGOqfHVpTxQZbtreX2wjHLA5XBAQtes2P+dXT9U+gUBBtM8DQpTbGDolsX
O5bvDCa5pqsQVbFoFji1Pb2oKKpRBZcU6q9PxOe7JgyDdOcoJGrsZNxNbQztXQoZB65FARDpHguF
9k5EJAQgI/l2/UrnKzqHOoINWVM5TgKTOX3FXdW1CBPhwnh5vB48iLkPtWQUvxRrgf5dWcYeb7d1
YzE/fz52ofiHNRpAeHWczfOVdVuiUnaA8LrRcmRpmCkdTOXLAoL1xqs8X8K51Lp1gliNemPbtpsn
I1PrgYKVvqKrJE6hQEcMyfUM+ezkvFE23nb/pU2zG6vphYckOc01wfPRYSWC/fTVpkkjNEgcvFp7
1J5WKSW9GtP9tPBCb5zMN1Kz9USO+5EdokfE3Uog2uyOrGIQam92XqB0mRi+VjMpMv1AdBM96gz3
fJMSBQZTwybVlHNywLZiNe/YKqgTd6mUZmdUYiiRCppme5QxLp3r4+zCy6Dmubo0UY2rjO3Tl+Fg
5hks1wGFDgT6na5JSNqZ0gUmgJgbv/iFIQ2gTcduie2Q5WQzpOOUALBhMaOA8EPkuQruN1n2ICPq
UXkqOn0I+RedcWNIn88Zmkkdmw6JyRGEnvrpA86GnQE8Nb3AoN8lQMzo1LPJDtA4TyvmtBOuUh5p
9yLv00FgvMBIh0Pw318yxx96TIwG/I3rj/DPvEWzICcHVo0CPGv5n4Jiyle8gugesLtoL9evdeEt
0wg3dJBmq9F7uzVuKPuZtizdIC7nmkSLyatnP2ayTvcaZj+eOlY/WV1U39gUX7gu5WXmKjhTzB2u
efqMlSDHapp1QFaIccMOYMafkqMPjH7kdn4tRnTDxLT898Me65C6mkVpj6NM25xjJztCnU3/lEXT
0tyDAzl4x16rKEOHTdkNtcSFOYsnpNjGlhXzurW5WKE6SlvxoYQphfXQLVQX7QmwvHAQc/Zrnjvz
aFijg8rVa5QkvP7DXvhSMeySx8HUzEveNsUdOcRAQ0BridkVH4uh7Y9U99V3AJq8G5e68FtyTGed
g9bLaWPbnpWuS6YAhPNQW+ZSezTMSgnxanCOzCkkF2GuSic005tQgPNH1Hk8i+oxCgSVteF0DNUW
ASiWQZtWawmwctS6/Ky6bnrUoFbfXX+b63A8PVCdXmrzUxpjjYlep2eaCM72uyxf/doW4qsbn8X5
WVGnqWSuZQ+q4mwbTh+JMmWvk6Umw7SIi0dYtu1zQcfrUSmw9DqIzPbXn2uDNVhXHF2DkUYlwMWK
qm8VI3jFYZdDygZoUBNoVqa5hymKZCGzCp2FNOcIU9lHsi+xwLpl35FeZVefaa41B0jYg/At8A/p
vqBmFCMYSzEXEPdYBgSepEdLi2jfXr9j/Xy0IbdgfeQobyFMtDYzB0eelMO+Eofx0CQF8lKRvcUj
Pt3nmjobzdmoH5JdpJkeMnN2ln96J++cQGlyWLSDlxXyIPTY+aIi4OmCrkxHyr516XxrMjwOB0O2
0ceBFJtvqt7WLxNaITg/ssjJhsjy4S1fkAgHmDbBc4Cjz3Xqh95MQqPeUUi4/qwXBjhFbMrmDD6H
IbEZ4JqTG5yF4mTNSMEXqOfu0+TK71Fk6q/Xr3Rh54GQh0WHniALPNi604GX9rOTO2tcnEHBeD/m
rbaXxuC+79zUeKKWvbwv1Xr8AFPeeDJLZCzSSkg9heQDA1KSlhKnRY7mNXJo5ly/tws/OChaVN5s
MZEImpu3sFQDlO8k4QfHUXZo4nzZexUxOg12g2fMl8sxsZb4xjD7KzrcfPGmp60SCZwUGmLI0xfi
4lpJJ0wPgTbMpkUzQOrvyCxY6qAqxkkFOKLV5o4UE83YZxIeyiu2y/aXrva19y4a2inDgj9SQolI
3cPcnNfOF9gXSX7Iextr6/V3dL5t4XDF1LEWMVUEK/rmbuEvib6kxtE6VDfMbgaZ1dRTJgKV9D3y
aAzC97SChIEQ4TyZL6xZv6/fwoUpklugrogWm7//jrB/di0s8S72HYFmc4lzoDTK8Bt48vL5+lUu
TJAOG0/MZut5El7p6YPWc4umYInisBQg4P1s1BRSR+ckcJy+U9g4cNq/fsXzT2OVuLmgFVk8UIJs
4aP5XOll3SRWqPaEJHJyrrJXa3Hqdyiko71Sxtr7GHUQufEVtm0Kbg0RhgQ3+SCHmo9jLNTHbknk
IdHoY12/t7OfHVwp5UwkkjQzVyfE5m2kPcaUBou4u7SUjnr2/l+WAp5WCBGy1g7lhBcKhJ8p/kyK
ORJolq/G3us3cfZ9chNIhXVQ33yeHHZPb2IWnQJ4YHBxNwFuBmC2HJFTI9bplMjPh5mE2nRIw+sX
NS48OmwiFi9kDJRVt+qcDlujQjJLFPat2VJHM80FrJNiFwvEOSyRIRHDqbEXWWR80GUU/0Zt2f60
43z8QX5IRbXNcOs/87TADkc86JF+4roUvMASRt/1Uq1UtG0L8I2py8Y/zohEnvkebOJepNHwMg5m
88ImNkEqns4jOb05yuadzRx9cPHk5aQUG9MPyyZhIWw7ob3PBlxoO4I6BAnWZgr8wBSYQDVpW6BB
uM/4PTvlwbonvMKwb+xfLvxG0FHQBPEVrlvS7W9kKkNdGU0TEuNbBcVMPGtnG2JvmuoD57d4z4na
uzUwzmYENjLUnrEXr+daVpfNwGgna65xsuIRjls4r4Uy+tXkoCu5PhbO2yrrjkkHTWiq/I817PRC
/WhXVaUtPJ1raO96+i6k2FviYKYNOHG3qIPUa+c7L24wFFj9tKOup326fhOX3jAbYOr7fAFMgpuH
RSJm4Js0m7AhxoaCTzKHzAfjbppbI5S2Wd8hKSZg/fpVz44YfHkEK6B/5f3i09tcVUMnhGgTdslU
tMaxWDCj5CrYSDuOsnA1xh7mpv1ONq56f/3C54+76soQbNCF9PDZbJbHmPjSopdaGyL/9r7qdJOw
f841Mdpemi9B1ELjarRUMW+sy2fzPw+8DigmZP6Cjn36Uzcwvx0rgsKSa418mjzPOwyGVI+QULUH
iJv9j+vPea6WXC/I/oPXa1P/2aolGlOJOsKL2jDxpDoHDSlhATk/BKUgmnD/OAIXhp2C3th1mlET
VOV081M9TnTnE73Bw3/9fv5K+k/2Jev92FTAVOp8Bja40xdQKk48saa0IenZZZEAgm6MGpAJDvvA
SJU0IxugQUHT4SLxwjFeMwatIiepuSQnt945VIYeYGsN2b1bG4YM8ai0gEJZHWy21Ham+MycRC81
2Ug3m+jY+PeCq9K+R+ydPo/sFL8pJlJ/tti6Qu0pa1QfwKubBPWksh2WZWIujwAq069KjxID0IEz
DIEbIQ+U+jg7fmqSkLXL+sR+hmUaEV1pGF8MY5Kdb5Ec9ElV5FT5WbsMGu0BrbR2k1DrY1siMTxU
oo6/4LiwnpYxn+dAo3115y2qIZHootcMsWQYUWDVWTn9ihpqhOGIlPeAyxQnp49umK5fKmsveQWP
nOCHJOd1VyTkDd1FiTHXR3bHYq8l7ZQfDY4Hb8VImvNqAlogg2DLopRqdLV+kEMPFAHjvYuCJJ//
4MYm3d2sE+Rz13/09WPa/ubAC7HirrXBMzB5JegmjQlgi0YBuoJoydmpZrrcWVTrb6yr1AbOL0aF
j0I9x08aYltfJfwME+a4noekT7ndl0Exyet2C1Jlh3bVyimj4vzgiBrhDZqS6Su7I0P/CHqZcHS2
RurP1GqnAb1jVqrQzIfmj6Z3kRK4qrLMD30kujdJQdU5Nqs28R4Q3qQ/jkWRIyZv0oq8gsUZXj2S
6SH62rNN8pi6qCyUnSw+EgdmxLuqRqEEppZjaTCgyHvzWntcDXfm7L5vKiTvIdBEIw8iBD9Qo1QD
m07v4N4Z+rbqVz8x6nuvjLPWp7mHAMoce8t6tJq4qe848HrPEwmvv7KkWCBS6UD+/Ay54wvOVtUJ
vEwXYjd2JvJDy+uVjyUzgRo6awYZfU4wsJwB2voeiG3e7eDsFSVgKG2yoM3k5TepdKjM+s4GlO3m
cW/vrNF27ryyFQNwIzrRzDmWYFsba8OuQGVo7hr6rWMwZ4hCAjvnXLiP+pzFbVlqh+JwMRZ3EFwE
ydB5p/0iaq8mLlDAmgimTqUsTDlZPdqD3SPqmay08pEqIoaRSqz8YjtT6aE1C/FuyDr389hRqeLP
1BLzCeQUWFgTFQ7p3ia5XS9kykEEA6sNuwuNQ/cV/b050MMxkt+tLmv34ySjbjrEc9raSHnGCPYz
cZV4q+iDWfcV2HtvlwnuiMTjFoBcL3CMvzK0QeE0Qze+ZMLRsnCOsDcEXeotNAmnygTMloxDMGut
Mr7zNCE/TYZIzANShcoKbChDgTM2hbljD9hiyQZp2Ox0SXXO1zKburlnKeniz+rcpgdSf4d4F8Ef
YevIX9D0PFpRB6+SC946Le9lkCdm84eeY+rusWHWza7MLOt7IqEnUvnWVsZ1bBDMFjnLh7ZW1S8N
Io52Z4LIS9AdeckXS8ExHoAWa1+lNmEu0mTPTbURvaYdnrf5CXmL+GHjnhA+KIucAkw7iF/CGUAT
8I9q9EusVJ6P8bsrX1qRNdmL0duL7lvpgJa6a6QRpNk4f+mT3nq9Pu1cmAlWgwv2FmQx7LH106XG
qBtWAr3tQyqM44fRi+IjwYe/XAx3L9QQbmmMLuxl1lLe2iSk1cNie3o5YdUF4W5GHxaRDh6OLgdn
OXLSJfUH2YeIauo9fs/sWKBYuxELc2E7Q7HGQxUJ6oCO1npv/xxeZ72bVMYNgTBFEVPoipfdqgu4
K2od5VE36V+ylCDH//x+1xgEzFq8Xr6kzUWtmnPIQM50qLg5uruyskKJgnLvUu75FNejdbh+vQsP
yfXYh2O1YDnxNr9n35sTGQ8sI0UhlkNlA0FM7LkPjbTtjg7xehT38lvam0sbKMOiR7iWsdiybcX5
iqY2qtFRIVI6pXNC9nbjn9msMak5clRAj4yFvJ+rhYoOCvMue3OJWqzv0H3ZX1ppjreyRC6Mak6M
VEq8VYLLof70p27V3C5mO2lCR/HiT6C/UXyg/g26pF3CppxufUUXFu+1hIRPnOYlLbPNsJbtUCip
Y/YhyYDph7pGEIH4xntEcZPc+IHPq7l05tY2O80Gtt1Yt0+fDQ6SMxp9OoYcX407VAlEivL/DSK2
8eFg5V1I2KCy77pUox8hssDINASUrUWKYepIwy8J59zXNlQ/vyaKILDnJt+reme5wfWxeOHMZq3K
Z1RFJHcxHLdnNuKMLKs3hzBu2+wTPjrxjEdvfjWrZHF8ZRTjV0I51DBWDOujRxP0TvZRd+uFnVcR
LOLg+GmQQdMD2w4GLPyeXTjJgDIpIyjC7GyRv+YgMOcwQ+PZBrWc64+x1vZ2QHKUpuLalvlbbyza
Z8GyuZqk8+ppRLD9M60S9X5JzdFB6Z9RnCrHcviMIjr6aEbacmNyvvAxI2HnJICUnQLQthBWJoCl
4V10YelNzkOPkjXshmR4UKuiClM0/ffLIvMbu8P1OLnZiFIa5jTEOduiqbT5dpQ1IMbtaGY5btoG
OhTIT2UljJslt/WbOLsORX4O9MSZcLo/HcfoJlZA1yrtKntj3oOZKb42rS6e3HY00dk6c3OX11W3
z4icqPbrBv0x0qLif3jHdIPRMTFnurTTTm8D0EsvLaBCYe0hbTBHVXtolrgJqFCmjwXsQY2V+8Ze
/3x64nBHe53SFtUTqnun10Sk4RF7wTWTIs2OWR/PPxLsyu6O014cZnFk3AAbX5igOdcy7WIbpoqo
uptJgwAPu8/VhWV+IvotMGd4/3G8lH3AK43fa7GL4m2ROhK9srMSKmJmrBF57ETfFNlrv//zxIBB
gyM3K+LqYt5ODFQRSCGdhzF0RRxjI2OKMMYuv1NGF4FWCyagKNThXSrV1VwL2y2hb/z1+k2c+9xx
mrIVIdKRyBf0B5tJ2/OGpgWVNYa9ZrRaWC0I/Hd6ThTEDDd2xB5FGHHg4nNWODo3zUu9zABiytk1
Xxxh6bOvE/VBKnrTNF8je6qzMNUq0FITdYuvsxJhjLcH2Rxl0mcjuDOZSM66sX4L43Hex2COpa0H
gn9tDOCoOh1PA4WIRAywhTEc5XT5l/Yud2nOsb+CNZnM2sQU26RHSdUyLJVEM9AuosX38UtR61TB
aVRdUh6dtsrvk1itQnUwqrvr7/t8GrbROqwdyHVaMbfti6qb4HnkwIIs9u60eDJM8kWJtA3Z7Aec
AtP7oejVY47+MdSHtLnxnV+8PKVBlbgCzHBbiBJ1snRlE86hHQ8dqUapAUt5dnonesydkgCitqG1
jcY1s0a/MCfUoMhPI+XGJvRvs/V02rPZhdLpWwOrDG37GhbLzSj2oWxhFarcd22xpPFjovW99owa
FRuSoDsGelJBGqTE8IMtfRxKdi65d+8B6iRgJTYMkAzl2JO4Z7pAIcgNAsBSzzURLYPGqdb3lMJr
dhMtVv1oRAgQcB/GRo3vO1G+F0ZKSbtQa3akU2HmyG2jksK2NiqYrnPpmn42xPwKU4/Kd26s+EGM
WW+BVcRlHqSiFrBanTbaFyPIjZ3jifTYZEVKcTZWI6JkZLy09wOspu9AlqtPTTSYH0CsSfk2RqY8
1hwPat+e2Ra7emZWhxni1KMz2IUHOFlVbwjnzndn6GvwIxFU6iGS2O6YhrmjgjWQENPbc/JYmBzd
srJlkOtlsb8+yP+elzY/LzthGiWrqIdFZV1d/zlkjN7iqYP6l7as1/DAVI2jaFAh2er9KDX1Joyp
buRPmiJAwLMK9Bmmx2lxfmptU6vHwu7b+JWhSMvi+q1dWHToGWLMYttI6XpbRkae2Ndtq3dhvyTK
V6ICigBXQv1jHNrPgGKW4PrlLuxTV5C8uUrcKFqfJd8NdaT2XbHWmISBJ9nHP8mAjUbVSZGsD1m/
dzK1NO6jrqvyAM733ARDXhKzQ/j7kIceFpFhlw8DSthytLGmV4uBVUw27fB+iKbo/YDi27xx2+dj
xWGbyFpJK5B6u7nptjleQrZNtkjaDBH9IhI3h33fjOND1caR/d8vxqWYlHRUGS4bkNPB0rK2iFlf
wARptXPvLTMxUU5ePgjaajcudWEvziLHJnidACn72ZttnddwcsOJtYSQHofHRdOqzwpV6L2Z2aLy
Oy57N7LN3LNokuQbJ/HbmmV8Ywyeb2gp1iOWWlvunJTc9d//83U4kafTGfeW0GJ3/RMRifM6eSUY
jyaGuK+gzh0Qf5MpdGPt+fuJn3yWBpVOpDao4LBz45g4vXAM7WiIaqgYDTjV7r4XqvrUtIuEYZxP
arWPm7ZKDzHlmK9pPBhfi6FIgepKbDpqNrq/afDG7yvJVm5vSRrDrPHoMf20r+rJz5qVsDo484xc
PWIiV7B3Y0yuW0GSlZyh185LbkW7nnDPzLej3voJzNr9UjazICUM5d1yn+Tq9KEhO2/auXZfoc/h
zn7bVO4HH4x0P/gUJ4U8tq0Tv934VM+24uvJCMgI52VMFva234DpasIg55rhEHNobYSnr+ypqtEe
2jROopAYzuKOaNqGJcKs7tOkV+MHE0HOl+s3cjY8+JX4gWjDYwgnEXzz8aHAjE1dJEu4lgUlxJ28
OjYdwVihHHvN8btREUCPia678XWsg387PNCHE/myhi/zHZwOj7mwIk7uphpO+hgTYBDpzcq1JOUu
aHpLvlWxnQrIIK42IjGf5hvPfTbp8NxI3FBm0r+1ON6fXl4KbOmxbDl4ZhkLrmtNmBJTbb+4VMKu
v+ILT0oBjG+dj2EFSm7qQ/hSEUYVzRIKlwok3Ht64b6wpzGMm9F+nE1OJbOHi8WLo1t5t3/F+JvX
jOwWjB5MJmpF6ub3TSA51pWotBByEsZSzCEERSheVj+WkVa45C0UShEobmTdZcmQKztzLCjeAsBJ
4zsWGotCMoEkhCpFAuucSrJFQIFfT8MYsi55C01mflS4fTdYQaod9Js02ueOVqpBp5Y6UNFy1Kvd
0pXV86LP1jeCmzDqS60Wf6pokCQx8l7QfzR5e+sju/AjmyYqE3XV4OoUIP+Ps/PccVtJ1/UVEWAO
f0WJ6lYHt3P4Q7jtZebMIlm8+v2w9wGORQkivLEwmIUxxqUqVvjCG84/sjVqtSFCSzt4rhjrk6po
2u/JcOL2WcQRnQ0ksaooCC1nfh1Kb0baCeL86HuqM9WHtpHOsehaExXviq4Q9n3Il7VlTmXr9ga5
cgYX6CyeKyRHuHqtclOI8mUojaVZ0MWIBaA+MC8aOa47PVGctbHJhUKHcZ0+h8nGKbwMnjj2toVC
DuvjmLa62pzj5JTc0r2Oak2pzL6Uift5GHr5R2iCezHDzPWba1K8ByLkPFPM7Wqksu3suwkLyofu
m2yclstXk18EUJOCNQqJ7NjVxeAaUZW6KjvWoJn4oSoHeT/zUui4C6TeHYljdeqJGPb4LWY4N8y4
JndEeRvf5BKeBPAVdgt4yKXIaK1RxhosWRZDqocMkK9yqlVkF30gVEO9p5Me/sKcNMx90wKqP5St
ld3FPQjUnQrxsNopYdy/cKWhCIHTqan6Lf1hc+MnXkSXBrkdqpt4vDuuc1HY14WduEXloACMVudz
BSXH59hqH0Qzl5/zvM5fb2/TK+MhsYh2MbUqLpJ1xRkCPiY/42Ac3MbEdicyu/AhVZTsuxMN+A06
JdWtjSleXp3AdilYLd8Br6T11TlWVoJZdGYeWqFhfNt5SbZTiwx5O0NC1sCmnWZkGmKSAqdhy+n4
ynxJmhl56T6TOi4/7q/IqclEbbmJZR5qAVWyhwT/syOHzokscnXwpwTzjI3Nf3lhQYSnqEDHxIGD
vqYo4FYwGmYTWYeJptcJTpIo91XeKg+tnZhZ8M/fkxKntShDLrCHN7brX/PDh4HG/FQwmCuoS3eV
gqhgHj3JBPNbuPkbsP31cmI/xku/sC/4jmhJrZbTc6JJE0kTBalloDiJDuQJRojs9toYWqcYVNvW
7lnfq28jIl0HJ2F54lGlPfuAZRVxe1qqcuDKth9hx/coETTVexXFF2jpeI5hiLYFGaXSzl/795O7
DGvT4Kcxg5QjgPPzYQe9DJ0pjfAVTyb9mSjWq4N8aqZvmgAEt6u93vhtqqGCdlVdUZxB4U87ebSB
+12HC8RChtHUF/Q+IPLhVmuoNLWr7L7U0/g9grwTaXxpWLUvOxl9aGKj/GiDD0CWU83EbyxMyzEI
q2ihkJZx97NPVPG1mHqUc1Vrtp0dd6fAVVTpVHTn+wRCCB44+vPsVs1/c5E75S4SsROMYEzUU5dO
4qSXDcr19pDEP+IEQAHN03qQO7WrnNr30K7/hfR+S+jgdliWuUo9DwBCcJzn37vhZwSgv10a5tGw
X6IN/ipg7/+xS3AZKGaCaz/BbjiQFaQzPzb76r8sbkGtpNyieBKE+I4dsjhl4ngyh+YenJLy4tH4
jQ8hxsyP0hqi2R+Tsr/3VL71Ic1MrIRtxUh/kSCglYF1sgx3k2e3n0OivuqwuCiA3LWkJna0t6nb
jcLInhQ1gdoB7zeGxJtjf4nnXbFYSmgtZkayw0L1GfWfdPaF3gxkCaaBeH5EqfKx5c/eh7h3QS7V
sQD0p7Jcor0iwT6LdMN4P4+AE4Khqof/7M4lGJtSs/tW0Y/9rx8qsheSXhc8Wx9V3/BXk0igjrJ5
gFUZ5nuwKiMqLqkW/yGp0Eqsquxa94WYPAmkPERMThbmjEA4ObPwU4AEXx2hatFdWqrpXag7mPtI
DRTbjigDe7+iVRfpORNtV9+qqr70eeUnRPvDHONCS40MRqNluEPWRbG+SDrigD0GejNwfacSqeLI
o7eY6qKP7g2BqRnKW0rrAHMaJsdHa1f+nvGG4n+Gz27uyiLJnwRQbSTExPwnDUPrtwtIJPehUFBy
g1A/7bkZh/iRKm72I7UyTi7WQzY+PyTHWIyjkfGrksiHHqQ+OI+Lx+IrCwfv2FIS7uXb1+NFiRcR
P6qmiMA78CF4hFalArE0MNIRpxrI+hNAGWlj0jTHWHidkkGvParQWCYdyH3rP0i1TTFPkSx+QfiI
nL3ZjcVL0iSwfmVduXd1vUBTYxfTpZ3EMEXZ+LWXdx2YNXLhJZki3183oa2sKxIjrOuABqDmVw0Y
3QRI6E+RJ1+H2PzGJNVPtxfojdV1ftFxjaP3hCICNScSnPOLrnKRKxB1WweqLdCEMaqwupuyRq3w
ZO5I0ttYs0tfJ9UrDqZSDuDQMEOR+1LvO8vvpN60mL07OGvgMoL62IgJ8zu7GTDUCSeuR5fOLnhA
J3c/J2CEi709aU1NnmHTQXSBor0kIMT7J0N6M32MqWr3HeIn8wdRxUbyTo8NCcPHdECLxgkUm0KZ
UGDDXBH5EzP6LxKR9dUCmpNAx/Mmecr0vP45045CdjXqqdA7bk9hV8UZRtu7aVQ+J8qE19Y8REpA
YYFCv5pq/SeA4GZ+LFniD3a+1Cs8Dc/1+7Arna889uNwsgA4oUlB+/W7GAcqaE46Jk+4gjqsCS5J
f9o4VikkI+OMAm4ky33XlBV1Q5g+xwLgkAI+bI6p4jm5wL6kAdzjc4qHbzgxTeM+NjLR3mutLWLw
8DmSDhig5p/7GYWM4wiIrNn1Wlhs5fCXmw6HSOJk+v7U1XlAzzeAJU1ZjnRql06hGswaUkFVR0vc
6nWcEtFWOuaT2f5jjMTzyjIsvdKlvQzU4HxQs4OWpqMFGKhGVR/djs6CKxUJGUCdvt/e4csGPt/g
aFRSwaVjSOSCCu75UG0UZXkUq8C4m1ZZLI2t4VGp7WbDbeJyGU3akqjsQrZbinXe+TAuzaLZxtEj
MEAxaAclysJ3IB4c7PFysDM47yXvWs3egpBciVOg8JNDkHQC91+nnejXKPRukjjAkLA8qNGs3aEy
ZTxTiOmeMfaxtm7UC5Atnw5pfce1gNjSh1xzzBxjsTYyjRB4q+50r2Ke+u9U3+oW+xMl9R7cJorv
8FlHj69F9OEbmjnQwlUNxQ4fN5Iw/+J0NoBG7DDFc1ZCLb2z0Dtp8A1BHmGvR51S+12vaZ81r9B7
v6Of+CsBcIFtMN6F1ASBICBelUDc34UJ6r87WWbGg8LRGHA/xk2M8rDZ7rxQN8rAlZb6GGf1sMii
5Ga/U+BqKeAeizIg9p+x9CvCoQLDCIKN51dd/KjT3PgsFJ2MGWq5+GpnckKpvFEcZU8vsaZhqA59
TxswyvRDjrx646eyrj8KS87iOCEVNgfQ7jU0c2StvdaV08YoGulESalM8bGma510exQxtZEEqHQI
BSI0W9rFkXiXdTFa4bh4ls+hFk3DXuUaQb+jLOb0QOtjlEceTO9369EZ2c0WXRB/jrzsl1Tz8imv
PVXc3T5DF8RCntE3mQheUmoxpKrnu9tprCnU1CELZgNXLp8bA6MA11bQ5beQJcktDG5b5PADEVfa
fTcLxfdEFo5+XrnIwdrtqM4sYNL/V5aGhFtcj4jRU3co+kR+NELTefDcVlKKUqtkP8nZ3XltZPio
TZU42eMNgwRkKfeIz8PWqURwe34rM58F88UrSE8BYA0tL/LE8/m1xWy4/eClgZHqiApmkW6QYah4
DYV2A3hymBoHpZwhv+O+NPSdNtnW5woILI6hsT0ZfgPo/0efY/LwOBitXjxPy5MAaoswn4wMn6gn
OKFZ67PxiHUMiazxTs8wMgr4XgPhtBqW1TtviPon7BHkuHdrI5X4UaPJzrlWnP/6NldeCq+1fxt2
gTbl7SW4vEhQFUVdh0uScgn+MecrMEHrdErcggNrqsqTnJF2SyMqyKVqe0fqetHGC3B5LTPewnCH
sQBJYl3Ww4uvHYa6yQK9iGMNVSOt7J68PJ+Pt+e1zsb5slyLlKgZjArQWq/a0qIRjXorDQbUk55S
p61QFm27d7LV5f6fh6I7bSyIETpFkEXPlxBoK+U5a8qDDhDnEXFFEO+d7b5Qh1E2KCYXJWGmBe1i
KeRQ86chvnpuQj2ClOomSRCasagfSmHHp4juv/c8DhN9F5s7lcSiB2/vpsImi8sTbMhSFd/CXTbb
6Z3HG5g/h6k7Q4S0euPFy3LBLSyAwu3ZKW186vumRYVA0aJ70x6sP4PuCQh8mkADiDqO+NJY5kJs
LWY6O5KGNP69Vtd+llVn2JC8KHw+hp296YpxuVdtDs5bU5aTSwPwfKEbpQJvW/dFgLr+hOHU6Als
Eh1FeVDylgxccYfR2vi4bxn/eRyxgEXA+9IJBC2yBjxhn6Wp3TiWQbpY/O263tKPXdpZD4VQ1BPU
aOuuSKpyh6yY+M9UIonhspu0vmeU1p2HjtvOQtXzqS1nXaC4uyiHe0UOMlrDPnmnd0a0cWlfRiQQ
XpFQJbxzCA3WMVaM+Yc9Dy6el/bgHMfeQDIKw9K6sWgJO9hi907cb1ykl6fNQxxiMY/Qln/WGUxY
u1lBiNsG8DDadIdcofW5dHIQYTWtsNvHbXlzzj8IhEpIRyDBXC7ttTihCWcQ2aCuCnAZ9A5ElAev
ynHwxE1rkIX3XEWq9KFiqBsB5cUc6QMzMywVLI3Yai3pIG1urXrCo76VOBjqVHR2rpmZgRyM5sPt
KV5sdIai22s5WKvh5L5WBFTcCZoYTpsBSmrZf0bRmUeKScUrvX+qM040b+Hd1h1NYF3IytFn0lGr
8EgMz0+WyZXstl1VBz3qnx/jsOgWKDKEwLprxmNhaYvaTtzz5zwYJ1qOJebjirtxu120D/gZFiE0
DhoAzUjgV82UIh9qlAniNojTRPmVaoPrg7mwD9KC4EWNbDQfzCpVDBiEbr4TKnAo6Zb1xpG/XH06
fZwboH8uXYQ1PEzS7FFna8bIEqv1J9F6857Fc++1PBpVfgXizBuP8MWWZjuTFCzKDbyIbO7z5dcG
WDFhknQBrsDzXa5T2IQskx6LaJqfLK/AX0WgbU2LLt8Q17jc1KgW0UgF6kMNAPTx+ciDMMx2Rikr
SGyRaTDkdHGqLJJrAqA03Jjmxc3ENBd9eM4OX5qy7vlgnFlFwh/uArczjJ/AC7S7rlOrfWPq496D
kXk/QY3eGPTqDAFyInUHwIZI73zQdjBokeONFbgUcPaqDhu/qT39Lq+zfiO2uTYUr5NHr4TyIjjd
86HKDO3HSPe6wFBjeyfE8BPpveGr2TnRy79eEFSoHdS3kJkkeFtrokBDyYt61AkiY8U5yXHq38N7
f43T2O1B6VH4uD3e5QYFm7Q8gty4Biqlq7ADfrACh7MH2qCM+S8nzGLfmUPX3rkWrd+dPhVGCzOt
RUdeWu7H24NfnkeIvBDfVIKeRbduFV/Faef1IA4JUbXcPcYc+y/o0RcnhZviBUrk/2E4Tr0GlXYB
fq2xLyRC2GxhzR3M3Ww+mXMnd1ND78qKnOz7iLbA4fb0Lk8F5QA+IyC4t5B1tWuWiG6Ia5vpdfBs
bGFPJ7UU4b4Rot5pnaY8lJOxBaVaPtjZI4owHonPAh4BCAC16HyrFkQfE7BD3k0h7SAqpmInRwXS
bNvUPtU4izyOFmlnVvmjXQ/RxpwvTwrDs5noDi4qcms/tdqRnlubXQ46SM/eKbWLJggbbO/RRNm4
za8tL6IlJHk2OTrQuvOZRq2jj9Tt8mCctOGxzMi/wrxATzUu3FfUkkaAlJsCyheteQB8gAEIv+i3
0g9fI7cA4TizMlt5YEdj9T5aNLNxH6ULAhhKv7dmAz8FREtpYKAo9pTkqdjVhWe9utgc+TNa5T9v
b7LLAwyWjWLvIh4Hh2Cxhvy7HwqcKypxjc4Dr1Crl1JCPhUGKYFmFohRuV18cDpD2XtV6/7zp2bh
0brU4Cywxb3V9o6VsnQlViCBWmfZl6GjomvplbhPEnfLMegCto8gGR8ZUBC9/Ld9dT5Lq8ejj4TS
wXLK8e4sBHye6R3NL4tQ910+WEa7SyvhBmNqQBKxQmhOmZZ/yUt1C75ycWfxS9gD3iKRQlCzftGR
/3Hqwhoc0OJgcSp9+kSXO3kvuwj/qsK0Np7xi8/rQWBbeIlAUIgX17iLPC2NMTLsCY+4qfkAQuNR
Dpr5LRuz4g5VgvDFrET7Khxdubu9ry7nCb6YEopOPkaX1lp+2F99aBYbn6R0VoMGk3XgbyRCJnLO
75ws+pmV+hZK9tpwGggGQhauL47Y+XAJcq96ldZa0KMit6tgHR+x56AtNdLkGTDc/nV7epcRKdVM
CMS8BMihg8Fa3ZOJh/W8rcxaoFKAeTG9MX0nIjs5VjHx8E7mQ7MLPZs8Oc2KbzIuJr9TTdT6bv+M
C+7FYgNlgmUAv7EkIOvrOqoVq8CXUQ06vAbLzx0K0PazWqfaN2ghQNC80YrHPRlXbyLEXLoBzkyy
fqQR2BMn58b8RXc49IcmxGt6pzTqaPm4xjQAriWEm11XNnaPZbseF+g+h1hNlRFULZwWUrTfb0/m
cq9SIAb+AANwaUGt9TLRgOlzqxu1oAJfLkEtOc5nCcTrXabY4Z2h5OkhQVhrn9vTFipkiRT+fvVw
FoF1ToxNOwBsypp32IMYELhVzX42GrofVa59Suuh2gBLrF+cZZRFPI4vBgrp4mNh/KSbbazOfqnp
86/USX6Uk50/94mnPFFsplkbt1vaPxcPzv8OSrcTLhRc3bV+/eiaUBAGc/Yj4viGPgSo3Cp0m/1k
RvonrUUxLa9hQPqAwpKPWMC7u9mT5bNZVu2xTYZm42K4uggET0TevLmoRJ2fVHOysxgPERWcRMk9
67z54bJeEpyEi6xEMRjHBhDLxkl5qx+uPjFdOmTeiVbJZd+kHP66kKwibKsy7GdfwVdyFxqFd1Ta
zPtUmlX0O22AbKQ14gbdoE5HmL4lDcAmus918ktEh+QzkK8m8EKQw6ZTFnfoJoLMKvr82xRhoBHl
brzxPr75Sq1/8ZvRG9cyz/PaLSytugmVd/B6rdk7j7ZBMzxCnQ+tNCWCZGK3DvyL3FORZYjHoDUz
e4+dq3Nw9FT5BHiSgKZPtwqNF3QE9hNd8zcWHNcOF+D599OUiqJRpC8wwX78oefdgAeLHLwv41y5
pyoJFXWP9KoW7WNFUEo0UXZRdkWtivuJuictFRJ17JZURX2nIDD4pbYT44XSYDLsSgu4R3D7VllH
lMvv5WiT5ZE+E7uvLuoBqE/ZD5kERpd0Lyh+JyeBO8pe2PZW8HrxKLyNBSMLJYCFjLB2Chtzmygt
BxqC7l7/SVec8pOiAL6K8kG8NpFq7oBmpWzvOjlIxemCWdhbgrjrl3D5DSSaC0xpCTHWxBk76ri4
etR3K2P+rWgJDb8Wb2S/Bfv73SozdWubLjWI1TZdoipKX8sbBCfgfEO0ZM5Qnrk7jVnQ3u9k7CuU
Fe7oe+LUhU0R5glV5txz5PRjAeB2l02TbHa1EY7vb3/rK3NfdM4WUhxgu4soYPCQmqyiZvYLGi/M
uJ/3UWqWJ1XtJKKWs7GRQryRzNZzR62cUECDC0Ef9HzuCiJiIePNfo/I0b0+gql+tqqpo98PEVTs
3C4EZZgrHQG+KEVq+xHQ9Z/Cgka4M3E1Qu7KSFuERkJFvg6pgh5KKWLERR1jVo4T141yRBCk/YEB
tvk+yqeCTRPV/b1l99a4cTVfWz5wg2xeCpnczasgKpKdZ6EEJEFWlMquG+3sWbpOtxvBwPtzFpr/
2CJnq4I0oEMOl5EIah0jNgIrHhTKpd842U/hjWqAq6UFEKIpEN/LuSTyZr6/vUUurgPqL4SjNl1L
om/0oc6/WDNH4MKQ6cFL0HQfhrmAAehmEYoy+pYT68VLtwy1FIUtujLke6sQuInmcQ4Vl6H0TnnE
t2NEjryUENcsG5G1yj7MVddvrOnV+ZFMLeqLi3fZ8ud/PXMh5tGmkXnlHiBL85PWdLzvWhV53EXq
/PZSXgRNzA+hvAVtCsadz3g+VJuy/SfUsfZOZVffUnRmfTsBFLf1cl8dB8g/utCcbdoX5+PUOPsg
ngt3swjD+UQxhLqLx8LuszkJPxlhVvqooNQ/7KEY3sWaBLmGPZpf2gX6KGHvWL/6ZjCDDGWWjRW4
ODCYsMOHAslM/YCnehXLtHoz6iG68lQPDe8jSd90gOoioXpKpNZQOtoox1/5uACJXRtDIJO+4prX
M2C+ZCcVQKKmchwUgTRwaHjw+NHsbX3ca1Nj075NjyO6vtWzJJWApjgn+HEDRk/BbHZRXPt91eXH
WmrKxlJemxr5+SL+AZUdcPv5R9ZDNcsteAt7QVvyY1zgWlc6dfMgHHer8LsucfE0WIisMCcw9vSA
V0V1lwa9aiKhsoeGhBjqiHA8quOT8cphMR47XFieUbEalKBRrPSgZn2/v31w1onO8gOYJlcerUPA
fauLoerV0AlLbNFtp5mewHUo78q2aO4W087nWU7JaUTWLaYdOBXB7aEvw7dlbELgpQzFcVoLB5HL
Vr1mw1kd076qDrYp0uEIXwOzbCLv8K5Ryb1OVCJo7MboPDnH0CxGbJaB35p/srlsAkdDdf+pmXPz
cyMpze66WYl/REguomMK5WbjVbpyjZ794tXniopSiVpy+z2mMt1Hx5bDPdyyFNarCWAQiemPg0lo
fnudrg1Ko4mDRsrAplyOx1/XqO3gd0UuXO0HL0z+yLZFe0vL0NspuvEdeB4RRCAWDrcHvaCnLBuD
bUlbmUsVmszqPkHNgVKgUlT7uNG8+HviIcjqq10fpg9WiSYoWFTAXPu6Hcz7PO6yH91s9ckBkvs0
vYzo5SMs2Td4+BmyBGfuQg77ePsnXtu6rAehDtk/p3T1Mao8BdUWE98MY+EEOPdNB3dAb1Cj/f1n
EEDj1cYsArfOt2x4r11IACMWFcdFishavQJamqhmLvMaZzCjR79QRWWGD2F9camE4wXb/PznmS4G
6nx/F2WVC5xIg5FXHgOG3ndZo+8710zxD6xCH/tN9VBM8e9KNdJvqDFuOQRcmSgdDVR+KEMsOiOr
mxCNnSS1KMbuiwiPPc3si3uRZ2KvK4p5jDRzSzj9yvNq85Iv4QJ8HP453+qjYzZhFUYsLAGfHgjX
KuN79FY2tVOWL3QWLEOYJDwnAadFBbB0NVCNPEzojnRlQ2NBus4ytY+DCLvHse1GdGsm5dgodeaH
MQ3V3ViK/smeBNz/MirsHZWKeDdqevr+9ne+ctIBRCwpIv/Fll6lL6n0kNQTGrKGgP+fhd5nvgI0
9q5sw+4DOF/jsU2rz7fHvLbkRAMwuJY2C8/dasnnLNdLvFDwtO3KfR7l9pOjxM1GPe1iIwHiJhNF
qGC5UMiAz0dJa1MbC6RKfRGl6bOm7VO0otIFkqwPmti4GK4MhvwM2n7gIfnEbxX4vy7MJKUsqNDZ
4bOWiQ8sHHvZsIKKOgn1JIAnbbyh18bjBlrk/vFkoKp2Pjmn1jtdHRzXrzBqB0c6eEf6ovaT6paN
3yTjJuLxYvcCrFqYeWxgsPjgnc4HnGlQOPqkM6CuQOdR8tj5BdBkig4dZrJYEY9tFe+tuUa9WY+Q
B4thYei+Bs/AO1CPpr5U6a1xUDCmBQLMXRZYiYjLAFfX+M8EpNPDiyxqDo2BqPWuTurscUySejji
jtp5OyVy6i2VjYu9z5xIhBAFAXOtmevugIEIf1nWheu7lgL5TQeyj1wPTMNDKWv9qCFrGRjWprbe
RazHsAQ/VChoOXFBrm643BC2qwgwHJo0OhCQk42lWV8awCn00dtI+C7O2jIYknoW8Qd44fX1VkgV
AXGLwczFuezOTR08LLpyiraUta8NhBwIBUYsxXjHV493rZC8N0rh+UMJztXs7fFDVVnFl9tXx7V9
TydnMYfmHmUZz7fhaFeGmksJkFh3+g/aiA9bJfLKnxFUu+8btK9uj3flW0GWhOFH9Zi7ap0vt7EY
YJ8VcLrKjHqjKLvqsUf6WNtVetW+3h7syn7k/mDt3vakt9bxGGEAJSk2XehJat2TZsg/szGmO7PO
xL1X5sVjzpbdCC+vLOiihK4t0nYUNtddB4lAGsmN5fmVO0CYmzCMzwC7+gpOna/zoG9Biy8L8vQ7
QSzQ/6XdsbBCz7/gZGUYcgDg8GcUpCDFFAW2FyTnjSgI8DIk8KMcx5a+pSEwtU4DM3f2jvbYDndI
IW6Jol+dPsHc8nO4uNcoGASMwkrocbjANsSxGCpIc0tht4idb8TySXD7C1/Ej0x+ieEo/JB8UGg6
n7yD40c+x9yiShla+ok423nOvHF4TJHTeJ3NWb1rOsPFpUQTxsbY13YXBEsTc9kl3FnHriaCKf3g
gMFPQyySLfSXH5sEFl5ZtN1HUaTjB4yEpy1C91sL7izsYcowRtlhgKjptK9uu44OAs5oeeiXbWTJ
ByRpMvEd6hAC26JSpq7y4c5KdAJcL3/vdsDO/XHQ+l/K3OG825mKM0EqhKJ5dB2Et3x9Ct0PYaiP
rZ+Q/ZTHJKa9vfP6qG98TFi8Ys/awvFrwinWX+dCjT+lQ19SXgdCMvjmYCO3a6IKdKjtCiVgAB1e
+ZApU5vv0hliYdDrbpe8R/RsuCsTtRp3bVcUn+3QQv1bGm6YbzTGrp4JQuxFxY+cgtfofFtINUy6
Kp1QrWqljWYGao1/7LAqTg1Q3n2nz8UP9G3Q9BJefa/NabdLa2/8mCu0ZnZ5JOsts5ArxwLMAHxt
wgsURS6wPsKVqegm3U/CUnydm9FensR0eEgRNl4klqNoo7ZzUZWguvX/QMyEojCbz5egKeumGr1U
9/upM30x25MPYFw7ygKo5W5QeqrMad3A0SQIaanvJfBqbx/OK5Mm5SAKJjrH+tlb/vyvGC5DWrod
okb3C1blrjYiyZBdrnoHJKnFsygktJrbQ14+L0DjMWPh2NGdBBpxPmSF/wrN5drwq7SaH0ezKXb4
X+RwRsVW5fdydgDjKTUzCF5vF24IeqwLMhsanXk6kleppQwckb6mbpocdC39VwEsLlTo99x1mH6a
xKira95WRtVI+I8PbBR1hWmIj7WbV1+kRsH73xdxiU3/FxyLN+H5IspBb6OqtnUfEx0v201VIl6F
KG0noE0FifH2aJcblSQRYRMkNHgu6GivRnNkQl4RGwSNGRX0Ks1fbeFh4ZClmnqck9jr9n2mwBHW
srp61fNR2Xq0LkOthZ+IYjoNBOw/1/mT15qOiMwRuG/dqg9zPhsf2TRiY6LXNsxiBgjsGAKHpa+O
w2jhZlrnkI7SqUKXypahsc8M+MslVafPs8ele3tlL2BKy55ZBBWMpU8JB2Y1oto26GUlBeyh2nOr
QJt0cehFhyUV4u8vwBegjOZ2VvhNMTRfQxodpB1l+D3KG/3l9m+5djBhSCOSQq+OdG61fTvZD800
Qjrt7RgrxqqI75LeVo+L5cLGOl8ZSkOziYIAJFAWfJXKTdIwFAdKih+mWv7OTN2PZOLhYxdNn27P
6c1/5PwpJs9Zap/kjdBM1+IfuLlhrpS2pu9MbfmBUlv9KST+qYkIZIJ8EVDoF8AJpjxkTdRNuylp
HezJO2hLu9jusGiKnVIcItFU9s6y4fb5WgNL/9/P82KsSpRIQVynuXh+wlxdUbt8AM1OY7XBjxyI
QoD2RDGiHKFX+41FWd7W9aKw5+hiUA1foJfno6UWmih9Jwy/wJHEQAei1sSMwZM2xx/cTJpwJtKo
/T7lHj0ANHzG/wqXhuRs8v/zVXOsoq1jsHzw9S9iIyDlB+SdktHqF9G/atWiTVUc8+L8gICC8Vtg
shFgjaT86uFedhAsCmwhQEMkeF2UaiDnvttYmOXpWf0KAP1c3YTrQB7Wsi1xOS8alBG+HOMAEXEi
jbxHnihtdpGnJDFhx5B/pytbbHTwru3SJRICtQdAFOrqKhJIUPZUQqdQ/bDMx5Nq9ulDnqrtZ6uP
5IkqKF5axVT5cTMTAuZKpP8YVLW6y6dkOJZtl38E6VP9GCs1P1mVlf53e79cuXvRxWd3Uu4gLVwD
GF0TAdSiylTfrjGRMpAhR4OkteMNfddLLMWi+glKhVwXAiYn73xbSjesGhnhLFY3uo2K3whSou1h
deyiqW7gz5vTp5rMTV/0JdR36QylDwnYaCM0vfII0JCC4LVokS714POfMdrm4DhJqxKMFfEnPUua
r6aeJF8Qa7AfJvCqG5v/2q7jvUH4iWeHZ3b1umqLn3LtYj1iQZZ+V7pOdBBjXpx0b6zve6MFt0Wf
8/72N7265WCwcejAaqIctPyqvyK/kdnUMxmTb/Pk/Vz6YKd6zOUnoNjlsXTnPEGqIAz/2LZsvxX0
BUxA/Yt5C/m5+mxGky13faQWoATc/v1YVBgs3f6J174DCDY4IvTuwSgs2/KvX1jNtJt4OzA5UtQo
ELL2XmDIobmHwETz3jHndmOfXxuQzUfnC4Q4d+MqJUkyT4w4mWr+oFcRfrKNTN5nMPYMJCvtpPH1
YUCD5vYkr50tEIgLVcQm73hr3v01SaVz1NpspOar0pw/YjX3Bc/M8fvtQa48t4TA/3+Q1fWSlbFb
T/S9fNlCodpDaJvR0vOiskAZs5/+L8sIQBarNzqtVBvPv1s4t7z6JeZUKM8axYEkUIwH9r9Ek7Ch
vdbFW7r7lyWGpY4DbQ32AFytNZlImU1NKeuEaDjRi/ta4Kk4ZZ0VCLx47jE3+k3Joz6V4Lvv/n1h
4WtAX6LAASZiWfi/vp7Xp3PmdAi1gAiGAGrghNpn7fAMga7b2ChX58g54FlazCTXOpspIAnF5ub3
Oy+a2u9aoYXj45RiKE1juTTQwUJGKogMDKl8XZui8N8jFOIF2AtAzIB5r6uQaZXkY+ySrOqoXQWR
RP+lVefypUHW4XB7VS+bojwEMFKwcEPWCx/01Y1Y0yursGjS/dm2p+nBHtJxeodi2xj5qMCwyHiU
A2Yu1axVnrLJRPu87UqS2FzqCgh/Q3kNTan1R6ePxZdYbc0tvcVrVwWCwHRs6aeTua+uCkBMCebJ
IR5PEXSyWkvwCpnj7hHDot/Q3eaNAOHaE7FQu5AXUZf4aHWkegHkxJooYSF6Dc+xML4MuLjdhSLP
j+7YOHso4P3G3r6WmlAjpO3BhyDP9FZzLB0rMQaNq6mcW1F+dbMpPpmt10wHgKk1uM8U5XQ5zIrY
iaRUjNPYZWO5U2Jgijsy5bj6P+wLElFAlmT0ZL9r9hfAA61i96l+rEyVclQjS+sD4M1N9g1As+MF
beN0+aGvjXk8xlECAY6oPmV5htz8lmqFPpCbg4/eqRMeP8DetWhr81650LkHeEXwZ4Hus+at9rpS
kC13KmW8BreIJNQxxnZlcPuILBfLKlLlb0diFFUD3N3Xzra0VcWAjTtGniQT91M1W18KId6raaMc
/3UkLlZ2wNL9xwJq/Qp7Xti2fVTb6AaMxTGJXCSIKJT/TJuh/Hh7qMtdzlD0pPiMy4jrtzAGwGB0
Rmf7hcOD7yaKGrCZsGJQoB9IRRuDyZLTxkpeHRRk4NLnA0C3VlFoZtOBJInLHM9STwHDphBPDcAN
PBSsH5PCnO69Rt2SJb28PwhcqGOAJOOV5Io7fzhy7GkMvXHwtkvgn/IGIwY1qdYRpbHi6FQ44t1e
2iuxNURUOv0LQFBbOjvnA6KJM4qM+o7fSjl/jouaJjtgr/wjfOPuAII4fNJQ9jukrW48hZMjP3WV
3HouL7grC3aQevhiybMUAdd5Tox35IgWnU2EVWtOhoLPoocTpdOAKAHM7man6b1xioQz/eirWH+X
z4tmkBXCI9rpqd38USvb/WGVad0/WcXYfEU5AUHN2JpktesGZfrdNG7jBV5uuqfEtFrjBMVE+Xx7
NZfFOj99TIOKKcsJaPaiE63F0uwNFH18R2tG9WgXWvI/nJ1Xb9zGGoZ/EQH2cktydyVZkmvi2DfE
SRyzd3JYfv15xldeLrGEglMBI56d4ZSvvMXF/0+vqckn+O2B9J7n88gVlp/y0UjroKZGYT7e/xW3
Nw3lAnqPlDYQRka05fqTdrrdq5EBR1DPOoiTVpZ+7JH7OIg7bm8amQ/DaZfgOcoTm1FWLCYbZXXN
QJ0nrf7UiqZQQlOaNzcrafTBo7M7GlUwsi6pCmNttinupWMe254ZeHiVdk90jqbsZdXRYQscu0eP
8P4S7g1HEQqxA+RapZzV9RKiNCZJXTiHrEPqfrfdrDqNUZL+VeuHHhI7XwvlbunCDFWbe3RT8hpw
kpOGFg5JdJf8oyEQ9mcTpwdxws61IuXBCbrZGPTZN9cK4GMXVCWDrGqjGLgv1PmZol4CwWfuVvux
RE3i+/0l3LtZrsaUgevvMbAOEMQVlYMjBxwqUA3JCXGi+TxAtv9EZTP+vC6am+E4Oc2XbE7Ud6Kf
p6/3f8XOh7z6EZt9Y0XdaoqFE7kgSnnKcZnFWr3pkO2Lj6TY94ZC8J7+KXAGMtPNUGAH+5KaohvA
X+l0lGfW6ElZWy4oZV6PagPyL9vcNOCfgd8R8cgccbO4DU3DxisacBOKKIxLkxTGB9PqV+PiaWWb
h16qoyBrD/k6Pej2BKEWWG1UvrllQ2VOA4ZMXgyewtxsKzWKzY6+NHs37+0fED3L/5G0z8LPDH06
yoj39jAHhPQbzC51kc1ggrZ9BZWCwQqEB8VqVK/aRNSb5Gof6O4yHvBl974nDnuMRVrKs7RZYjNO
00xomQM0xVG0EFUDd/K1VE0jIICi/t/9jfqriLX9og5dRgpc5KugR66PC2JpgPNHjijpOv9tTtM4
BO2QjmC0ikL/nK7pYvrcV1jtwKapLqIzKL1UADCLQSQflWgS4f3ftLcCOD4SR0JcgOclv8hvJ3hF
hS1O0PmFxGOOf5RxJ4KGZjq0bEu73B9q7xZEjoilZjeb3pYu5SLOnxbUQIM0m7rvGVX1pwYFteTg
XpeLuFlkyv6yvUoWCa52s8iRs+BbWYGMSSwLz20sk9UfKPoiZjkohuF3Sql+z/D7Pngrd04rADxg
C6Rosqa2eU7M2lhKwgA3mBrTrRCNSNpzQlxpnnHDW2N/WWxcZHS1ib8M3Vxg4j0NjnbwI/aCLK4L
D8YeXGxJxL7+nO061yOyW17QRJmDOLdQtDXsHGDDfjOuyqdEKcs0mG0nxrYZZEqMzL21TqGVDukX
dVrXf5eiqL+BsWUBR1vDC9ocHSf2ceQ1+sBVewhmzpI1j0qbTMBWjAY73qwD4vn2o2kRsEoJHmmF
ue2KKGlq9KKVyj+z4YW0//F6KNT1h5212kHx+fYM4B3CSEA2aHEST10vWj8Zcy2iIQnpDAzPTooK
DdKtBU9JUh1sztsLjqFcbjbI8g4Exc3m1AYnb5a4AzkoxvaS21Ks2TWqS77gXgxS4wgEc3vmqKLK
YJtqKbDQLQBHIafCHylTgspDrTHGrN53x+wI5HS7gNJrUxrYkiYi4yF/xW+XSLumVdEPkEQUVF0p
Fee8+JSoXo1m8N68LRiKKgA8fJlCbQFq3ixcbNBmGqM1iJauGUdALFKhxDXq8/37andWciCWD6zG
Fp4fCQMDcW+B5hTZ0bko6zZALE896Q3SZveHut0WKNr9ynthPdEHMa4XMBuhVWZJrgS6XqCol3nW
ckqVaAGx5LwvVfPn/eFuZLFJO1WAwgSL1NehFm2uCRUhVdTLgPmtOdeJT1sFpeQhwo8VDwEEKtF4
VwfZFkyg/0Je67zRHwZL/eYiBI27iWMsg+/1ndVCfsrG6ZWWwqRf0EHDDcdf6xbLmYOffNslpAtA
4kVjXvYKtwX6iEBypCGiBHNU25/tbp4/53U6++2IISE/TYSx59QPdmY86YixvsQpgsn3f8PtFS8p
AmgQ8X6Rxm4RZcliTSbVJVRPJxtjyloi1JNWP2ddWVMGa/RHh2v3hMxv9lz0kKnuD7/TtmF8SkvM
n/gIZPL1LnESzOyBgSLSn7sSAgY7J8iQxf+hGwqWD2hG934ZZ/W3ZNG6T4m5pmfKuuIHngIdKHdj
vFho0p7rQojolHkY6d3/gbcvL78PsA0KcuSNN53MXyW5THUUenieezLzKCcv0BLMgZLxgtjEEmp9
2R0MKkO06+ee3pmGJDGfhSO07dgVad9hFo5EO1mW9TVq6pr3qROh3jhDuKj2+jim6RJkikgOAPd7
94PUrkBdkUYVIev152ghA4PXLJCL1TSUDTLdCb0ycp8MqzoqnuwMJRvTBKrobsnddz2UkuhptZis
LCRnYjVnyoFqzfU0h1PdlUf7bOeoMRgRGixMPG28zT7DoTnlPzwase4s7re0qYeQNuUYquOiZqdC
L+KfqOZ40Xky0aaCEW55fjJXR5JNe7OWQoSwGZg9t/31rD1tzXE2g2eKDV0aB542a7hBJpHzrnet
8nJ/8+4NxuallYSIDVn6ZrC6d7RoHMs49IrRwcpPxSfHF/irgsZD2PoI9bA3nLzKOMsSn7ptqYha
V9u6g63RehNQGKWo/ypVILmIVAxf3z4z7gyCe8puxDibJIcS7hh7AF8CxSRnLUynfMj6FAuOGdX3
/zAU7T+pdSURxvr1F4v6qUHhyoiCeM48rCZWIw76TJT/Kpl99GburSD9F7zqETpiEeWf/xZ0QGof
Skxho8A0YzGGFYTy7oKsMraIpVsOb0+UqNSCZEagDRAa++R6uNxo+WCTEgU6xmkviT3lQV3geUBk
bMQHy7j3PusAUSVejxIVrKHrwVIdUZ6xT6MgM6lkvOM9HP6MLFv5bDRa9XON8rZHsac1X0lVHSrl
aMxi4Ka5DYo26/zPiF56xA0Yzxg4EExgEmMb+fsR44sf9z/47i+V3GQXoS1ufXNzbLBTWxIUSOSx
KRt0DAoXLrYSNcMpax3zExHcqPnxmjTvm1ZNlnBBhfGkjJrw06gfX60UZcsU02duaGwLT3g/rg8O
ZYwjQMHO282x5l/A5pD92RKW4h6Vs2qxCOZiRzn1Xu48w3/wEMuYjBPlTzNESxB/51b0ll/0kEbu
L9ROhAf/FuE1DjwrtaUBxGk5eWYGoK/qy/HcjYoA+c6zGM3zK7SRt+pxEeCBRuVZgusHt3CbZ3TW
Qt3W4+rEovhJRysqwBScEKkvpos2v10URA4nB8IXgHG3j3C5qno/qTgPZsOQnjvqZyc4D8mjN2OY
0hp5U2G9Yo1fVlE0X2PHqx6TXtiPnVidg/xAHsNNOACoElFgyuMg/m5w1WgHjOhPK4Eh9PVJ+t2i
UGv2D/e/5s5uIsnn3iZ05qBuNQqIfRQvjvQkHLFNfMjXJP6gZJOHFGXZBCVAwfPAj/aXAcWwVBvf
ahTD10WGk4hHvlW0yDfXQ2Uoo2ssgG6MRtfOJeL/WEprKMp1iRlaraX6LpIjB2HBzn0Ld4t+9y+Y
GtO+vpMGbZaqPqSurRY5J9CheYg/nXOKpuP7bycCQYyAyicYRU7LtlTUcYl7nMQk1NZuTQOwH/af
ZjvNT52pJifdy+dnc05XH5liygJTDq1hiNMjvYedGZPx26TOLoElJdDrGae916LYZ8dhuk7aZagJ
KCmcFH+PBGpHN77M8Db71pSqGkBY6PWrWzXrFAsoh45+AieuqB8b+shfOlsZLlWaFw+i7Nu/inzw
5MNaYU0OgffR7BqYIoUV/W9soUTPA3STg4Rn59KCyyJxDvInUUy7XoAOkINpZAAoFC/9afSgS4w4
cU92KbJL7fXzwR25t97kN2SmlGRhhWwC6rU1QUA2OgYQc0Xrd8IKifu5hQST0Br9D3Oj5Anyirov
zZnNYNRUe8TjRware5XMdfaevSJzH+sKfm3QGcN6MOBe+kZ1BIS5RY+Lu2mznYDVKKWFokc4GYl2
EYPhXBxYrWFkRRdMTt6DgbWlqVDxGBOA+A1Gn+/7TmhhjyzbU2agVSniBvG+yfx2/zrbW3jyGEhL
9DQJSTePeIZx6eLmRhrWau2es9X+2qHJFvZjFB98YjnH7TZHr5hoDacrAOzyGPwWtFFVVFfH4hKh
Jv3eToby7wFjXQoK9fDsVZr90XJg+3uOUnx48xRpYFABg+bDV9+e5UixzSiKqjhUKmTx5nlFqb9P
Yd0b4j9EiqDoAanQnJXk6M1qAjvyxqFp47AW1XqxMGd/ZycQl/K+OhIP2HntqE8ZHM1fbb9t9X6J
UOMv5azcWItejCQ2Xup6Td6eGqHXLSUTKb8AjN1MCHZQUrTWEodVKmLMb7rRa0/ZhP18n6pHXYKd
O4djyednBekSbENfQwygdFIiFyrX1rNXCl60pZpTP2090YWRYg4Hu39vRGIGaRArmfNbynBezaVe
GVzzS1tHF6dZ2xA648/ENuJ34IaOaB97w5H0oaohnWZwC74+Al2srqJ1rDjs21YJh1YzT9xDg5+s
iftH3rvpf/h6MotA9QA6FKSH6/FWxHyivjbj0J6IcvOICoy94FiPtdB/SGpBYWJ6qhIIkrJvNkrV
4mEoTGkL1DZrmEZ1Fzhlan2MeJzeHo2wR35Z2XJlQem9npWzDlCuKqNAvlhf/TgalQc1xv8hwbrn
7XUeyksMJl1kwFpshmrT1HOq1SzCZWr794Ze2k8Yvk/P2apMB2/EzkVMWwAzIkkH4G3aPBFl65Zg
69M81JMG3YB8QILJbLuq9XMh5oMllL97cxdLxoW0x4V/cIO0NMTorg6NsTC31PZPUC3tuz4+1DeR
7+jNKOhXUdVGWOWGhweoiYZU2uVhD8HzsmQudhktclbT6mLIB6vcdzoNJdZ8Lj8nnfNWgzRCZch/
ksIm97629WVr+ZyNl015uNjJdAG1+nGM0vILAqDDYz1n0cFeuVXxRH2AqrrpMBwJ3xYAPdOLKAyt
zcK87Agu7CEyqQ3b0RTOkVe+DNQTH5Shck6jmbbvwRBWn3sAeM9xZZppUJet8T/TmtJ/7r9+O5+a
ah6+TgAlKOhtXz+t0r3OKOssXFOhgklUoJck+RGVZedxZxvR3QZGj8jEtmUXLQRRI5YlfOoFeCjQ
fWz3dJIS9C3W3L7Mk2O/syciGnd22qNC8M7ZoY7GZUBqRDV4G1rACFmASORFWBRL9m/lKPFzPLX2
U+pWBwW1vXnSMgd1RSEBSZLNNaePjqj40CAwqs5+Ii/JH4kF1BM1e+M0odf/HFlDdiEIMB/uf8ed
t4P3l76NRrkFAJpcg9/Cp7FP1MbKmCN9zPTnYFn9aVoMgcew1fYPYzkdIcD2pkrFmfIOM4BML//8
twGHZLXhHYFwzkdVnOn7Cr/PUuhxSYGjYta6HyOxNr6O1vXH/zBVOGoaUSlwpi3mnWQnRYmHRTYR
ifCRsZ7+6N3l+6LO88WtPOfx/nB7u4eyAV1gcmvJJdhMdAHyY2Yz8gDCqv6aOysOKDdjjZUM+s/7
Q+19ROnWTaghI5ytimhTIRdYrWoR6lNlwzGrtP9VQ1F+EBodVMMuvAOU1u3hp8pGeQZiFQV9HrDr
qaXd2vUiV7BeTdc8wFmnfu3FeqTuebuA16Nswgyc7PKqLlAj6PRC+0NUFbU1rRo+zBMtg7cuIFcM
KDdeFD4U6fL1hDSlW/qkWCVsNHE+o9T6XVlr+8EDtf6uqMQRXvf2BZPdehovZG+AhLelQ3OytDZX
4yp0pVFGTZLa+zkktVd1XjuUX/At9q1J5m4zdrQ8Z3naHcQFt1uGn+BRG6CPD7DyFw7vt2PYRFj+
qAgChSDc3D7UK7P5Ys39+BQZnnIpUKh5s0AjFjlSNEP2XqB8bKNUUZn0WVxGVOmmnfIm1S6rm3g0
oMwjKYS9ncNgmLPS+AaCISf/2+R6s+mo77RViPjMQJ+ZfsULzLtu9IvI8g6wHnuHAbUDmczgp0Xi
dD0YSLDBjb0JQUQTwiv9oMrH9jk9CgPkE3Ad9cgZyTiO24u23eY05Egpot2D2lfa9ia1KVv4hS1s
2tOrHmbG7J2XRS9OjT4sFzeJ6PZHevTv/WNye3fzCtDHA8BAofJGd0l18sStXb0MRS0835jIpCqg
II+Y0mdBZM7LI5t+CdWlFAdF2L3tKhWxCa5IOoDwXC8yvvGrEzXcBUPuLq9WtvwsLF2UPjKjdoDx
yXS6P1OZMm1XGx0EKbHD4w+47nq8rACjHKuMpzrrj0lbzdGvq6l6npPBCRBibvwxGZIDquje8koM
yi+zO2jLm0FrxEnaYkir0DPpCvUR4RSSCAiulFb+Mo5afslTL/1TU8b47fVfB9EAqTOMKpQsx17P
t0qbgRYRwrBKMyaBoVT965LgDTSgFBUWlVUHtp0tB2nyDieIx5hOO90QthT10OtRlcptbOEhkklx
FsWkylMKM0gL2/jOFREPpxgASfWooBw6+J0TYSWEI28HHllIsdV+0o/ATXIbbT47cBCM0iRDGcDf
dhkIAsdMRctvtTrNb3NnfUJWH+0qfYh+3t9hu5P3THp/CDXAvNlCuK0m7i0TX5OwyO0pbLIyb/wE
4YLGJ5LlQbVS8VxPyfoVxDlRGAmj+LhY8XhpzcwLDn7Mzu0iezu8fB7dBzxHr7/Ekg8lZTS0rEsn
QUBxWMtvQv6KWYvSBxdDe6Jut3y0UCAJa0/Pz51tHrFKdi5SmeEAT6bIJeOm69+gDRGS5Qq/AbTA
hCGCwI25rx/ePlP8kxjol4cr0nXXo3BblkqUk+bHBH/qS5tY04vpLh66BV3OOhMnJ7VvEYh2z4qd
Jn9GRdZNSK+Y5Jn3f8tOGECrWfp5sPBwITaLPmfKglF0nIer1jdP46S7D7lWTk9VDURMMSLjqR5E
EaD0MP4xw1U+uG5uNzvIRBrCNEQIASjnXK/Ekppa2wjkrNalBAuNJWAwG0rii1Hpwvszvb1Of5FK
6LzgEIXynPzz3x/kYmzmFIfbACSfB5NXa/4UTb6EUTuXjwquLV/N2VaLt+9q6jkoYECEJmXn/14P
O9SdNmPa4OGXMugPPdyeMIeQ/gJ5awrxVuVqW239M/yKh2Vy63fa3JcHv+HmG7Owtmyr8XICBvkl
7vXbzJWi74vB0KZg0VJgZXkKKBQ9gLqALyUUx9fc1fqU1Es6UKjv5upE+bV4fOPq8xtoU9O6JA0h
od186EkBXqGD7UGCwIqf8mWoL47ZZqckU5yP01h4vrccmqnevNi/BqUvi/iBlBncpD+91g+xaBqE
DJW6QeskGR+ixhxP/VJ+VeJIXO7P8bZMIseTSjvQCkFVbEN4GNrCQNp5Qliz9P6sC7t56rykf2rW
dQkN1KAeBs+enggYnA/dmEUf8UG1HsbBG5/rWTW+t/GwWAcf/+ZBl/VEgHW06GXcsgVFcp3kqC12
0rRccc9V3eh+EldDYHbF7FtePgW5gyiZLrBhvb8cN2dbjoz8w6/6DMH6ZudbuH56IwiBYCi8+NR2
bRdCn8+CxemOMIy7k5QFWunJI8e8PmQlHWITcz0ROHanvCK/qPqQebWHrsya8+R5yrnT285X6fYe
xMS7IzOkzOeJ8rfCM569VorXMEnXEtD2urnVXipQY38v+lpfas3tPmJi2UX4rKvGQdS/t8Dy24JR
oJ/LW3I9a71vhs6uGZv4RXRBnRrGP+OS0b2uTS8/6vTd3J8kpTwQOIVB2gGcuDnBSCvMVT/DpHDL
prysIgGImWKs+3ma+ulSG2X70VlGTDLv76LdYYlNyDxo09/IaaIhb3jdnAsotOV6iYzJftCrGTPX
bE1P3i+jljLtDrbuzldF2BEdYNAIwLC2Nyb4axJJGxHDPu8y7Ja7McRF3vBbaFmwCkT0w3Cm+HFY
M3G+P92dbwqNBD3bX0ot8MKvvyktck3AIEDHtlKrRxj/+XvXmIp/tUbTD7buzu1ILZf3EPaK7BBt
Dk2+tMZAtCsCQkC0aQS2S9hsNP1zMRrmS1XH3R/357b3KZHLpfBLfCuBrddz0/UYPZy+FbhhJuYp
zpbisTA89DTUqjulXYRi4JxWb2V6sW1/oR0ogXFDbO9k7mNXA8YvQGIl8zlCZu5pavr4HYzv5D98
OzqxsHTQmKV5s6ngqCynzUEUQYcM6iXNOvXFnboySN0x+nZ/KX+t1VWWIKcFncymUkurdFuVHnoL
cwcnFoGSaeP7UckzULO8KVYAqdVLfIQV0+68mNpo+63iRd+8WOSfCtOLJj+LsxEGWptDQ4kMfQkR
2Sw+GIquWEE1qYnzNBS944VKEZl/eYTkL1lVxN9bNP9xABzoMvgLZeA3g8moxxKEcuLge/JQba4z
Le8bNREeV+mYmc+jMfSX3hP5qde8/h2w8KOu/S+Lis0aSklluSnkSd9iLW1tiVejJeTsQFO4WIPg
Hf8vRbPC8rMimuKndZjybw4ruT6IqizLj1m7FFNI8RRRzdGJ0g+uiErPt/QKaQ9KsMPydS7mGR0L
Cyljfx1X8bkQ2nQQNe+cXHAkkkPJ+eUm3qwUbdjCTiJlDkjY4JzjRBf/6EarxZky9ZLYR8sjdQ4S
hZvMiK/DvqZGT65IzC5/029BpIbfWDf1GpZpzdJ8jD3v70Gv9YNtvTcIVq5U5KWCALWW60HKfk21
odcJGZJi9JPKtCHDVPnp/uHZuYeoeoJvA8kAqGkLNFubxk3VQSEW1cT6wCcVj+Y6SPWAeHlYSzTM
88TzDp6UnYvdoIFDOVC69ZIOXE8tM5fBK1fisLzrqp9iWZP1HCmOQb8BBbiDoG9vhoDo0LZhnxD9
bqo4qlh7I4uJ+JsmxTatXMzm44Dw3NcO6Ud0L7Lu7Hax/fH+uu68mtSTwbTTUEYxdIv2yvpJm2ro
JMFcq8MQxJWdfswW5B8F5rxInBVW/qyaefpSDJNy8E33lhcUH/BFCL1U+DbbE7ReqlUel4fsCp7G
blHjCz2PfpWEQGU6eFT29ikbVLLswfHf0DMq1ZvBLCVz4FSV/Y1vruu+mtlHFce9SUnnWZgxwHth
Z1/vmdXz2s6iHx/ghrdgttz078TcGE+IbSDpeP/j7Y0lZd8derzUNrdN+pnXWV1GYM4jNa7QSmbC
nV5Tu+cs7/r/cBakujwPF7GOs5XuqJCMBNeIAUGnoR4esT2ChU7v06Jq2cFJ2PlSpGNc2nRvJfZy
c+zGaZ3QIeUkGCoC5H1jRu/yqmsO9sPOhUwBEUcQ+HQSdid/xW+Xo2FWg1EuE7uvTehkTI3m0D20
htK3RFK3T0th2wfB/23tDqc+8MBEqCgYUgvfPAKUTlqeJFegs9akyonTrf4LZcp8Qcdp+YmXH/gK
LesbUBbeXKphnsblRW2VXocNVyM29eb9I7NfiCbyZiWwvF6CpIwBWlUZVzdlFD+bFwdswFhfJvRQ
Dqa+s1VBbvHykXRRGN+SkrNp1jPqHAJL39q+WP1g/zG2mQFVLi8Ohtq50iyqdCadTQ47kIvrWdmU
3cZuxJIICL959sbyx6BZ06vi6PN7a83VB7fFtwCNXePDm5eTDrUUDMFSUMp5XA+cDixjZDBHy1qS
17hoDMKJdGoKXy2N5UBkY29ByWekojyPBsqE14ONDrTkcUFqoXL6/I88g/ysKob1DEw3e7w/r52T
InXtCFopy4BP2wxltpbdqBgSwNFUptel1/TzL/Rozw4PjW46wqXtvISM58iGFcKwoEGvp5Z7eu81
moXGbTWKc0yFzFdE+4etJcaDU3jzY6Ue+m7Jk7eJK7nW+HaES5gmboGntqIiYJqKMVgsMy/9mB5h
75uLZ7/GaHo0fm2I8mvBP2v7cdPWX3Q3r498G3c+KdU2oCOcFEidjtzYv91IoxdpUPdY59jKy38S
U8k/Laq3vNjukB4F7ntrTNGLHie9VeSfNmtsd5abxmZCXoeB+eNozNYJipR4yXDlDqXYHIDu4kgv
fG+Rfx90s5EGLdPW2CYBauwKx7DVWR6LNYZlnOQOruVZ+k6xqx8lya9Ue/sPLxiNUPqtdK4RprlJ
ZXPV6hM5OuI+ZlhPWnOGbq/gFFv15/snZu9LwvqgK0HWzNOy+ZKdGcfUkljdORHLg1aRdxWwUMIh
s7WDoX4RaLY7V6pp0bOGI3ATcOD5U3UD6oOBI+z+tHZN9m5V9OxdpyX599pBu8D3srb91I56YGXj
w9iUduuXZpfCYSisiwzeiaBX+wdOCGtGzj1a/0tGNFXvr4n8uNvfCRVPMo4kn9PevH3uvOo2MG60
75ZK+eHMyaz7uAK3n/oG+jfaI9rn+wPufATYElxZfAiWZhtGgBmvhjzjOMFMw6rSLfqXkpry2eni
9et/GApuk4Qm0ZLZGhgYE/W+TqgjitWd8smocnBQ+VJyb7XCOEgkd543HheQ+6wiAdI25aZd0JaV
tYxB66I/rRg0HHvO+ZexyhQUMavmoQFM6XczBn33Z7kTlzEyUZlU4aF+uYnL9KWn4G3NY1AYtvKA
/akdeBAIDvbJrZQToAhqChLu4UnWr7y6frsG24ZMYzXZ0Eqpl092l39wnHY6TW6snMxYiT5Nwsv8
WYXvFDcmUo9OdeTdtLt1pEeVVNeUFdTrn+AthtmzELwGKqfWjF0zVFxSXHCDS3h/UXeHkjV+JDUg
cG+tsPpYhSaVuexSb3EfcBPI0fDMtTO3ypvBCXJhadPDIpIC2lskjavGRbLSFAy8xolOqaBcNCR6
fImTYQwG8mekxesjKs0tL/PXqACjETeUDpObXbMmtlomlTEGAi3181o6+QnZwfXVRY3ugeaxs5yb
2mzPuZsZ2CvWRQ0YNxLPkVpMZ0PPpotQJpT5nHhMTgU4jrACXXAkLLvzHsrAXHac+B8O1vUXbzs3
zuJC41T1sXg/pkvGM1F7T/ACs88IMXqhTafx4f6333kP6fKRUBHBcZ62aBETnQSgVGyzbpzFI3yT
7luercuLuq7ZRYxlbvl6NEbPWYeMgJKM+pGP+N6sOWUStW5Q59y+U3M2UNZJiHoMZXYvRe/O77qY
HC820zFsFbw2Vl0pDjA5e9eI3AcoFVCTYi9eL3U66L1eU54PhFW7LzF+Jf4YT0duIXvnip471SJ5
k1CfvB5lNvUG4XAuK7Nt+5PWVNU/bdn/G2XtcJBI3oppSRQX2QYdD6nQsgUgjBF7BmLeGDR95PqI
Syrvm2r4y7aH6lVX4orepamHaqwsaL1WYPbVuscVvjWfq7xMvt3fU7vzlhhBWSij/7IJPWoxJSLX
5fNgRcPZGJS/UZ0VX2iA1Ae9iJ3NwxNkobRBpRUQ8ubIVH2uE5tHQ5B7tRr7fTUqj5We9aaPhvn6
Pu1q4yMmF0dgsp0JShQ9NUA8bhDD2UxwzbxR1Gs7BjPlue9a1Lr+bA32+7mcD9nve1NEUx7EKvVm
RAs2MUuCrH/EPUzmM6rmuWmS+Q/ETChM6JM9SpKrEzpt1Uf+NPQDxlcoH57z1GkfwZ9XF8+sl9l3
qywzT8IcvUcvpQMVxkqtnCarnf/DlgdeB21OYuvJ3OVsfns4m0LrmnTyMENOKMIWXpKGRRZlz7bo
jrhRex/B5L6gyvWrSS///LehZmWpR6VtWJgW0lw6N9Hfydik72yndg622c51IXNcGRGwqW/kt7o0
VcqY4eiasGJeb5cnLRr0L/ePzU50CtRBKgwDZge+J//8twm1y4Qz5oiR9KDqC2K/U+k9F8DmvzXz
4L5mSt79vD/g3gqSfEmGGUETzOLrAc3F6qalNjg96MI9mObwRVMUvG7S/kiKbXdqVAjh82DvTJFl
M1JSNG07MRL6agSHkNeCNI7QKyrU+XHMquTgVdurcsnoUMbBVAxwdrgecEnMWHda1pIOSwTgUU2+
zihYPhmmwLmhA1pzwtlB/UsdLeM5HyPlVeH1fRB5O6pvr3AR+xOsSnoR6djms/bt1Ak8HdE2nLr2
fRGVRtjiZJ/49pgd+RnvfVEXbDaxOZwMBPmvpw1o3iClZZ2bMk7KAO0B66mvEU70DSWfP93fPns3
EzUCavaAVsC7b4pcs9IVykrzKqgRgvqW5mP+Vwso5WMNZ2sIJ3tdKl+nC3fwuuwdRk9DAV6WDWBg
bj6t6fT8zZY5BOUc4SM75NFZGWv1fH9yO3GRNGUD+sL06A5szoaRjo6ddoySecMURlOm+tD5ICIv
pRVAMM2fo6FIn6cad+rIEkd1mP3haUyQvdNm3Eb/SjwrEdJe3AUlzOhqthpIb4txMtZheFydYX0a
LGO4eLOn0Kc1o4Pzc/tpAXVyagjUAdndCJl009xmgwmcINfW9dssCvcUodaXhfXsURkuI2dSfFE7
6sEVeLt/yXb4N+VgojLwvNf7t3Ltuq6SZAow2aFEs5Tqh97u3ncWR/X+9/0VEV3XAmgYcipJsEAS
Uum7HmpRitnIeuojWNZ21mlCxeKDlmK36idLl39TO1u/RLqjfJ/XrHpPG1N/8tIseSdr4H81mlCe
kb51P1dqdCS1t7f4tB6QHyUdk/Wx618GhqQycicaKZVEsH16FcOlDrvnGgeqPsEg0rX8tF+PEF+3
W47DTGlVQu24QbYGtAPm1o6J51fgeXnZ+vXqLoDUe7v/BuZQswNkFrKLIRrxPVnRyjznxooZ1f2v
cvtO8BuQm6JAxm150yBby75xYMOJIKlFe+nVQrym8dD8qdO4/kKf5s0yHrLIyT8HPQ/cHRT866Ve
naTW3ZQy71RSdsLgKA+TDmczkC32wZHa2drMCHwHqC922xahM6KW7HQFf3fBcxy0iYjBs7g2Uk3V
EUFmdyjE0eDdk9tRob+elZINld2alIJUL3mtXemoVHpa9c7Wx0M7wt2xuKbAA6FHTOhyPZYunCKu
GlJrKiVa9262psZ7qHNM7VWvWv588/aAmSsZpYCg6dduTkaSeKkqPAZrWjwQosR8zYw1SsNkcspQ
W6b8iIJ8+9agpkc5iyATn04eg+vZ8QqkBmbEFDYBcLzCcgTh3XAT3J/WzoGXG17qCdDVBJxxPYrZ
5Yo1zKQTC6LAc5i46F74TdLmD8vseF9Su9NPWRPVR+3+3dnZYBqIT4jZb4r9sW4vGFlz0USKOwVe
WqcXMBzqEcxyb49wxVKy41ID7yh/x2+BrTpCx6FyTIHH6EDR9oB4S2Q/gpTSW3h/KXeHkn8bmp4y
/tsMlTdFlE10pQKjUeOAKEl7KoX4xxwr96AGulMjRKuOLgkJNyeNgP16Vgr6ELKIyGXh9m3QmX39
o65WNyxaM3+sV8V+NgfzUywm7e8sTdevOCMdkfH2PiBBCmcC1Qvu581sUcW2Bg+lviCBRRXE9rqe
UerODtZ052GgxUcHwUF7jcbU5ojjiFbWXVGC4FySlWdgih6FtZQno3bHl6H1esz6BuqwqHZfWsM7
chja+6QgR2kNg0GnvL2J94ymMxJL0KwZ1zQ7z0rehugC0Fq15+H09t0DcBPQvIw9eIKuP2mfzIpb
VjUm1FVmBX27ZKGwsPubzfbNlEL+dqIP+kDQ0LnPNp8uHug8tyqgP1TX+79V0Td/eElWPiZAww52
6s4CsjsgvZnYukBX2lwv5TKYlbI29NnIQkKzTNqTMjuTX0699/b3G5U1m+Ac9VHutM1WmdRIII9C
NVFdeQFSfRDoa0v9W5d6Wxw0OSYy9z/ZTuVL0n5QK0FwDWDjFs/QlVYhVPmuVhm2Zn5ZrLX1YVSm
STvV/dz+Yw9mOgAeHysL2l/mfGxLR4Ne2UfO+znHNuQU25U2/u/gZ+0cTcCqMPA8yYunWXG9lbLZ
ihXb5XYoqrk9K5Odt+dxmHBl49Jo/rUt4CQBBMRE/7NPJvslx5JpDLIiqV7NDIeD59lKHJqDRal+
How5bw7CkZ1DLesmiMLT4yAe2ZwqhHL+z9mZLMdtNFv4iSoC87AFeiIpkiYlS7I3CMuSMQMFoDAU
nv5+0N2omx3s0G+HV7ZVXYUaMk+ePGdxjbwAPYEMvfMAiGJ04Z192JXPeYfLIs+UeZp0NwKA286N
Asu1LWlZDpZNIL82FNvz1Wl9l4zcY8Iyw3sWHrp4yFPzmzF65g2k99pI9sZ0gW5FS0F4cc6KsEpF
R5LG3sMuvm2BPWHdZLG7LvONe/LKM74liyzr1rsLIeJ8UjbRVobQE8Fk1ukH2aeaMLYPoF7kdnrs
LI3zdgeK/v5O2/7UizwG9x2Hx5UHj5zhIibyAVUHGtwm1MjyOZ6tpfrLc9vmBqHlynZhFH/jBHIx
0qBxPjfsicxiciC0mBjk7upVWQ/ZUNr/hEXhH4RysgOiVd4uD1Mrao3BeX1/kj85gJezNENuFtgY
Gw53sWHyKXQqmuqnWE04YJ+shIac2NZJomm0M7MkTjoaY/b+KIWzT7JWLRGuE8OPgs5e+m1H4++u
ybpjiwfRYUqS7G5G+fXPQZS5t0/L2RkO9pxZIsqrbAAfmrlG93k7ePKgQcPoI3Srubr3XdHsKzsN
2xvze5uNEkJsHPcNbgBOuYQbSty+lEdkhI1Z+DmX0zFMvK2Au6WjoQipTNWYRGlNO1INE8vcrjr0
8r/WuffSKPTvXPXy/pK/2c3bjkJV7WefP8HUxatRuFOZUzIESkq1+6BQgyojowuMhxTc6eCrgFZq
Ar5bGhvbhzz70D+HpQRGNAO4fikNKn18yCoejjjVYUhuHg4HZ4DouibahxBaDjfejzf3w8+DA5mE
saBJXB7aGthKomUOYN354VF203yqkrGOVWAtN8L8a0PRrrYJiATE3JfkD5LbAmI6xYrNunmnXKcn
mRg13tPmLdb1dntfriJUAOp6JIAbCfT8uI6N5Q55PdGuFfRJS6uWcv6pSzP5QlPmsMMrE1XFolie
Rr06N6KNq0OjfrpRXKAiXJbObXduC8OZ+YCrl6F7azlRIIvpGCxz+mHZpKvrrq+iYZG/7UfEp6TB
nn9AfZn3xR1VigGTkwEGcUHjXKQqa0Ub3Jv3SdXfkna+tkstmKH0Z6IgRO/5+fqWdu8WbqgVrpdD
FQEk6t0SIsFZu261WyfPulHfuzoekK7HaAThlxU1kEg+MmWA2DCEsa8LuO2d42CEE2C1SZHvVjv/
1fHICFlLekS4j87nR8RVLPOabxbv5fyqxi7c0RXZ3vVeCsGk17ecQN5W6Pl2tg8rB2YO+czlglqi
7YDDayIghbrGwRCY0hwyQU9TbI+++1wXXh3s7NAfeXdCkT63hqPmP4xsXFn/IpvnqBnsJoiCcgyw
QGho1eRfWh/pv3d/OyPZfixi9z9NfcmHL1aH3HMx0amgbsJzvw+XoHhKcrJmEtvq6/u38Nssk7Eg
DpGgo+5NonlxktM5b+pVCionwhBfObPya+mszskftflN9Q0dsGbdU/XiEnh1RLD+MI1+DG7Ea9f2
A0k1uwH4BdGci1w30fQhFMimx0aVrLsyy/Wjoyzvi5Hk+VcZGNXn96d9bTz8WWAnbx5CqGid7z+k
Gyua2Xrg79Een5ekVGjdr9OA601SlDuVy1s0hDdhFOvMhUWzoA3iCtR5PmKXltL0+44bc2jFJ9og
zZcsS25EUdemhbIpHE++6Fa0Ph8Ev5Z1nX2p4jnU3v3Q1R+LAQqaWwoSgGWyTu+v4rUH59fhtp/z
C+5imvBJjaBVMcr99S7LrTDOkHXdDUPh7d8f6urMADw2tpJN9fIiWgjGevJrCtCxCHr9AUzSeGkJ
x79K4rk2EporOPr9EUEDNgUKLkToMueTM5LQS8jjVRwE3XwKAzVEYBRe1KSut7egFd44Am9b59gh
iCsS+cEZIcO9mCL9bK672Lyp2bTY2d5Vg/1igel4B6rc/UcxS1VgndYt+R5TZp3viXBSP3L7Rv2J
aZ32I3QnzCrOKMC7d1wfdMw3ljVlUVtJz45yozL/KLIBIpRbWeVdgdebE012XXyfHTyEownpSuvG
d7u2RcDJuMPQ89/E2M9XceDDeK3LKob+im00cO5B2aVxDCk330hUrm0RMFugHAOVRdCI86H8oJF+
41LSapZS7/updr8BkJXx7LkCFWDrVoZ7bWpbYw+Vbe4RMsDz8TJjtXMzWRnPAtxsxGjHCpmQo+Mk
t/bitaEQXoE8hwIePc4XQ5lp5QA6UuL1qyRHn3nuPhRa0wgzNPmNfPZKeAWoQC5JUzOk0stK+uQK
b3J0NsYjBuc/EtTs20g6eoo9Q3T3cC/r/SyNdje7Y5feOHJXpknODiHeplrC2bu4I/shKPNWNmAG
Vi0jr3PVqYQmGfnmXB7eP91Xh9pYgvDCKUZderz4pu7triHYyPP0v0m19sGS40Q5ai5ujLR9m4tQ
mS5mXGuofCGLeQkvyjKjHdvggU0b0e6LrfPfceUtU4Br83G5N4BRec3epBncvyGd2cxHuWiXRlnX
z187Zc0Tuaasvv3+4vGMUbeFdQY56uI76XAwXCzjxhiNuzwW4zzcV/gjPCHubf75/lDbH/Vm9bbu
RO4Q+hEu26QXLBO9ogJeMUNsIi2rDY/2Oo2HspzdGP1pE2h6/m2UcZMmBmIkHgGRIJU6P9lI+Par
HBkUbkvyYeQZQPh2tg46oc90gnh2I3G7NklSNnIZ9v6W15yPZ2U0ufjITMWjp7r97IzzK27gzont
5Df0UfXtXY7+7o1E6sp9ualzc6fwwG3FyfNR18UZXIA43puu9/dVMwd3IcIzWDyjqAcRddq//ymv
bVEqJxSheL6BBS92TVnkaYus9BC349rsS380Tq2Y/4XIfaugcGU96dim4IqLERjgZcP7VmVQgy8G
3jlYzVkirS+lUyH+3hoGrQK+0QssP5Xl/P3+DK/cnZv27dY/xOiU2s5XlMs06fotxlt6e9kFhXAj
c6nax7Z21s08wI6K1s0o4NTdjfztrcQLaqekpdszBMTzxtGgxxwn7EcMTr1eta8lLdAdiMM0P6sJ
BBoXFDv2C6M+FKNqd9baq5chnBG7Rz/6X6mNfp+Kov0fsBauJH4WmgDbc3KxHtJe7NFtSZihv8x7
4XbWXWrbSdSESt95qWsc31//t6ysbRVC/iaIoknhMkq0+yADcwYbMAUwfTyIlgCptOo8OIlpXF9N
3QzOYSzC9B58tjV3syinInak7v+bgonY4f0fdGXL83s41ajXbiHC9u9/DZC7PEgtg9+TLSPho2xc
nF+tv4Aq/of4eNMMoES+mcvCOTgfyYbNDdZSABggWpEd147sMtK+raB0unX2VIR2dYv2fuUCoSoJ
aEBjPPHxZfHaN2tX0iQ3xDTKdodpxHtIb9rLNQ/V61ohjPb+al4djzd0K8TwbF82PSK86aU6sIbY
X1rvb6UWGStRWRQ8UmoKS/3bSvzspk3kEDgacZA3LNxAZd1YKXdA4sVJImcejNgG6zlaSvwvQ3GZ
h/iwbJ0Ll8+cWP0qcztzoDPJpgRadPnjosPvTjinr7+/iITHCMbzyIFzb4v8y5a0krWae+zRERnw
spM7INyIG/VX4Q24SilygfeHu3YCuAi3nnSImfA4zofL0W3UA3lFvKTuGNFdE8ZOm6vIm2/Cc1cC
LT7VxnAgAEIO6OIIjH3o0s+cASgHzoDdc26eUHfvb9y01zbhRraE0QV7ihfmfEJyzfHEM6n4WY1l
P3cC+xILQlnky9aIqOo2N+Lxq3ca8SNccDj+W2/q+YBh7g5FFXDKaGZpuEMABfNWhXvRm/luLefx
oFUgdrS8NZvGiheNVj0c0953bvySazPfWrKQbKOoDG/v/IeooKdbwuL9NoOmjLsVb3JL+n20UJXa
dR3q2O9vnWvfE/sLjh4LjevZxffMKfSqPOd7dlVqHsrUd+M+DL0/3h/l2gbd6GiYAqJJQdB3Pquc
3MIMVKniHv/zPXDYdxmk3auE5XFj/a5FB1sxFCvRzfLwklcKrNjPtk285aE/HeeY2/+VzH37Abij
BnzK14ewREyG2CH9+P4cr64kh56rc2NtXdZivaVEXFiB02RTbX5p2lzC5aAP5v1Rtu9xEaqTCm8t
PuQfSG1cxJNqguXkSSAaugnEidp//lduNxJ5yHnZ2/OAIgCCTyejnozYXMb8RvB19UNuXLv/H/5S
J76Xc+7VIZOsbelR+V7cPxBv6GPa3PLT+zO9+iU9Si2E6ghV/RTw+eUONa1MWKZgZ/bkDrvWTI0j
exStyqAguElWO6ba1h9UsN7qw7l6BpkjcfRmJ3yZtooiH1fmjze4SAsIatrYOZnhxhkRXqw72vD/
h5luo8En3O7vi8ykcLutL4vx2jqrnsKsTo562lo/g7payn0yOOK1WEf1uppBe+Pp+ElhuNxQBHIQ
NgHsoUFtX/yXZfaUgrQQpMCLlFr03dzZk4le3Vp+hvlgWHdkoD6Ca5bI/piLMfN4p6tyX01ZgpQE
nkBerIrOCGl0gAwZJWU4tNGyLMYcDZ1vib12BuNLUExzjy/7ZDs31u7ahvTAIDfeIiLil008Qlv2
UGAwGqPeP+6JyM0sWowVYTOJLv5vd6sQrPw62sVtqdvCbApr25PIbx2WqjQoM+d1fp+vvnMLj7q2
DUn/UZ7AYhFrqYtHcIb3NswhaIOlujUmC6tPBvqocVDp9hAOMrtxSV+7WviidMbwuPMYXuyEdK2L
WguKthCkxYONRqQROZ7WBt2cepJxhwrevBvNMftcVG7w76IdelrfPwrXLlFa7Db0Gco8Xfbnu7HM
s0x4ZQ8wVmXGwyp796Pn1bf6V98SEfiOpHEbgZdmLHrez4ex+HpFMgQ0PbTZWh5z/E+/p/2MCr5g
5yP76yWf6gafJLSXq3qXm1X2w0+CLqdYhNElCGFKGWVelvpRNHaidujnTjqahb2OUdDX699ylKqO
A7uWflQMIkFVzHOXLLKEWcunfLBMOsmrrql2c6C632bmsDeooYJ1AB2hk34REPqdLPt664xcxtp7
noJE0qprlAeljBvv7ZXzx7O+9YlRtKXlafugv1wf3drhtyNBVcrOdSIELdwTIVYSWQWs6Pf3xluB
go3pifsn3wxM7E0zNWqiBDIBmX+YFEUT+1LSvbsij/J3XljiheJq4UdpgfzqHf1Co/tRydZjD7vp
XEe562FqsOrCfAwAwfqoMOSYf+iHfn4ZNEt5kCmO0Ddy0ysgyRYRQHLeym70KZwvzworWA8FQK8D
Z+CQa1fuA2E1sbdaw3fdZjKPZN167o1b8Vo8izICaN5Ww9/oH+fjSr/yujwj1e7tynkSw+zuqG9k
ddQCi9AmjCg0nf3zVMZBSUv8pEUYeX3Q7jnit8xBrmwRkkkLqAbgbbOHPv8t8NvV6q9hFyMLYX/L
s8nam10A33WYdHnrLb2y4HSHQ9jj7aZx8ZJiFAggBzOYeEuTrvkQlMqOp2FKD6R8yFxWVv03Xubj
ja98ZYYMCsbNfUIEeFlYxeIJbZd+hUI7d8iTj6N154yGgb23+h9KPZuDMkgAzzXg/fZo/HreUHez
hqAf4sGZ6n0gKaFO1WLt0Ua9hatcW8rtVENJhoDyhty6BsHi1hVZ3mQhCAHvpYoHmpaOnoQiLNEa
fPCd7FbsdW0ptyUkWyB/pqXxfH7rHHiphSkZOpCdGTtFoQ6O8uEC5IO6EWBeHYoAj794Dd70g1az
kbtT3gxxVlvZMQ0b+6hCOe+asblF77tGAKCqSn8K7TA0IlzSzPPcaKn8Az00OSetpE04pv6T7RdL
Y2JToSvpji0G07lcdmFIhdyYy+FG6vBT0vIi1AP1gH73U6wMvuj52jq+NOSECGu86a13h5bP+gmg
Iv1z7aWPwH8ZcE/KUlTpKRgmehsXQ0oZ1UpVATeWnz745kKtD6jPu5ubnrC8R+vrz/ev+SthD47k
BKI/a/mgrOe/csq6FlkQq48DlJSp52Tr3h7tP4ferO6T0E1vAPRXdgFdchiagOwRE1xSS1tDQ1rx
wJ9g51Q4eictXZZJ+kHK1bj1gG0LfPEBtrY4hEC2NnAs5c+nRrA3JfYCyiC7JfH2tvbHHUVuG6Gv
qWtOS4Mde2QmCYbWthbHAj/kOvKEKw6/vcS0zW0xAl0PmG5cbAQJfuPnC/CKMWkMiXG432VWrvdu
OPYPbdOln98f7+oaw5fbWnAMyhIXl5Y0SBCWlaTcDkcPShkWgMAc6n4CEvjteIRcJrS5t1Bs4P64
CJrbRZuW8mxMjNIqPGEqgs+XmRmHulO3DI7fzmobikE2fUGwmouNOmAOj3Wz18ej0SwHl+7gyJiS
8VAlN3vB3p4JoHZIIFQdeUmhqp1vHN35pZO06YYnriiZO1N2RxE826+e1UWUBbq79z/YTyj0fKey
gJuIKEHTVuTZ5v7LM4P4qt9SIWNugPl23EyB2x4mQSoeTZyR56JxoF9jb1sSwLjKeWhLJ8Q7wAnS
AYn5mdTBnnHQiBK/qcs9SlH2fVEn0/ciqK1DkuSq3PXLYn5g7XAylOgx/5Gi4JHt35/IlYsXlJLH
C141pX3y6/OJJK3QnlGKPi4dZ/4BgF/ftejc3TU1PWeRL5Tal4sIjx02vndhkBhfgNv79MbJv/b9
NleRrdeZrXLZPZ6j6VR2WcklIzxrL1JfHIxhdI9TYln42d80XLgS/yEzAa4HqZGGH4Ku82mHfWbb
YrvV8BF3H5tlBk2wVSFOssKssioOmefMH0puvlili79T7FvTvSl/9DaE4GcgvGdBN2ful/0TjsY9
dVQ8sXbqzJjL+ONxqbIJseqByB3k8VQ6xS2Y/8piE21CxQYApG5yKQsjSYyWanD7OOwDun78Vn9I
7Hx4msOyHGn9nlAXfn+XvYWqEGuEX0kLLUfmTdAy+0bTJptzWlcJuACdoeNqtpA176h75UK4+NTN
xs6frO7T+yNvsfPFOd20aTA1oXZiEhaef2fgwEXOEgBOZ4sTy6YtHoP1thDD1WHoqeJv0gpEYc6H
6cahXJMl7GPD6ZCVSDzd3gWD1pFKrHKIFMJo2V4gbbhPNbBrkYvi01zn5s4Iy+xFBVPVHvokyw5r
Zgc37qprn5t+3A0uh3RKeef8t4kBnUor52ytRWt9sh3aX/rZLw9+CstlZyZgfLv3F/3art4UnmgO
QXEJb8XzEbvEM0DJGFEYqtnXmePEmQr8ZxWW6M8Jnm8XdOzGoNem+eugFym927Vr7RkZ5fax9ChO
FN0uFEQOjpdYz1Oy/LY6HCu6hWGUOjfz0cvE3jDmYk5LnCU8Heo7yGV91CW92GNStEajv8x7QEvn
iPXzLQfwNzOlDkH7DSgQWCix+cVMZe5rjwI/vTAi94eT4/QpIhibBQbifpVRHpt1SW/Zt2w7+Owg
kZcSEJHE0SUJ/esCV0/WrKg01bN4pLu6PlqjPXxw+8R8aDwzuaUK9+Y4bYPRArOpe4C9/gzUf3ld
9VAqabUtGXC6Ws/1uFiHsGv8T+9v0ze3EqPQDI+Az4agvy3tGHQwEdBBsJmn7CWXFAigWkoQbH+N
iCNokATB3A2tvtWS/JYowdDcgyB4pKguYnTnJ2QTkmxbAUSm+8D8Z7Ta7AdRracRQoUaQChmb4bT
dv4d6+71M5pHaRiliwyfkqJ39V5WmGVCBU/61/eX5M3J3X4XLwLgIrQl1v78d/lBbS5CoWnVFyq0
404m5sGfp3yXTsRs/SBdoBATl4T3h73yvdFGppZJDwFp4GU05W/M53Cjmnt1Un5pmiAzwQqdm/Tn
K9MD99iKziCnkNS2k/XLviL67Ho2A+MsRnGsnCwoIzNYcjueOx38CW5MUifEOH17f35XdtpWEbbo
v8HPjJbC83FLBAdpU2HcNaVI2wy9OgR560RtZq77cDVDvK4CJwKTvEUxf7uyiPaStoFSbBH4ZaG4
W6BA8fagdFv446OZCP2xy9VwA995eyMRPBLpw68hoHgTDY9ZoZk42ftQpGFcDJNzwh3vn3VV0ylb
wHnfX863nxG2GJsFEhc617D1z5cTh9BwtB3K+Tl9zFWMsc5wKC2VngrbTV4Td7bue1HI302EN44a
aMhPK0D26cU7WsuJzNSFz7Wix3ZI23rZtbWdx3m5yBvn4e1ly1DcSBtniTz4ktqonMkt8gAezYjM
97esXZLvS1GZzwXw75f/YS237oufECSx0vlaCjObWWoKli4i2v6ftZWm2d5Lc5KVxihnH+JflR/x
42luWRpenSQB6FZLQX3+sqqnhd31wL8cRqNLjtJzyoegrv2jDTh7Y8O8PX8khvD9OPMwDAn4zyeJ
aporhAWwQ1d/cJQOTX/HsF+no213wQ8/Ndog0tr1H50m825UhN9mWOwbmtS2jWpQArgkRRGJ4HEv
OHNp31tlVAeGKqkbjR0K/6lcv+SON9eHdJ36T27QrP+FkFUQEK7Gxfz4/re+chkAim6wIbHDdtWe
L4NIsnJeEuqoZT3U2OLQWBqbVRPYN5b72jjoidD+t2UZb2zZUxMmKbxs9pRT9w+pJbqDtvJb0s/X
Lp1fR9l+xS+XOQh+MUl0cyBijSUduzjcBkMCHbxVUh3Q+J5+vL98b5vwN+Y7zIWfwDJVHft8xBYA
UDSIasaUoK1PeGA62S6pLP+pocj+18QdfA9gYyKZG8z2HbIj6kMV2vlrnTT1vZ/ZNNG9/4uuLgFq
Bzg3kNpwI178IIQc8nIjc7RlNXz2RFvd69I3/+qC2t8FWEbfgryvnVlioA2qgt+E8sj5gO6o6l6t
AGNJKfLTTDV7l0hd7jdZpRtpy9WhNtARkgq305vKkPLX2QugiHX0hR1Wv6nuIBqoXWHO7un9Zbx2
PVDspO0QXAwM+uJceLUYC5UGA0CVX/k7NyjGHypLRoWqtLPJxeKWbPS5caDZoji+P/aVaf7s5OSO
IEmDs3u+ouvWQdGg8RFPqFU+jrozXtLZp3OUxpnD+0OhrXvlZIJbEQoQfJKeXQKbzoAnRtfDmfex
bOofxFIGGCV31GxxgrHb1z4TTDP1Mms99uY4fqIFfgHFDnqhIifzy/xgQqX9KEpP/KP1knxs+yTx
IrQJanOnjaSbd0PQmWGEm6bWR2266bTLKz83jnJ05feutx156PtR/es1zbJE/dp7WTRM+fCiDZrT
4tyTzvegW8rvplqK9oQXkFNF3SCXP7CVGdsIJG0L0gu7+peY3vzcBH3vUSOQwdd58KfhqNe2+Lr5
6LawjZ3Bo3M1KV9zxyZu7S18qbCZH7Iiol3YeByKKZQnIFeaqgg5YWEUxtp/n6beq54qDyAKNinZ
OVErzl4hJtfJbqny3jviy4l6io1T7SEL1yA/JWESktsHjT/t0LZssli3eqj21FGadSdaM18OCIRU
p1BWM7CaFIEd1bXu0pd+Stuv0GXTf5q+Gb/ixem2kDVqOdD2ifrezplW9xErWuwz6fadnsCGTLET
yTgusQitxXxIilo6EZdE8W/jqkw8Bn5mvsIn6zDfyv3ko9lLAs0RiSUUKbMK8vlgNH7xOmECU+yD
CTpfVLmN/kIbQJZHlqVGzX/SFZ/XZZ1sMiKUWV10R0DKpmx4bFaBu8dqNvym0TWTZeuuyn+EjZ9i
nUbvfho7S7kMz1LRDogCGApahxThLLBGkVtPAu+X/B6Ft+Yp9/2EmWZheZ+6onYPdcD2j3mgnK/t
VGT/zDTCfoWAGOJijrK/QT2g0MeaB9Xe56ZLbaBaClTkEiclC66agjpBgx3ho2M4et6nrd8hDpmb
SxOlWY/HKqRaXR+VtHHratLky1SvpgvVAHGcXT+bhXPwxzasaMxpZPmILIEJ6aGesvvONCCuMQvz
kCo3c+6FswBxQxByymiw60xGwYQMy8mdfEPs1DhY+KqCBd2LLAl+IJGEy5XMQItYUBXOd7SVFJji
pIb/jzOHnXvwEtp/ogrXpCCyTKSxX8elKfUxD6sluGu0axY71Cpb92gnCX+YEIu+n53cFQhGFO1L
YHXtM57IUkWV0Q8fiiSzX+c5N9BXH+v5b8+j1B9bM0zgI25cVQkhT3nuvRkkiQ01iRQTa3po/Id1
CFYTkx53gMWWB0yz8qelujM85FQfiLUbO/JxEHl1RSrQizRS1R4q3XeInYxd8u/o+bo8OV2i/m0T
q/myuFg1wHafHYAx/Ibbg061+V9WeMUHbSw5V5GXdVPkLH5PP72fOn7UdH34cUgF27XVHVgaa1ye
FvYiDZfeWL0kqUTSeiEluF9QDPaPOAaTSTat1fw3FNQ3oINPCv0BDGfLSIzdcOf7le1GPYF3c6iA
o8BrsqoeT3PlJ7sQer6zL7Mgse7gJrTldiimf4GJ7TGaweteQ6w1gt3U1/Nd6gbzn/0kYN1qp0z+
8ha2yq7BybW/m9Il+0G6rf9ync7rdlNtz7yU2l2Q9OdLGzsZhKKOq2AMX5U3zc3eSrMyvRPZOi9I
Ygp0jKxGduneDmbD3NnuaKwRfAzHOJU2Re696suki9qWtuh41khv73uzEThxrsaKe3Ai02A3GG1j
RH2TFbDjjXYsnrJsROt9yEc97XTZ1NMpT4oleQibdu7vc4Nu/yjz8UWMU7VM010biAp3KDWA6OkF
xYqT0IvsIj8zxPJ3lqdL9YkM1/luBnOGyYjM+vYRBoMFlF6ubb++DPyceR/YGkAM3fml/mB2tr8c
cTFPgwcWH4F6T8M8F3HYVYV61sFi5w/JKqZk3yEU13737Mmrv6ZZ1XAnat2JFB9sL0Dz4ei5feh/
8/J0CL6lplZWDuw69Ro1T+Rx/S9W6SKtGc3uOoqPneMW4Q9NuCh3QambXhyNLFlMEbk6oQAaLaY1
0GUlZFBKTZ9tP2sjbo3SK49I6A/ZP0gkG1Wk7DVYvwtzmjoXYxNPdqckddHpfkiCkDsrNvNQGZ/U
MprLZ2iJCdJhZmvOT+gm5up7OVqZ9UU4xVA9CF4VO0aLMU3+620c5ceDDDYGz5H8SBcvMGet+XFZ
Mu105AUhROtoqE3RFrsexLH9kYer1TTooat2/IjSed4+lMvc+ZT2ghX/7r5W6VdU21xDsn2MMX0q
5k46mPulS/shBbGHYDPW7mB/Ciz0bgHinXGCRDrbsngVlTeU6b61SrvgvepUEkh0GaCffmTdDHsH
HckangPql6mI1gF1S+RqVid1dEx66bbTl8qm8WlfGE2gZbwASC95pNNgTk7KK1X2pOpwkj/qfN1U
Imebrf/kdLN2DyZnAyKOgf4tijcGiE3xg5LJkPa7ycaS+y4jg053VuLVT5O1KHXqsddrKdU7k3wI
WhRm0yis0euxY6+TbfKMFKBEYtD0V+0EUSPnECmfInNG6nROW6lHZ9UyfMwq308jXY9DAvHH1ghG
RbiVht6nesj5KHDTxFyWkVrCUR6XMiyWU1mPjnVqA3dw7sp2cekQN9qwOEgPelzkVFsw2wq7auK1
HkcjxWggTLPvgb9O6ZOE42hFq1ujQJd2k3YiYxxRjRpERn3RsrV+HjYZjt2aVASmsrJbzKGsWeJi
gUJtfRiX1nbibkbxqsPEVOXhDjvBmvp4mZsGHdYN/h4Nzk7bK7km2Q7rMcTkXXOsnmGAI9K8jmbx
OVMwv+N2Uq442jAan8PGS+3IakU47qbJUl+M1VRTVNELiFeHkc531OiQk256f6FmleM8s8tLz37W
1TJ8pZo/r/HoCLOPyIWS5b6Road3tLSM8Dzyzsr3aF4gbeT5qoJ/llj898Zcpd9qF4mVWIZT2py0
u1YfsBqti529yPZBCdPIHhN6APR+nZLseeLeY+Gg1P7pbtS6LFqt0gt4sKj/xarpKqoRPv9vXBcj
wYFf+LDMpgxMNS56BPkQAMKGImqMYTD+luVQU45TYS8jQsWgi8LEl/YBJ70pPAYIYLjRPDQy2Pmq
5WbuZYcOdWeOA8YDxqjVJ1mruTvmeb3O3wgdLSeiwlcVPzIxFzBGsEqYj8lAO9jylM6ZXR7WdJ1X
Ec1hM3dfg6ZShn9Ysc+20HpL3H7fDd5c7TszDcU3c+qNv2RP/76F6H2n74y5n4PIg3/NucqL3N8b
ONWLSNPOU1P3CSz10AxucTISN2/uJ3zbgshEHW18MY3ZMIi/XS13qZE0694jo+sftFr0clyWzlIE
tv5Ys9UL5ezwycNA16xDwFmvXlaaaMxpRizZDdY7/J2ydRe2jWvup7wnLovIpvv0icvYLJ+s2cvK
l1w1ZvOsW/SB9oXd9i39U8HyEcG+pDrB1PPv8q7KZCyTXK5HJwdk+xDyHY9OtbrsDYeod4+Y6FK+
tJ627X0mu+B+KMT6w5fQHJdui0ubKm+eSrfuv1RYcw2R3xmEKN1CwQGi7lx7UWDnkFH91a6+cWrU
N5ceDCOyulV6H+Sq5Lhvjdr7zwvGdNjb3tzV93bZ+v9NkzNku5TL80PbI/G2S70S2nZNgFvHpttW
+W7pwvrjzDXx6gydosER6iDvdJ03yRN+BXYfDWOJ0gsawFa2Q93Eel1kXrQR4XH7x1rzut0NmcVL
K5tiTe55h3uUDLOGKFb16aY+5mt+ROBm3fIYYjD2WMpNRKrvxVRGXKldG2eiazC/yOvh70DW5Qt3
ebBS5G7qz0tZAupxErKPiXT5Q0ePlsx4gdFLZDYJ3e/nIkcibEqxGdx7SjP8gGLyiZaD2Y8oLdNr
V5Zh0+z6QZCOoc0WxkPnVrRCL4nxkuWFWxBWmXjWqWBoH9JlMuovwHPDP0nStbAOJ1P295xJ/yhG
qEf/x9GZLcfJLEH4iYhgX25hmEUa7Yst3xCW/RtoGmjWhn768825tRXSDEt1VWZW5ldYybKC726F
SMkOKT7XVaxDisjOTIeklKOd0uDVv+ZwmI/WkHQqdVcU7+8mjFtznXxl1Rko8DzfyW1R36uXGD4w
S4OIXr0q1ufZpwq0ok+W4xCNq7wL68hcmpG79doXcXV1Vipjvo+uce54NYvuAtrRt6k/kCly1YsZ
plPsQyEcm6Ej6sFK6nCgcZhXL58jku5/Tq5uup+OtsMuxYqtE5+6tcIks0zvi7QR3YBFSeclBRKn
Yf5dWhJ9B5OPqP2s1YuKsi2hvwO/dmlwMZNwzXEVUsd31eg1Tdaqyh5/Yqq5x2kZ1cVPl9qK54Ys
1w9fzNWX3Rj9Izb+8DnsUfe4t8r8ht4S8hJTOra0XnmSD24brO2p6KvuI6rmAgi05uJ1+P3Mv60l
8nTqjUi8dTjEn0MVJuu5nKfkOy5mM52Cslj912QUfpAPu+v/KSxnCw+J6IL4QhmnpAY1nepoGulc
g6jvr1VIU5VyUMSoXAdlv64tA/sZ+xvHe6z0OE9nTfw5RSYq+u5BTmZpztpXwvlozaLG58ah372q
td5Oot2EQjCwWnfcye2Pb4ZVnXyr191zS2PqXf3FX/5VSDPHwyhZCU79+OZF1sT91GdLL8jAmwOE
Lw9VLVk6d7BLdJ4KN7YaHOaC+K9tb8m7JFduvgBm1G6qhezsh4XgqIuum7g4BJYfr6d18gpasTmQ
p9brdHmue7t+ttZWb/dh5876PMVOcayAZOZrp0VwCVenD7JSu8a+b7k6xI3f3Pawvne6C+RrKC5l
53nvXjlImgtvblDUj7H3w7ENgWpzD3CbWjNI4m3rR4IRTJ7b8NcRoqZsZTNU9ASa/lx0MQiCaXhG
hbILNx9cR72iG/W6jDPTuh/GYRQHHXmEJvgDfzjFzmP8z22tgq6tmGsfPbSsF1rb2f8Ktq1pL+6o
8CoqwtG7Y8VDRNnK7Os9b9MSH0c3iotTYFpXpuNoxJyvhCzqdG15mA5UUIob/d/2x/Grujv0w2rZ
aVzG9X+9GPcyX8Jwu6s1Pm5bKp3SAzsmsnW7yr7ox9RfZqAir64DDpRedP3R3pFUnBjyZpwnY8tU
uk+djsQh4nfi/tENrGY7k5sCkmZj904xYS1rvGUry3vXiOB+F21kpzZYtfMi+mkwR0AvNziuUOs/
vC1x92wQ2HYebZCC8s4V3WwOaG8xIincWvzXFVjipxgGWs6J19p1Tis9SnvefJxgL35p9vpe7Nst
sYZ9LD+VM2bJzIBWFWcx92g4D14VnZbdY4GSquOwWoFzUnAsi6UaMlT8jnnAXHOd8y7p3eVztugT
c8PHyelZ2V8v0VD02aq8pgJ/Y9DhHU3KADMzG+xk4k8PaW1F0VvpFF2U1lXZVmnZLyAtcVUOrBs1
XWFlLjb4T7VFhn3asK49PvnVHp0bW4rxAG7lPFPE5U9EDpWfupvffVeW397Fi4sI12pru7koTZ+I
WWOgw4NojP8q2Jn6xae9pUk05NOfBBjFFxYg3nvL27eepDsMMscXJ/jRJXs9pJ6nx4fZ53D6p2fb
/8Dg2plylPjicSnX2DCRhGA/QGj7LxZ9fBJD182tMi1cu75aIxcrrdZeX1TvTT3WmK7zsojGts7V
SATbNYANWA44PIf3HdsnzaHv6kQd0bN5r3FrjQm6Y1eMaRhaxcjQ9/97a3Ri/QWlU+rNxI6aniKf
ZMt8WPxS574/xfKwjM70FlAk/jMrnWqGqVgbXDw5rR/2iMt5rlC+J3nMceNQ/eP1urGbyJPPe3Jq
tkRaH33XLN/GjXR/mGXlDUfH1/K2ruWbp3lQk7ysbDrOKeen99k6gSkPcbtUxdnb/eLFuP3G62Rb
9MjasodDv1aYKOESypZONVVsFXjzVm7pYubB47aW3LalMNETimawQx6f2U3lgJDlsCOvPOsVs5rU
Vcjl862z7fHgNyyt0I0tHe4NTb//XhHcqkwUUjdpHfU1sGE7V68Y0xcNJlw00GcciMFxmmBqXmbF
UtsRtHZ8H4MGaRlixHnM2GOC36yrMf7LbLNdIov5MQVLUKe2dsEekln2y/ecuMN07CfbU/ddUI7W
b0Nm4L9krOcim2TlX4tRqr8xwHCTi137H8tS1BfjFqXMaRmCOg10Rc5sDIT4z2sAz/JqGTG/HodJ
407RFbDxKXe/WV7H3t3McWaBaT0YKsXFp5mWOZuF/ntS9BuEXWVNn4nXba9byNEjd3CibChH573f
q9W/azclX7ZdF/ZrSFOwHC1bQ27u7AqMJxjP6UmynSBTSmv3ZBmGx9wfxu4SQwK62WboIR+CrTUn
jQkgc4JxZJu7lZh/uGifpwv2rPJRyano0qgM5vXkWJM8x1vv1nftTUDCkBO0PWCX7GmdOCPYjC50
+3cHTN+BnMfWzdbZo53XhWbdqg3NXBx2N95+xIS1yrSJI+/ZCuuKeXCL7YeBGMo5j9xk+01vKkVm
z4xuh4geX2ZYGm0/VVIEzzgbivZUNpH/McY+YN0ahsKQ/bAnwMB9LH4va3271a4J8tDauq8b7VFl
ynTCZ1twMS+d3zLC4WGB9a6xi2pNJ1MOz6y4klra6mjhRVBtdIy1X+jHNRySEimFmXMjlnB6XGKL
jqmMh+aBtmavD1Ndu+thi0LtpAnQ+XtfEmb22QxNy2UiFml6sxnAvjB+jU2mPNKXH9VeL1cfQ5iA
t4HlckHJU76XNuRl/JM9NNtp30f1yMZYaGADiNV48uqQBw6wWaXCFbdmutRDfyq7acpp5ZDbuV5L
8K2Lc/fbjKKsuw/KujhPnChvvenca+/e4svceOlRCLdJYV6spHJZySHWKd3AMzEesi3lPpSLFXwD
DgbqwhwfPJihD8uzNgNrlmx/eb+QyTffBRULFJsdt+vuyLpPabimT+nV0oLDsfRDqHuLV59gDpyG
98H3Mr+N6+kQF6Ut2KxoeT95VROdRxbfBeB1i657XEZ+7mA2jriZ3OQnJwjAJ/ZkkQM6hSm2UxAn
30rdKjbvagzoLIZ9R0dQWB58zGTpAnN73zhZ6ShVpqAevDxMWmCg9JyY/kYecSy0DxAZl0DsygZD
Na44A1Kvb5zRlnNoduSqeViZtb6GzsS5s9G3DY8glLu4rn3C+IPvsKsurVNW3iEQ7v5UCNP+EkPE
qswaEKPqxUQhPvqT4LLhTVdbWaNmaR621mt/rAEd2Kdsw/m3XOsgeJWeNxEqOAeLc41JhL3bN79e
c01SDG9U4dU+WGoX/pVNUjoppFlfPVTK1g/zNMGjTGOy/HTLOhIgkJjpkQJvonRkweRehcC1h7at
tse+EOvyNq5zHecYSIxd6nulgrkhjuau3JpKfiR74i632xri1691/+VFQ1tdViZhK/dw8H8ftm3l
iSXeJ/n2RsA48pXs8lNrGf9gGZUPXbf4BqZ4Cm7FYem3pT+Em1eo89Bu0XYv46Z72XlA9ztPqeIj
JufOf+/6NhqyCgp6+wqVGO9wHUQAY2yvtbJ2dDfwuXVMyJak5s/0S3wVKorEip/NESs5F8DE1rmb
LM96kDUahIcblPg7FF64YRER0pasanLNYe/sUR/0Gqx7blnC++Ut82SljpV0U1ps61AfBw2bdjC+
N34C6STWeW728dvpoDMeldeOf8PZFk+zXD0295C2utns7ix2Ns6mVRbVyfACEc+mVlRWyWXHOcx9
b4IaMsnxsNQ6YG8RJT82WLTmDKK8rde4Dqc32cKafU/+sohMOXNPoQ/b/SCZAnbmPwbwdDVbGNy7
Ce/TuVyJ/L7WRgUK2JHFwsuOQ7d8n6pqrFOamKGC4DHAqRMDXpI11erVXMVoB8wOm0cdaL97SfTc
/yM93CcVC4EX1bQtrfE8wxOqM2mlfCHO/YlLg4wsOCM/ifasH4P6vFuF3x8S3K1uFFJR3EP5BMwD
dZc8YKET1ujNEoEVQjIM/zyfiePgdROpr6FZQnPbQulfWMTZngYhxy1TGB4WnKCK1IsQigr0m6K6
HMq4d8835Rf+/ypa6mcoV/zKIM2LPzYTOyYdbWTB7s7haLI4dMbHmqjOMa2c2vyG/oUiJDg0KFLc
SOlU0JPSs94MKO/7cO2986Qa8SOMEypHK0z5Z2r7os2ZuflhjbAXI1x280yqFtDzo2jj4q8J2/E/
vx5otnXj1PTpXfDi4/Y4PA6YpizHSXlWTjtpVcehHrr5JVi1Ojv0dwb0UQZ9WlVMTEew90Cd+C6R
C/TV7m/eilL6dWD+Hk7rpq3PRM47ZkPrkDgnvLwHdWnwiJ/Sxq625xjWReSza3qU1nWxa7xKDCML
aNJsE3DmUAfNNDn7T2/fBsjEpNsYTmPJMsBGtPiWmWizX5dqi34vQ+WIzPz/+ehYApGHDWE1HLjR
ToM/uZv8tEdTOTAZk/zTOQV20L3Vs9pZtXZ4WuNJ1Ad+pXgrB2tw3pKOoJFUu5Ocjsk4eBNmQtEO
wrN40AgNOWzhEbrMF8D8NosRGpmWSYO+UN0d9BOuiGSJbeMxVrVvH5qyL/eHAtvNJ+PtSHEoTva/
borkVSL2Xk7SFqTHNeEW5oKScoMi20GiWeE1rxKWrTI1alfgTeYBYalljq9NECvr4imnFzmRQJ16
YPQsl5R5n0Hea8PmAJu3qbukiaGfXUZTuOrYXft85RAAQC4tgDl85X6PntfA+sbdrPKqcwcmlcVV
bdqtavvCdWHi3Ns8eUL2WRrKa+vX56QuxXTnw29yHZzbAyvVVh7CktbrEqC+rTMv0uBjU1/gWASO
ggsBnmKdj7eaG/Z4YlTJljZ9lZCnxgGFksQzvPRWx+ZPLodFPQ5NDR+JtqSKUwYT9UX/LPaUQV2G
qRPRkh069KivXU3W7b3QEVOQNQXkOWDB7R1ZwmnHg+kiLa5BMKg2T8oiBkAJtvI+Saxmv1qEQF77
SbMRNc4uFJ6/VWzwT+Ww9GeOKfujd1v7v8DdiaiobgpVkJy+JQlcOg3Pm1VsTfZ/f618Kr3pWKxN
131tnaSJX5vAfpzmskX/vnWs2/ru6ICvWvs0pjF723saESdzwSkEZsHXgfRTNJvVW1P70jnOSwGX
RXuz3ENl6+o0OT60nXFKfrqc0OFcNkS8FuJ6f1apwQF6hOHc19cSMmrKZFsu/EOxwsV7BivEvY1E
faRn1njj2mTdpcxZ+pLsTRBl0GzNcPPsMK9rg6j/ULIRFJ9lxQbGpcYT6nOAn7zTZt77rIerL2mZ
Fi2Pu+osK5UME7dQC0d9tOAqn53ZDRZq+iZRWONQzoeinrAgYotcDHcWBPXbQNvkfzANTurZ97Yh
+g/cvUImENWQNy2A0HaQunLAeNAi0vWWuv9ulnFS7NlO7Kyxz1JcilbgHDftjV9fPGeb9gM6Tmo1
rHmx/wstww+uDEFvKDUk/bo3GS9F/GMzGg1JcqzjKoiop+3unqVUzZsoh/pXucAj49XSlwgWnGQ1
bHZ24j84DQeCwcDF1ZTzLZ6Ou1GzewArQAhBP45sEa4qxNczmZP7bh8JxosIAUEh1QZoitZeqW8m
BVoBE0fyTw9vtqZbDQqVO62zmvu9abx8J999ZdHFHQ4Bond1YdZYplyWbBYcyCIM71z/pj5YK2p5
hvxi54QLqg2mXAWdncneN+NTv2MOATZGzlzaK0rbINEcnNelp17HY9g9o+YZ/Bfb5T79CpWR5rxQ
y+N0stcqfBOxciM2zQQU9oZbS/UI70Gtg1kGhHMn301Y9cVoLS2BuXhbQ9kBs7SOBnmT3ifMEUd/
O4ty/Aw1Zf+H9GvJCHo78znfvT1bknl6R+pfNPnNEqs6cJnVj0Ev0fJQd7YrLqAssP7t/7+KsWPp
c4PpdV7K2kNssCkjfuxqr4a0aTd27hJVCjx361p4LGEbddk2Wp6b1LqJM3cosHaZMF756QNl8GQh
DmmzjdiP7ui0PkdVxH/+HnQQaFD12H4P+63+a++VKFNEJ/Z3P0VhdV+MAzlzkHfhfHR2pd71uLf/
xUqOJsfVSeirWtolIdcsHvAJ9Spsec2CM/Cd40zlv9aa4irDOxojR5YZ7VdmIPTnM3h3ybVnyFrd
GCWWCJyZ83uipGcdQSc6xxKu/LMgjXqfUdJrvoBwwkPsD8CQo+9b7mFMulL/UtHUvxFVnyBSMlMp
j+RTu+gKqjo8tD329LiIDAOmRLYzoh8wQzITnuebqr5OMnK3VDR4bR28cgK8H4AmrwYhAMqifQv+
DdGKzS/W68MHOW4j5iRjvL+1oXKclLPHg7lusFO8GkVJPERmDgkpBR4uHoZxAuKfhs2KcoWjpf61
rJ3tZ6sYF/sB+t0Zcr/Dui13rUI+xVPnbiBVklOsmBazvoTaCsPDOO56uBObRcswNqP/EBbesudY
Xc3VwWwisXPKm7LTKg7Iohmga/I+VqM5zBUStxs+u1+7eHLC47qvjs8q1KD2vLNEGMLz7fLTWpEH
AhEsXPNGowB8KeoooWAvKrwv6BPeCs9H8OUlyFZXcBoWTooh1MckGaMn2pD+C8LLGx/jqRHn2XY3
fe4HfjXmGLJ5dPx+xcNsUOrJ6proX2gkXQKEa9wd4eH9p5HW9wuyoA9S9mMQ2GAEjlHooLYoToMK
AcSl8EGYrBJL6/8arzJ7KlCHwI5qtTUHukykL5OBAlHt5Nf5MHSrjWMsbl6BXYoYwsNmZErR3dCD
2grpd07QLec1SToznaiErMm7oC1RgEHnvw4sGwXZrL3pb7FTxu7FjDzjUDjSWQ/qNkkyyoqFxroo
66dl2trxvW7Q+10tEvjeb6JSk8b+bs4hqPL0xTg7fUPVtt7jLIutPaCaKYLconO9mh4eNXO0Za71
tG1+ih4iCdIKfH+5Ygw1vlVBQJYYTzIlaJ8Dyh+RvOqxNyFRpegvdpmuem9/he0SNHecZ8G3Lpb6
ccdA5z2ZhhC38T1A7Y5covnA338tMt8GcUXJZMfPYPz+/FCFHDypGqsEr74lXP+a2geSx6GnNGfp
Vs3DbosalRRcPsDGOCGHiAcZ39Gke9WhcmBADntYtu96JRD7iCJ6tJ9EtVJ5mCXHv92+iad2LCwe
yY5qn82FbI7OTCILBCJI7I+9a+cpXS2ynNHDF/tjr40e/wS92Z4W11vjE8194eRzMa8JGkYr+WVU
EzAQ4vcPqoSqyPkTeWgF82b1+tMtK4P9tNaraP10klQZpUhP98Irtxn2AJu7bA1r70lZwfKbY1fv
ZMZ4/Za7s9P/KIVp0B9N+Hueu8TeyjvVLBOM59Amj45aQj/bixhqGSMw6Z7LZO4+mL1bKOmtLp8o
AkN0qND4fqs9El/eWgLG38CxH347VO+i6L0oK8GM+M549/AwNk18LGJyJvLI2OWHtKset8gZyRHq
IVmUiOR6Cmq5TcMr1EeSFprgYJSkkwf4NKFqpX2Iq59yqeWUN3Gi3ou6oCigGAieEcci5HL4fi/t
FCQBpaIUbbqMgz89LK1VfgGwErpr13WPsWiiKLNh2Ux3nm+2Pdv6GldHDPO2/0D1WNzEst/IbBEQ
3DmWaJjHOkOYjLdZJLJfm0X2LnK1zakwTrfaR5M03s+F/Qr3bo0dfcfQ5nKmcaqsJ9c3nnlpAL9+
i3jfrEwtEVMFY2YZHutljT4NjtHicauNWzLByu4r2K1oybeQS0KNrQ1TST31dh7t0QzwU0mxnMWS
9KzQll55AYsW3bFzQnEfeiiP4cQlR6rcd1B+Y6T729r8xDqVUpZ8nWRwHwQgs8VTqkd1MFXs8Xd2
1/25T54MT+j69dllCLiN++PwHGvLrfIpCHgyY0RYX7jEAYvq0uuQjsvqtR6jssyGZQn+tGGE4qgl
mu/DaTvnrW6s1UIlF2LuoxOiZbMhovU4Wu0cfEXrLP/UtbN+4pHB9nnYc3np0ywDgiWSNV2CyPxb
kZosJzccLKa2bvGuEs3gzxoV33DU0DgR6o4b7Qwpt7DLSHa2QuBN11Z3vtozxFklbXGn5P1cRLrL
xskVH37hOXumcZOxTqa9Uf5k/6wvLdoouJMikp8oePweNYLDhXLrMIAyZo54roO5JMq1TvTv1RZU
Gxyc4mtho7A86l3HOgWrLb+KZrFR0VqBg9uUJ9s9tQTMO80jtlKqrJXIwUjbny1CRqRZsyPJG/J7
HGemm6/OGYB0oso7kwtqKMqXgscacXltAVRMYxcjafHDDo/rxXPP1eLY3Xlwgu0phNIQ2YzYJ0rx
TtlEitHMON7sRKI1LYMd0sX2AV6fo6awXpFLIcoop1l8rCscXZeuTK13OCU0HfoqXSN6ZqGbkYlW
EeLIUv4JK2t/P8xjlAz8whI5HfqH3qQ9IuI5rcZCHQH/RwjDZK98Zom1XH8leFD9EX4R/YceKLr3
xgAg2dH09eh06jA5xMlSzXnpba57irgG71FSu36OCG65LLjlzI8kbTV/9GBV9iNijGC9m/pNLk+V
o+IX+M6+y9Q6us9C40F2t/ZO+6tD9I3kyrfJjmstvTwSYBjqtFm8+orIZB4IgG+tTxjCCt0xQvXM
VSEnhatb+dIrK/rWOOcmfxAbevNRoDr34TO1eEAwD/ioFj/5268xsJKHsiwfWSkl+sNt+jqL19m3
zs2+CoN+dTfdXTAX23ZqJ6dtDyPqQv8KGVI8LzH8/3EbOwUM75WFfdwmAblvDUNDbIFXAwcxtb7Z
6F/lkcEiPI57ZW/HWxYJGyJGxSuKtQVisYF06/ItRgryug7L9lVO/fq0hHGpjkuxDBAE4TgUbBLa
sOlN4PsgAavljRgIusF9qZH+pfaU9Jj9S6rPp+78ZvzG1p1zbm8HYR0MsrbmwYv3bngN2lpvqa1o
FhDur42TLs22HMKBIfcWgFM7aTjDaOP+je7iyHptBBOjAvlYxrd0T0Rx9pG0FJc9iGXe78tupdTj
CIE0bOzb8m/NYnRI0w08c89z4eWd7qiFELDKRXc8cIRj/i53XLeD4Vu7MTtHRa9HPwtZWAf0idel
4tQYmuHDmV1gHQZV2EV92zVASj7M7YnIur45FyRev5Zk7zbX0a+Xjp5a6Hs0Lupzx0T9fpel5wBY
1ZQ1e2AlEkpq15tz8D0dO7mlksh/iBdtd6fZWXR3Vn1t74duphMGaQIITh1SkTiw2Z47DwEybhaM
vQZhVu803wxFPstFo6On3KnRviDFr8hZRWlZ3QfSghOqokrwJMTe9tB2+LjlCNG63K7DvmfcjRUf
RW7jlz/t6H3U2vaXxFWwyjwR8OGauzG9TKpEiDlKXz0kitMiLa29ClOEo2PxFK9OjWCo2P3kuUqI
ucmbhVyCh2hlFsoI70i8yyzLtqPdCOV6qLaQabRBvHSFbu77ExPs8hIsPvq00mfhOnWK2B0vlK1p
ZlTr+//iCGAL0f08U8hNEndZgJqpOAYEGqE7kXbvXBbQCVIfYirJShLY+1jL5m8UwZPlhKXx8kbD
tPy0gNk9qiEDX4oKs9yPPVIzEumUwMuqcVb54daVro5t49kOPoscrrlVqQBielg1J01Xkg4fChV/
GpQTNORJWIF+iA1pv0Y3wDzRI8ytkecCmRUL/H8V281hX4s2yHSwr0+4PKgtZzu9HjNjlh2CYJ07
+dBBHqm0TlzRHxpDLGxquO4b73WzbwfIV7QYsxVap5Wqth4ngnKqY2X8m8Zg08Wjv60KdNpSVZEO
tl5/YHE9vuh+nBkbCTqtM4X0PoCyZFEmDdqm3jKvWVpz0TzNgLntXvwM+JPPnhfNb+1EVlTecSFg
DKMVofEoo1HdeSAlDyBZC56i/s1hweXoeBq1acQxrlSEjf9eb6zgoH4cs3KzbXG47fFDm1I1vyOW
Brw8VLNuMHJ2BeP4spGXE/eEzqa13yOeTXyKAiLDoWDEXhFFDWhwFuxmWvFmrXU0XpYisK+du8RA
aw6bjBO6R7CDoPfCeztiCYvdBi1eyWyfYNiibrrfmjXipQal+m4Kuw+PAND8X9FwqGaAE/PbTN9R
pN6c1E8ACkGc11vgNU9RoJY33Xn29kN4VeleZqInk+9uDbeLnLzRgqwvKvvvDlM2PnYjllgH1O8+
lvdOI+dT4W7NyUWsL/5zyKcK/9nK3voUYQAGqcKdHBLD48F+JhIBoE6ZKXgzo9e2nyFj8ggcW4+3
R93cHhm1t0Dv1hif+JTefmYTYrmTXluG59CTLiLbyLS5AyK25WzpthLuCX/GS8ma08b3GWHbC0C7
n2XZUVsslPX/utK3/+I5iPgIf97wqWCHCah9L9lgFEBNyWnRwNrZggfNDE0rF2TktvB/gJ45Y66w
U9+gYdfgbzIr1kmQTaKedhBEf81K2b+KcUzCh1GuZvmhOeh+coyY5OCH2NZlqDlKBanTht9sxgDT
jjoY68eVibXMhTPIPSPy24q5LY0++wq6CEVU1YSHbhjAPbpJ2W9jBcd54sOghGRgUT8kkuDpAJrr
TrlLGpPIGQTkfxPriuKfFRbd36ZDwXESU+TNh57A4Neghm0To2H+94BNghmqudo/bR5rAoNrIpyz
JDHmSSDz3e94uwf1WW8RIq5Ur/36C5hkmE8+BPnGgOrPRBGy2DN/yKV0xeusAjz1lyBEW++bpP1d
tL5z9UYNRNRENK6HNsYZvig1aLKz285+jwRRmkwYubzOUceiB2envuv8tcOc32qRSMIY8q6OiU9F
9hZJ7RmXOXyuQrkhZbfK+GHy+jm+PTAzTI8dGtFkpTcm1c9W7KVIaSFJY4C9cfAXqrkbeEGV9zWS
wvEyr9GAln0KGQiKuKMPJSxrpE1W7a4Pls+GShovzrjTsXj0FnwI93mDXZpPa21v77xc43oWYhb2
qeTgO8OUIaSah9l9wObU2b9X6IMi5yIjFPVxp0brtCzqmjQYmxyciHnosrFq6KP4IdY23frNRS0m
HGN+zz4hhE8uEVfFaYWl869qa+OjFKvrHF2sUv9qttUfgJoQY28gQHkgbkwPl9eGNI70/0uxWCuw
5n75N9ux+WhGpKypMy71m4/flT7YchqfrN3f+1MXSuC/ztItbrxBCUbnGV50UrzRCxzIou+3rHH8
oPvuomkAg3SG4h8gS8NyiTuszXGY2BjJmpqHjA6nKX9W0oZEo2fVSdZ2BrxFRODOWdkjWLnTOzjR
0k6gtJsjbGgGBS7PXChaeRZwWd7zaGnzxJIF22V6Dvd7yYzOkWzPFaf2ZFdzatiyplvzW5Ypa9DE
8HFbWfJg246CEA+u/YowYpMHh9M5eljV2A2XnQRLVst8Hsmc+Wp7oicVTSpqcGMGa7YRwX7/R9mZ
9EaOpGn6rzT6nMQYaVyMg+k50Om79jWkCxEKSdxp3LdfP49PXzqjEllIoE6FqnC5k2b22buSc4yG
y5dDiP5W2CHJbZ4V5n08PqmMkflk5gkXJTkZ0bnmvDwK6Q6vdRfByUlaR/DxZyUCtF6xU+wiwxKv
U8uIFpRZMzw6uPLucMKDn1RjVLwZ/Rg9CSBkcLilz/Wmadr4E2yP21TeE0PyLJgJfgkJugp0xyQP
5Vosd826jLz0OeaYvRKVcMOcs+ke2MUB3h6w7+6VipznRWaV8exnMmIcLj31qnW9/tDMjags1pSp
a3RmQjtERcCyMQqkha1ZdjcFL2qx9WIskNzLJje9iuNugTPibwKUoLD0BEriiJ09KDE8F07pxUdR
9PHl+ZQJlpFklgywTHaQIo6kxLnx0kfAyCg9kCqRvGGPETM4XNXCHzpYlnbsEVV1W5XCuaE7J0U/
SlThU5lXxg8eTbVskMmVz/rC6W60jL2vkZrkb90KxvtB1tIJ+1W1xedQ9Zlz2UGtSUMa1+K5tSjh
O6FtXqtH+HcnZufpFdhNRjzVZ8vKhKmL3IbxN0tMBrVcWBviyEYEWYtBY/yo8vwceaOcH5DeytPQ
ktZIcBzKgkNV1UZzsDqAeKZXNdg7UIQUxfiEYggqNfNhpFv7oxey4JwhLYtIt2Tq7whAwuWZYUt/
6lIhfskuXk5dbOaAmgXcORLBdb7D+lvfI1eLNbAG+TL3dmI3z6m2jJehLFq5GZg7bs1OGNGh7gzj
Go1n1D9bFb67kKDS8UDvPSC2UY7ZA1OibHh88WgFGLzFWTXaQ5br8wYFFugTkQHOLA5eOXh6L9N4
afb20ozzNs4G5KGq7p3szqenNH2T2m/9W4CBebxuW4bLsJ7dvW+Q5tEP1ru9ZtYjtI7omLm7xdkn
kbDSQ4exQV/ILuubUo0IDLXO+nvgsTw5IGpMb/NlHZM7wAeVBOnqTl/k+7M9JbjVZyMgpi8ddnZq
ehqcrkrXTRd5nNBVhTtsU9up7e2XGaDp4JSOV2+LRdr7sqcsfZfE9Gm8WURHJoRkZS2cc4Z2DHwL
KCAcFoXLG4UDV8RwmXSSH4t6aL7YuuOnVfbGuDWLDKqqlh0+mYx25m+DKfyMbH6Zztrj1rux04mQ
t8Fc5XayaicPm1JlarcSAYmbYgaxL3J+VxpTOIEdZylHaN7SxOhqRqY84lRPX9GQqByTpYIrZACK
midjMaoPPBvQPzXAKMEAy1BLjCItPs9Ua30u4sYkpamn0HA/dXi1X0jrnnqoMDBsuHudugzxjs2g
XCzIg0qb9hQEd/2vGPR85spe5ejLMS0Dj1sG4kQ8BkhyG9PiT2lnle4oJqgdlNejH4OVCXxajKPD
D4jF4l1yCJi8YFyoESFn8c5piMW9KAS8J2iI5GbGlJMEVdHYeq+cGvHt6K4S6lvV9pXJZP5tVd5i
7lYFvxA0BMX86rjeJ0fIufzLSh1UifE4jh9sIvWMxp4xdIdNTv9MzdRT+FzYdAI8blYbLCuG2LDg
XoiTx6kiiGXb996xyZbkgqSlMmGSSv3heXimW/BWb5Mx8J2juFdUorV2+4tRAA2ZnmzHJ+Wi0tVR
opR4qCipZ1EW8+yAU+b6exyEerMHLA8EI0HqWvHMuvcNm5Ox7rpa7dtFIGmN3Wr+gNbOmgPiOfcG
/3m63K490pMDl3kIRkLn1wEXZS8+8Z0BjuFTiE+lwEuCENIsis2cyNncYmDFlOn1rjqboG/Frlh9
rIYkEKDxs01lfdWr6b0ObT3cwNMCkVeqGp971nHJKnfLM2YYxG7VgEsqKyWchVjy9HbqpC12Sxfb
bCVxi9I+Qdx9MhxOnJC2sPaWhPD6Q6Wm/b3UTX5eF/wA0GW2htHD9PhNsZt8ktxLYUupPTJ2qddT
vpWPoIyWrNYyHAfyv9Erxohv+AO52yKZWO9Y1e0vFI/E/3cVTNQhN2v3wABAkEKlDdxIRlehQyQt
MguTRlrOm881agiz2KmsjV35yXKQ/WqNx6nIq1PliDTZxEbl2Qe4b11uYqIGiY/QYu1+OLRhmEfk
5PDupBuUiJcQzHVIQXjxg8mr5itueal/MrkiddcjEuR7PdulSxJBmXKeK2bbrRJE8gVZNi7XcrpA
MGY2+V44dbbNP2J4Vf6ervhY9gDjvOYqN432gUwiW2/sKPPPiWFcALfIzW4d+hS/BCISwf899c4i
UfE7NwF/DbwpKtwjUW1Vca4L0OwHM22M9FitbbqGEYp+BK5VZQIRYXPxsqzO79p8yswAmEa/l74P
7WRXFSziZNJAuO1jc0zCHLf5DSZQ7IpcK23M2u40X+GxhHv3GDysoLbKAUnq4BFM2eWlPYeWOecO
hyZlpZu6G8YrK+rST0v1tn7zktn8OcMLVVkoyiaqtniPkhsFvFXsJ734qPooQPA3PRv1LWIMaf1i
PZXRuUy0dcM+mbA5a2fqrzQbAobGgu9nXhVAa/KUE0SVHR04wdsp6cefHmqkT8Fd8qEnW9HezmvW
/VBdGo/bxO6r6aFC8B0m2G5x7Te0LlZq8PwTZZnxQehygvWM22SbWmQFhx6K6ngnI1uVRzDXqqF1
22f35e9vZ8atKX8e/E70t0WeZmePd2eBt2rAGqKR2ov9AAhMYFSRFxsTRT2ePALhX8zpInxEie4/
Vwofb+BOXvMej4l94aAzSse0Sw3exodFTgPbyeOfuoKSQT0B9kmfBnRFyKEyP+rMZX2lGXbMwGBf
a49RFo0/HObVu9gsNNODbU2fjtlOT3NG+QZD5iB3Phat96xNuzJEPGYcRNXlP1XbcyHPZdUHsFkW
GepIl2WYQGKPu8hOEx1S3ix+oHjSPw0n6868EQ0nYpJ5D2WdiuhsUXxwJtZklsdYkca9QzmLJZKY
oOGBNOR6DTHuYUipyROJztyekNx4JYR/sEA8dEFruYPkHqSdN0g5PzmYvPYcgblXvgAjdeNVjDyv
2LkUjY7EPYrqm8HdkRQV+JbglLJIncftoOxDyw0IG13XaCwh1hxbmyy7qNV0mpnlFelz47TL/V7C
4FaFvi9hIYGGzEwh658jZ72uMkZo5pnBlceqsXzN1GLl0W5xACq2k2daOzK7FPdiOAjEcVHZbHLs
vrR25v2Cy3OxjOM0MaBspx56KhDgIygKKKwgaGKcNLctkpLacz9eBOGWxWlDknTnIaeKsIGhz8xu
KZWFy5LZ3BJFM400pZU0dO7I5V45awtyXwIi59r3aeqKp6irlvJULNVy2+XRcMMcDFkpbWtBNtnZ
zVWEbhSLtRF1DOHSGG4tnP4WvipnPHeV9tcX3P/rjSf6OuHqb6GcZphtAdxWhZGcJfEwewQh7Qx3
JQuYX0V5RLywC50yxWm/d/qymHYGVCOHLUK6bEuOQXlL5y+LlqPPfuCubFeHqCbVhAyupvrRFpF3
Xk22+4DBtnxpZFZej8Qu6zAuon7HLUxhZAPkOTLoomDKtSZJn/YytXMYw10uuNqFtva8Zv2stY1q
ol6dJuzTKLoh0KSPr4AKnSTbtKXw+VrN+GLksXOqMXnzq0Kh7ediscdth4hwCDRwKcB86lnlpzVR
MHAeMgxvY2Ck9qxfCyJWfpWNRD1m9OZs4Wkn8n4abWcOKi21t2OkY/jJCBHIA7IJG+iyfEGXCEFv
xttyjMRZm+7FKoTRL0NQb0hkCBfV4yafkZ3jgbNsUNqepMGgrefFCb0LDAMwY0f45/Cpr0GDEqm/
MRa0Ird17rkfdV9LNPoMCO12tWdfvHLC1eo0U7y3Qp2z+QbJrFvsYbNroIdwsvXk5vAxVWBMY2/s
6oaJMOxFww5eoencCLz98cZHvoh9mLNxM6dqvAEv91lYDXPdrs3xqV4SzGd5Rk5FuTjgQIPkMM3a
z8gd+vgZ5WjS7Rzeo2jT64Z0IQW7hbk/H1qctxgIk7shsuoHZEQjfljugmpDVof/y54GlR89nYyf
5bwk14MaXUJ96tK5NaTjWD9zcpBQRycoVYIadmMIL0M7l4Ikx3jYjos7kRgwXVxkS+zeu4IqAA51
owYItYauuy9z3PN8WIVtTLlz2m1V2tgP0cUKy8Qt7HLLHdbGndwhzcDBlGhxj7gCadwoYn1z8R0d
5xKpB9BKCcJRtgn2psZPm46rd+Wle8YmfA3SXR7dmnzU9yXGATaOvirvFm0n1TGJkrb6mgxQ/wAL
BeS+hqfuDuhzvWv07D3MWGPhbfCB1YCBIp+VXyIdvIf9Z7BprYHcH5dAntfWwz0SyMVZnsDC7ft2
aOePFBb0zY3WWt7IPFsJs+EGDDhTVyVTgFd8m3G8fAk4nCjo16F7zPmDLqgI7G+YJ7gTuYul4ken
vciSARUtiqWZ8W1HKLO69CFKe+0g2mdOgr4l7niTEZkBIwGSsTVjyoMSRLv9DueQOMWra6Z6z57R
Jie2kksjHCJmd2uhI+TUFHL9QFM0riEFzEqd8hwIcmPb7XxuSs6vbW7lcUM4laXlo1s0SXtSVTT8
1DAfeKEIVHm5OFpTohTS+YYdkXnLSzmcd21SAju3Hbd10jbQWWxRWyXle2LU7LmDyFr/mHWTeZ8s
xC4eTNZNHMRLPt4Yg78MG5/oBS4ZTsfk3zXtMG6412MdhROYsG6ahA+j9dfVl5kQORiUfu70W1nR
VUWUd4wvjG8SAX9ZbnzVI/p68yA0IAXShORxu/cSP4zJSkk3WZ7Nd5rGgFejXNbuqZe8IbylrHhU
oXU5PHOBz4ZXz0WajgV27Z8NYnpegXou3v0m0XdRnPNtoEmHK5I5Gkp0qCqrA7/qnUdyCckgmNJs
5VTgco8eEuOB2viZULe+2bcYwGfUviO8Qaq7K9uTCqWGGfd3MvLcdmeSUfFKGaX7k59bOgc7WgUX
9g7f6k60+ewekNhmJ5P2Ub2RnWMCmgEOEAzVo/bdrNTMQ4Bz7VXXfjFzHR614p9dXHdR50Yv05WO
46Y7TWnkwaApYmI2gEgKaATkAQss/w0QERy93uEDwCU00j2VbrCADLi4crFOIRMs0R3JYrHaljGO
7DDvEgS6QxsjAQBKZWStiU1GK0Bemrmd8QPtUVs07tbAysdQAMonQgyWVhmslY2ZXGpL3DddhBOb
LVJv8b4mxmYY0Chs0m5dLXxEKmsP0+Syv2SFjrNfJXernswdKmeDcZnqt2RZfX1A22e7geib+Cl1
x/h5xAQPd+n4vbON06r9CVTF76WSvHvrCiFghzCVeAE+ovYKWh5WoG8XgrgsOSdqj7ew+ZUPxFQT
5qGWKBjSCt9HhFN02Q16nO5XOmajQFQodsk8KfNHUmVWc088O4a0yOUxnIpotKaCfU1c4o1JnyvQ
JRnOSeEOrk9p4RFBUDHNd3tu7dnj0rG9b2I0bD3/AFDy1sPKP+2KitCVQKWEwYUy8aPHoRSZeWvq
0j2iBhjSDTk78Y4E5rw4LFXSp2dEdxxoHUpWcfIJtdUBzFmPP8MnPxBRkruHjWzbK5OANXOj2lE/
dZPtP5mYqO1dy8K5mN61sR/qtIn3vJ6XXX4wWnbpoc53sLoD6qHZ8l47t0Rm2M0GAqbRZk36g2Xv
p2ZAr1GkVqn2o+4GN5ywlO4udC0+F+ynF4TSBgrF4Cjq3dxP6sFoNaKP1K76IvTR6r8tJHd5YYFW
+AElOmxThOMYKTrVjW0w1JZTEoiSoGGe2xZPjwFT4iMyxZbF+JVyUZsdFITYi2Zy2S5iwqQxmyzo
iWP7HDlTn2e9kjWAAMlqbic+68Zc8U9sCc8wYj636A4LlinjDEQr3c2MC31Cmps7xwiD6hAWVQJg
ys4x+QHutf+/BzcqvSszC+CzgZ0KTLjG6DwtQyV2Q2GRiUA+jrS/Os9WN6rp2wk6nvQcNHNZV5sB
7mVPbNLIH+55eGMBmVHpD58e4B81gh7v5MkoEwfTF4vP2GxZ1ZWch9VltTnWO/Yu74UTPje3A4pP
brup6X+YrWE+Eg7A7bfTEzhHibK3xbj46Tfdam1K4mSG0xrFZrwHxPa/areuk6MpRUzwOSC8sZnk
UK/bhgKi+YrQCZmGDFTMwaUe29e1jewkaA2lMTAbiYmARTnM7DkajPFoumXP8vGLct5JjYkgrGPQ
/a3rkOpB3h7Fu7D/keE9ktSA+cKNUd/uVqBFQD1nto8mEHANEWMTvOaQpXgaaPx2NuSNkXMwz91M
qZ+wFVsIgsX7rJkzGz56AOdOkAmfpcLYTh4sSzTMYIwI7rOM+ScJK9GzdI0qPeAmsz4giwjmZDyb
iOEcLGu7gL2ZG1d1nYbncjAP52NO3lyCT4azXIwUTjnjJYMa4TADn4feuwqIAK6+bexd+uQ5zGab
rOTo39L25V1S/BJ8mqwrn0s/+SPDM8MWT0lT2LiG9uKZ2Zto3G5GtFYTiBIna3knfSoh9zNTMG84
uED5QEanBqtcbbCEnG3hh1GgOT8gj+3Ikyw9AEXaRyp02JXlRniNPcFDn0x+6tuihZo4MpjQnM5t
as5PiHbEpTF6zIkedYpE4etVBCdgyob+W8uGk5zNYl3PXjFUeEXKtVA3WGf76gYA2n3zGii5J4MU
GLVdwO34QANZF8EWa401ShbZundxqIKVDWncfPjIHk8l5q3lCpmbWPdywje8H1XbjrfwqdHtoN38
Q1R9lz4gAke3yDu4AFHiNOYW0UhqTMQwOt67BPLPTjjm0izsypiJIucBagyeFlKwptO9cUqsSLzk
C/Wdh3yYsyeheyIORq0nbAR5jE9IqbQ488OMd36ndbrl+NHlR9Yx82w7I12b/eCkyzV6cqLHF7N1
fyQ58sKZ9c2yjdsuQQLrxfNtdVFXgkCpB0E8FXZfS2a7BrR/gnKBQHioYhfxBT6CfLjKfTl7O2GU
1X4V3IDw6IqGSAqextk067HZkIfmu9sxs0e1G8lSRa/vkNaP7SIbquMkVftG+mcNRSHhrw7VTDLk
duq42BwyQiG2S+b3+tZ3+uqHk675qyIykDuQGS1Py5pl+sqakdNtGWuUtY0t9MthPK9xFPZqQYWZ
EMjE2ojRaoEsmzBFXATh92dlISMsKatOiA9azzMBQsNe+3Fub/j98hFvbzzzsuq2eiiMbDKekRfT
vutndLVdeXRiRlvUx4kPZya4JJnTVBUH7nB5e90ZTXcnZlmP27GfxhSVQpY4W5P4yx85yqx053V+
P+whVxLKbX0uXHNtofKAJCk5CFcjG7eD39RXUuraJkfGW4t9F80Wq9hBxcu9wyiHn70/o76qHTIA
saD7ar8iZ0wC7hMW98nVLCXhj3mvX2fOJOQeptGXAQahCvYMTH7GZWVnJbEX3lAHSFrlfMc8aNUb
MiEBclWunZOVIfA+jq2e0mPNswAmQPpaX6EEnabtiorpOldj7NxOfe7n19OczpDReTfvkY+mn5Nh
eILSroyHZlqrdQQ9I+zJcqvLAu8M57tKxma+gfv12l1XlJ1/mg2cgJAHEyZwqLU+3prEfRKE1dni
xdDOABKyuj3Hv7cA9pCbk2EbdVOFW8EpLx41g2oi1VeCvMAVNhLkzYrN267244mcMtdztjU532wJ
PVPXzqzBjEgsIphvlcb0iVrD+c51i/9alRm2Y6n1co3vLflkCqnLi+29D/1pRv932ctDrj4zrGwy
xw+6zcB3EW+ACIpWyAySrWq/yCtLP7hkQSBFzHt7DwwgucIt1lG+jfpsoJWjL4bHdNLc6/pERvd5
Y+rPqcd/TJIDxsJtbnZUvyblCqhhKpNMeA+00yfLwSJmS7FpcBBhb3hJykarUxTr4WWt1vWREA3y
F5jGvzBLaTYfj35jQhg6/yA71FuE9azLk8gb5yJmWFAEurxd951MsgOVWvEd1yYIKLfHOH8qnI57
0iV1TG+IByNGwW5NIwtUP5rese7z9nNoJiySVoutnjzaBu+SAn1YDgI3Qv1SF4TQ7i4FYT+dfO6H
U8Xa3eNWjvrz3Ff5N4hiJxCX0XvmINPoiR/Fg/Ltj7ilQPJQ+rJ+YwbvUZWy2RJKp/2glVG59zM/
piaqBAg5zVlWmJB+qwVu6+BUQDVT5zdklcXFDSE1bMV6zJlyXQnkGzYFV8bLJXaMTkpALG6FtXp6
K1qfzFqnwkcX2MTJos/E3d7faFbau936/Wfj6eiK4B+Bqnnq0YN0dWNecuS52TDbu/m6XVVi3pMD
jfSp9Yv6HnUEFHfHYz50RIFB4HNHfBfo3/MQGS/BziTHEr++RrWZb41cut88rNbcVGRwJ0c7nS3Q
mpoYxE3kFLlz5qgb4j15RHayx0XJI+B/OR5UVhWcTI70uqsISXQHLb9EvIJdpV4TZpT2EAtirM2q
Mr4cEeXrYa2G1NrN2bDqi5umvEfxChZrT0b/U5AQJJFp9Ot3WRKzd018Syt3ySj6XwTZJ1/cZ+ab
FGnjvT1pbH9VYdYvuTLlM5uef5MOZf/Dxyc5bGPDV1jkSxu31mS9xgySL866TlMQk4PQc01bM9rN
ycE+5qiaUMSlwuY4F0vfhTn3DFztSqH67+uBWObIjpzbApm9wRaaDb+4L8NeFlNq/kzRaL6Pg/Te
RD3SF2FmhB1x2Y6dx8IaEEZpOnw5pnJ3OpOP5cpNATChxRuUWBkdtY7VtC2BvexNhnm53YFyGY9r
lK7vlmjbNqSg2nkDJuc1p5SImxLBs+3dQo4BEQYEtkB9I0e6tWOA8IAhxmJUqsz0xmjQYwZ+H+tp
6xtuAXIGFxR2baoGCHUYCOSq1vRlL1lxR7lvhMqZI4ykqsjuEM5FNC5vHG+asyuyOMVzPzIXGGMR
USQ7zkCXQsGzTY5XGZvIl757o1bfJHWzc8Sbi8/hHvVOkmxy5KgUkFa0yJOFFQ0HGBFs/FVjqFea
VD0zNJgBd4CZZBENxUjYCCVPc7KrOPHQDaDF2+COarMtnjBwTKckiu0Bub3AK0eaCO6zeoC5ni9U
RAXJi9WiwF80rZbZ7xNkBZdEgK7gzpXCAQedAzdIchjisRPxhdZeUuDa3HZeRuAD8hzD2hfmTL9S
BAApUYfXbvkyuERnoWnms+9bt7tE55b8RUvT9p9xSoAOxN1k1idmKX2VTb1JwMY81V+La4grC4wG
KB+C/FrmVj3s1OKjrM5ZsPIKmHDNQkfWPruu5MS+MRckE9u1TI1yVxeDeuVuQC2baIlbDCCWOEvT
ZSXCr8nanrAYJsBpV6qVsTuSSrcXbjlOQ2fC0RDamXWheQ0nel7cpfjuK6b0b8dk3tuRRGoO57Ih
4CYg5I+M/LGBRQzsbNXutqI2coJjADoJktR2nqek1vANygLbz5oUCzl8UP25uGs5k86Yd1OYYnYd
A9LIGoceesv9KtH4ndulE98XYVEcmCN3AnYf0IdgIF3w4jlCsk8k7OI/mmU85neToYbknHa1i5EP
Ez/LscX02midYYtq435fUvtKoKjtF9w/jXX9SIF0CL/TrbnTsdvbQDrKRh/YE6R8HTXk6AS0t3fF
YfIcEC38aKINot5wHlPigj97l0xkIlz86Tb32yjeOLJjh41S1u/OSZAq7IrWWZxgkbW+IW0X/t4g
n4X82Fm8up3sPnpiyFHUWIyhe+WO4iujzai44bTVN5iZqO7uImEOW6ONBELpAoMiXyDOwD9J6T6p
qc+eiD+BjyIyr32u7YaCTuxA4y8SuhodjBQ0frW2FlFI7AREBoln6q4v3ITpgN2WLLvGzr59liDp
v9aYwTrZk3s1MQDjUUoG71dJhO1I3hTZOUHBVdALSGFiE6gKMU047lv8dD6062ltGDe4es1MBmTz
uJ9uh8S7y9o22lhFxOmhZetdoz7H4IISyX9FU54crDYljactJ6zImUMg95bngSSEwPIewc6svAvN
lqC2MGWTV7eirK1fGk1AffQJjCzJKO/EJ80ehtwscSWxjFZun+0FavUbW81lv/etaB03RQu3uV1o
0hF7VHfLjavmAdvKHJtzWOZO/bOI4/QtQsj4bLv+TNDb3LKYPmkzFOWe7KehC9xSxAKxzTDcp/RF
RIeszfP0iNaBmRqRXX9UtjYJkUI+/jpXqXpVROszv4zjjOylHEmZNtfxZ1pKpvW171DvFTZXTgSR
ztOqbA8wk1gubIgOVStwMH2e3BqG6TwbfoEX2Mjt4tLmCcY9kGDgopUoWxc9MZDTZQyg31k/Ov3K
pljXOO1gO7ux27lj5bwNce1iL7dW+eSuCAppTIjFNoOnRqlBtoYF92xzO2UNJQ55oxgtQuTIHqbL
Gn9gICBE0625eMBM9kjkbRCXbK1hAga2nchnGthtYOo3o4fo+wYdSE9eGSQQydYCE4SVbvgsv9mK
YcqLp5ikkYiY6xnyEe2kP27J28V3ELn5DB0XqaU8cCCncQgcYhcHKVHTbWtrlB9k/7bpoRYJYuzE
6+UVafZjHg4o+NndbfogeNkM+cNsY/cp4m6rtrI01wKJEva2UHpoOUJUO4ypOBj11UxdykuJHuJj
0K1RQf0p+7nslpGUDLzXwBNxbf4ge754UGO78PVReV37RFG09Cif82I5NcK9lOgAwn9X7K0Lijed
KMIUxxrMnQhsejU8NT+X4zD/aFbE7obKciTI3Tqe23QGY5a2SMnCRd/9XKDDs84zHQT4wpixLrEC
2Kz2dDK1d+Zo8YJMSOqellpq6go1vxKaIezLhDRO6KnIFseC4aLkNHYIjMiV6ilBfCR+LrbeHbcD
M5+o/rpJ2MV/2WZsLTs3I5z62sBdAla8+CpjeyXhHTCwlOrOLhLsBwMGjma7Wgm2yixZ5BLGSDCP
nChDQSCpRjndGbbzMJTOwElWcDjVeEiHILUaI2eedNuTO6a+H2ZV4jGkkBAjt97cj++rt8gXM1kq
K+xgZenoGhvFax1TaBfySy+gxxWmGonsqDwvjpACkMWP+rdkwr59xbyynPAvW/2ulWD6MVsCFnvo
e/LAsfPqO7SfXFGhbpPnka5QFN9DLLMQOkgBzEdgHiFXqvyHQd5HsyGycvF2NRzvjyrp3JnwGWM+
/dFwMeE2BMvkFQ6njNAEdYxtQ4j5H03iT1NTFTTRKFmKq5YekQ9pJhkocCngTsYIbwLR3I38FfeY
TrGhIV8jp2CKH2oHRodWlwy4ryrJaACGET1Cl4FcwHeg8UHdNW1SDddQ2RYzvG7j6MkcZrGGVrra
R7xGaYnTpkmq4A9/knKpmO1CtDXZGV7BJzecVz3f/WHWIBY1AGGYeJH7CVfXP1cySy8DFDIsgTP5
9Y91xcwoRon71+2siLFWIFY0ULeChdSlu/sD82TvCy8qttq1ErkRHJ4nkVPCc8jQMC//phbqL/qM
rEuvGv+KJwiquHQO/Y9mLFPEhLvIut+gSVpImnIQuezmqZ/lYR7i4mpFY/e+RPlyVAAH4X/+x//6
v//n1/y/4y9999+VoP9RDeWdTkG+/us//6piyIb7Zpi3beGbv3UdTsw0HnsdVx/cHUiXiKQFzvPP
f/8pf1WbRFSejagRhYmvfqsAjLOlpTKI25NhQa6SwvhtDH17wz1jPv39J106tP5UfMo+gercFpK7
j8MP+ucfc8qSWJOpRaVsa6TnaR2sPYfptLENeiGcUv5s3YmAcwo2zp0z/Pr7D798jd8+/PIMTc+m
6tWFlf7zhzfJGOf48OmOqNrsWIuUvkqiOnZd3OMQtMeEDJ682P79h/7LbwvrB/PHxwkEdZb/2xNc
l3rqEwfV29oN9YuQBGNXdWPcEoef/tNORb6Y79hSSfJ96C/77TFCls09/QYYzOq621WeX4VYVftw
jmhV+qffyjbBVEzHs0kmdMVvJV92ZI01GfiETXruY+tnxfUsm2+7HMubf/5B3CVtWuhNfkbxWylb
YboOwibSAsjJ7YIZRODWYlfdwYHjzvz7z/qXAji+jK0ogfTp2VNYdf/8fuCwpXCl9O2NR9ooWdKL
FeRSQ1igEg4oxBj/6eK+fJ5/eVzsKxZeuT9/Xlb3MUFnfF6LGn9P5qOxtYe1vP/H34peT8uHpBBA
G/Zvj6ps4pXTXDFwUke2iXTm7zCMkozbC8JP5OT+m17Ef33hidb28Pb6lgcj9PsSNw18sKVAg1eI
odtYjguZ2xBPZE9qffnHXw13peXwvnv8hvZvD2y8QANlSt3EWhXuc1YPEA5ebX/3BBTu0asm/3Sf
9Gyaz9HyAQ+wwKzLV/8fR4FBHwAHJCo6gzDewxprJnIkVBtO73/Xx/gXvyKvBRV2RDTZuGN+e2pk
HPQX4wKBM+SAHih0YQWAzmzwrg3/pmDyrz+KJNrLf3ze/D9/KyvCmYKH6LKW7SYwrFQcIwSErZHZ
/2aD+osFJtkz2AuR2rL7//a8aguR4ZzwVVp0DDh0uWBP8ZztE2cicW1tsn++S/F5vrBd1/H5KX/b
e+n6mIrR51WsaEHez5OMQ5vOsH3fZf+PszPZldtWwvATCdBMadutns7g2LEdDxshznU0z7Oe/n70
ylILLZxkFdiA2aTIYrHqH/59vBM311B3DaRGHFVwYS/XEJI/3jkCYnhS05afu8A/1QUG9fEY1P9l
UgZ0SpUltC1jNVRASm9q0UiUGnR08lAKuFk+tAuEH8SOa+T9bY2/M7Ke9NUAKOJpu5wVUHJANz6S
wmjh5ICZB1RzzgH5OA157EL/HeoauF6rK3RBZnDJT5Nr8OD9D0vrqI5rao5jOGuD9oLHe16P6Dzo
vlLhgQTbnGJlfVWdId4JyL/+rWWGAH9ZxcTCVun+6toqPVGDrC1oiBnHfM7Dr0pNB+fQjlgblaDM
/lDDNHkf1bX5THOsecEMT/2DK3c+0Wp3bkBxxM8pKfufwLJzh/c92Cy6+8k1jjSKuwr0l50LS57M
Rz939X0UBZhqYjvGMaFfEeQhHVh/xPoAo4sTcu3qMZvaCK1hhEIef5NfeeejkfXlzkAZBYrLwMgN
4o0AHlCWy5w/bApnx0qz+2dXQgIoEvzr10b9okZZeK06f+dXbB06gj/fy5aBy5F//1s4hjxkxgbo
Hph+aEv6ERrjDXD/GyLh1c5Q8lDdzRcBBU44MGDbXh06Si5xB3XPPPrtdwuM5oWmTE5bFx3ZEhGh
x6u7NZghjUVBekB/0Fc5j1smrSn1b2k75oF2LDSzfFFEXF+sYUypxZuwznbmp22tpUOlgIxEt4W+
djN24ViTReDBiYBLg7YvXgQgsP3yJkjXbxNuX4BRdPuMXODwvuSmoMOFJ8CJ0kj8WdFd+3kC9V15
8GfUc0Wx/PJ4TeTVsPoAkIo15FMcan1cIctvncvlL5DQAhUHsdKpwNubtN5Oj0fZWAWuJZeElgtK
V9XVtvbnke4rsgfHZlKR1DURSBGWfoB7P50fj7QRWgnfGhe7zoob9mrvpoPRg7Yj96M7VN/mMPdv
Jd2dI2UU2YKw80vfaCFakK7ygnNI/fagSkJNrLOpeRNVV1ssG2F+RkNoHV2lUD60tgq3Qp3K4gXK
dfr18VQ3trOFxbHJS4GNpa0f0CAk4QBXjAVQWLoAGPjUUqcDTT1XEMuwPttZ242vaHMz8gkx6Lbo
5i33CiY6iHlalPQBrTVP1ZCg/Ve2zkutO+7OUPKfWm1LhnI1nbSGl/PawhmXngZjIJ/LOBW0gNIm
6pAojUJEwDFVOw2mqr/ijKXsRIjNGTq6Y1tgbixLk6flt8gHiLOOUWdCEQ3SxZk6JyiSEk10WB3F
9c1fj84EeuScYUcgN7ocylbQkodeSpI7++pHsypj+gbgjq+wKhMXHF5f6TvBaHN2rs2rkjtfE85q
dpbRasRANowaBG11UhAVe0XZxIq9CGr5258rrCKf0HZs3SADXs6v5eGEGhxLibKKDdKIPEfg132q
S+Cdj5dya15ELsfVTexghbGaV4KMdgH+2DpCOLMwGEJ9WEnxqO0AH+5skK0LWp4AHg+UdOB6rqYF
V1+1u45pYfIkgmPpFL0FTEAUV4T1FTSMQySH08HNB95p0/Czrqv+hpdP/TR3Gsn522duc5fRPCeo
WtYq3DQprlBiQCcT011x7WBAnUe3+dwNkGL/w0iuix4W+B5uCxmMfjsZvN4wKOUXkC3qGApAD0Pq
SAf3iiPezhpvnX0h32e4qtH3dVaXRTPWQLQa4BQlcN8beox02XCv8mp6OE8IRys3qInOfziOvC/g
3xK5qVEYy/kFAp3HCeFsEMVpANMWGEYW2tq3ycyu5ez6Oy/ezTnSPhImKRZ6lqsPV8BxcPQJ3SY/
KroPIjLjIx488xVFjeQFliCWE2gVvv2ZSOw2JLRKI62zV3OckaADX4d0ewpWVTtJ0ig4wVbo71zG
/mFFYfTt8a7ZmqYjHPYmO9Qm2i1XFSU00x/R8Tjak9V8HmeExusCOGuMI+lfQ+ikL92gTP97POhW
OKCujKKoy3POtFbhQK1zUZkDSglQYUavmJTpaKcKBAG6xZc3D0Xdk5oMVUFZBFqtKC7bkmlG7wD6
r+aFVCtfKCsn57Ty+50bcWNWlMmhOamCNyM5znIpO+hLkLIalGJdVT0nICvphaQ28tfOv48nJf+l
1d0LzY9NSf5ENUZdfbRR9f0mKbXmaAAreVdjWj3C9czx6Hw8jtzjd+MYPIKhyqlMaRVKHVHlSYy0
LXiX2r1yVoqLPTY2vuMGglOzLT4bPZiFkusQEwSR/Hg8vIxY6+GFagMsoVFmUxRaLqhT550VCIMT
r1rDR+Gr85+gupEsdfr8XE25slNx3TgLAq9TKuTUuAxnHUE7sIkiTGgpOnMA8ygrxM9CbYJjRHsf
ARNpTwkE8s83T5KYjfyLYRiqykNiOUmkjxHtB6t97F3E6QpUIv6w6U6f0YNE04QX5c43/bVqq1Xl
UmR/OobFGRSr4O2mw0SbtEFYrUuSH1aYiX9kiP+hCiidcKdq9Nm1cAyhMM2QPkBzBZ8yKpC293ji
96ttCdslozDIsnAWXx0XyBzIN0UUSlVb0T9gmpj+S0sCB1QICM9IJVjiMEGwMQ+Ph73fVJbgmDJ/
aCGINshT/Ns1aaMvHDmYKuFfiONYkkspE2wmb/BZfrIJo51Zbg6nObLH5Goul+ZyOCQLNahLgJyk
BuAncDzmrU7hxY/KCCk7LJCZe/P85Iri8wUJXmOOywEdW6oSF0MD/UehLRkbWftx7kz7Flv+gIFm
0e7McOM7YujGmIJ7hLR1dVEaVR9luCxB/XSz5hoZJer1WDt4iu8n1zBU/NusKPofj2cpI89yE1PT
J57zxOEVx/NqOUsKtAVtJI4qnh6gm+oRk8GEjEdoZfk/O6yq/8Vtg38AJKOd83Mf5eXINpkB73Eb
+NVyZBNloamuLC5M9EtPtJ7FrTYc/QWdn2KnZbixd6jgagZVOUq5BMHlUIqvx2VomkAcSjQb63Ga
T3CrATvP5cfCx8n78ZpuzowvSF0JdJ1prW6VJBOhMkdAT6A45+eCDBKYv6+ckc5JdxZx6/NpFHhc
26XtpIrVJo31EY5HJvVjZgiAfa0EJxPdHRS+jb9o/OoXBI2kTcKo7GR1Mqgs9w35FUM6LmkkK7ra
rMkw4UyU1S0UEOpLCi5F54jCx86RuP9wvD8oH7MvCTV3Z7DX0CSB+N0emyZGUgdSgIcITXlGqRPF
IZxhdpZTkzthPS0hH2d0nnSy49VxqNUSkeTWaGk6Vea7OOUFGcY5pmamUUW4tvj1RS0byAK2ml2r
KkOqNHLbU9sHBrIeQ/WqIqr2+fF2uv/GNvp9OqU8Os/cIKvtBPI6gILHN26yFHWIniD7NUja8YJO
kP2lbWFiXuMRdqEHjhuQ5ePRNz6ByzuTrI//4G2swrwr7BFebkVjv5m/B8gf03jBZHqC0kQIPD8e
7D5PIgpptGk5N5ahr9vP0hQXQUTcKVSg3VcMuRDZEfNw9TMscymsiVsRZIhJdm0bnyygCG+vBwsO
EePzK2wE2VfnKaVEqiLw1B2dJP4fD6LmFYd2HyHZxPzweKr3B4iRSMigkHJ3M99lTOoqrPkSC7yN
PuYwjquwvUS0O3c29MYoZGA8MGVqQE9i9fUqxUVGW/VZ0NmF9ov5z5OiI5X6eC73AU/IEqScDfQW
tstyLgWatShJj8izSjmvKTT6m63FX41hni//YSSbDM/gZUfVbJXJ9oiWwV4ZMHYFjIyfaSCeMsSH
0fsw0tvjoTb2IrVzHiEaKtV01tcfKHSwpbGldgy+jw0sic46m6M+vGo69fpDZjTJp2yCt9eIvvrS
DPbbK8mozwEZ0gEo2HQ6V+cegV7qOxkwKswL8xfa4fOpGNClTNTRPD2e69YH/AVacH99vnVDEA2Y
vhOdPiDHU0GTSiCTwX2P36N2uNeZkMu2jLC44zIjCWRREZRe7UjHx6RKm2BbVsZsfETvrvxSKrb+
RVfA9x761nG9rMiLN19XjApyjQelRu1s/TGR6xnHNDD74wiU8hljpdLTBtf6D+cAgzvqgBJPQCN3
eQ6GCWNo1USiHcYhuqCzgVarMddHvPzeXqRiKrwniR80VqkILofSdBjLgKyBPQksSwQirSec8KxD
YCDH8vbNIWspEkRAB9xanTm9bjAF6o3+WPnNdJldlLFDGsXntB9/PB5pK1rRiOOakfAqmtPLSdmt
kblzittGVZfdra15IecOSP/Ho2xtdi5Uw4JbiyqmtYpWpeFT+ovhXlYOtiGo8iMFXVvVdW6Lfufy
vBuKSZBV8xLG5AuEySpLmtFZauwOb1fV6sUFe5TpWg0dNQZYSKfHs7o7V3IoVs6mSEqma65uLgUj
b3hFyB0leRZcgT8HSBC14Xs82Zpvbm9CSY1x7Ch2ZrgxrE2Wi70QXQSumXWUpJXNPijxwuQKIKtu
v2KbqF3SLNF/IrnqFIhAWdVbzxkPht8HXW1+CymcLAjHGS27AnKajsEOqhzteYqG/vp4WTe+IJ08
lxkaQGjUOyhSxBNIRzPhWCK8+QRiGWVOgZ8bAHBz55zd5XlyVkAnadeylgAmlrvfB1wSGWMijTnT
EWs2pF1NAwEe4AvKpex1+zt5WPJxFM3Osbu76VYDr7YOmi7A6s1wPratNpx5B6JeFFlQNbU5Lp9Q
Ww89lLxg4GM+/EJjOds5kJt7iMuAg08Hhcr0cuKI7M1t7WJ1ooaYUB0iFVlLLwjT/MVHIiCGolGh
DDIhcbFzxW8PbFjoTtFFI+NcDlwLDQlWnLbo8iX9X6h+VH/r2BBdoMIIr1LFfEkwgXz7QZU9cqqB
XH8AwVarPZSKq+V+IWcLiP9IyarJXro2z4d/5j5X3vdhEytUcIv6n8db+S66AiviFUz1lgKKAbxu
OVu7mM1qQgHniPyCMsMm6UDF41gsPr19HJJOg3TTBUy67r1xXeiVU8OftilDSUedqfafwxDeys7n
25oQoZXKBUcOA8bVhKJ2FmbqJ6rURMa8tcB/YW76vf7sRgQQv4+yOpZhgkY7wh/qETmQ9iJsHxX3
0JUqROLNJRG+EMk6PRLImTRoVtcFOlJV1oc6oBu70L+FyqR90DtBtws8kff4I21sfUFSi2u9LXvP
axwdRjmOm6e+ekTxDbU9NCtRBR+mW92rzjXAWffQI86+88E2Ihz5im3TPtAQ37RXmYQqQqFgsqUh
MZfV/1B5+RtFxPndQEx4hoKfe9YsveVcgaj84+lufURbVrioJlDvX28VzO6CNkvYJV1mTxdo6Rgx
xrD8dLR2di6nrV1J1g7sjcqIfQeWden11IGFRAgF8OJSqEXlCYoKOzFTRolFGs1WoVgIhE/AXnTW
nUNhIvlZzbi4Aa+eUI8U1U363Z4raXc5VJO+01DbWkBZEZHgTsHreBWj3RHLOGy+9GNt5dmpCLvp
jPPXdIHXuFcH3RxKEEBU0nWL5+QyTqkVTCiaTfqxgpR4IloiTIhBGbqTYg8iu7mK3H7UFSkN0qpY
DpVEoPUzkerHBk/MGyQG81binvI0wlz8Y7CM4PJ4G26dOj4ZkVEnU6O9tRwP54S4bW2mZhj1zwS6
4jVqYc0lOOR6LYYRmFfPxc6YW3PkyfOrbE5NZQ0ZKAG8B/lI2J/cVj3OWpXE3lQNWQ6HHh9GRKjz
l8ezvO+MsDldrjbQMwQX+LLLaVqFjSHA5BKYY7eLDmn0S/J6dLVzgnwywnWohhHnnHMUWqjRwTfU
zn6hQjN7/EO24g3z5gkP7IsmzSqeJkLDJyqMwL/Fjv5ewZBFBaNhDxfKacM/edFaUJeQpe+b2tiD
w92PzfknwGLkRzmfWtJyDUolsMd+8rHrKuLK60xzTNDJO+juGW5S41VmOJzarFFOj6d8H30Y1tLY
y6bEZK0fuhD2qWvJix1vdfMkpth/TdC+uz4e5f6IygFAe/OS5qZQ15NLnHnCSG4ES+tbBJ4AMy3k
Xs5jWX1580jCJArINzU52jqZwBedIt0odNiJhn5ykzm8DI5bXbR5sHcmdX84aaRL4K5jA8a4A5kF
dmQpeRMBzXeRVTfyAvVwVUGWKnf8M4BYBamBZg+odH866TsDCuW9y2OUNshym3QCMndnAeKDuxld
zQpv2xqbuevYwrxtInDEb11PWU7iOc87kV7Tej3zPkka/KeQyQrnDq7vWBMZCh4eLxn4mp3NeH8G
loPJbfRbi7Ds/HAYJIJI1C1C1E6DVkTQGZ46WwNWvfD2RUGIz3D13qn3bIQgHdgXYgpgz2Wis4q0
hWq1VkDvk457LF6xMeyPSmh+zRULt6IS2VOESbGPHZEwrWocj61M73fC4P2ntbkwIVRJdgkBQO63
32ZfRK4Ttqo2eVOtuE/KMAWXKRX+NcmqGYWhaS+luz+UjEcfGhoLA1KBWY6XIuGIBJA74aSju69U
nEfM0ELDC8xur9hw/2GFSpDRNd3mWQwRYzkUajLjjFbG4Fll3aNq2Dft58hFs13r2qSDMjxa3zFe
qZ8D3Nh3NtX9sjI2HxVks0llZU2xSicNPdWxGDwHq/DXAQbNNacgi+6V3lxCVet2MuX7ZZV5I41g
0h8HDKOxnCuOOaNiR2LAELEieLvxeEBOA6NTtf76+Gz+ankukzohAa5cnbTWZM9rOVQa1i4V+2Dy
sI5FpnHIwBMdahOrVKB+RvdXj2bWexulnT9A5U5o/cc0Rw5SIBqPAgx2D0Oa2Tu90/sLRegEYJWk
WV5laxQg4lGdCowYFRVfxXQQOZ/waAz59O/jucureDV1eFyWTFQoAdzFQXjiuG5pJuoKQYOCEFR3
9Qjop4ouGr6jYNMMAA4wpRwPuc7WOGQTunmPf8LGh6boIkenWIcYhNz0v51X0/XRjk0cNrWlJi+k
CO1VrS31CcC8sfMQ2hyKfhoUHGI+yN/lUE1skIU02uDps9LihZaHmnkMmwbFZ2EM3c7jZyMYUizm
wWWAhJPvvdXMwp4voSJZghLSoOTHTtfgS6Op82RAWT32rQZv3ZiiCyxh510z18H7YNb2+J5bXxga
Kx0iBxg3jKD1nNEQ1LVixF9I014m3cAnJqJyl2czeoW4waJ0qStemsLvJ4vpPj3+upvDc64IHhb7
ef3gNdPGDxMCh6dpiYUGpUZDOemhRTuxNaKXCD4ekHWHykOJTawi3oy3dvgGNJYlKUi+DlffoLWB
dnRjPXpBn5U/ShwLL4bfWYehq7qdI7sRIbl42MtwQqmKrEktgdY5rT4PIzIpCVIaOChfhxGQN1I3
Eao3ent5vLRbuxngEZ1bOpkaydPyy8aYYiamYHtVvTt+shnAg+HYPsdltIfk2IpGsjgi0yWwXuud
3HYqxpERWMfEKPXiFuYOcksYoWE88HhOMtSu4hE1Cu5tOK8wbNeUV5FOfRkU3HBFZTjPmKNaJ79A
hqjo2vljayF6jdyWe3o86MZCcnHLeoxEVui/0Am/RSB0TsUQJAjq2UE5YCKGV5BXGtIkqG4Q/9oJ
C78Qces50mMHbgSLRPIPlt9tAnic5eqEZTPo40FD7zx3Mfybc1Wc56rX5tPgR22B7nI2/UCUwUJb
HrlVBH8rKUczUCEdDq0aIwea4GrxDnx2O13oiWrBeeiQkp/R2vjeqQKDWaTb+EbYxtjzB0ULFP9g
1UHvnFBqH9unWI+KVyYepCgz62/mjLJXDPId0iMXpoO+KjvlYVGnwuoQ5UMV86NaDE/BgNwiHlri
KTWxUnjzV4QOx2sTkKxFwUR+5d++IsJ+fZOmqckTt3O/Oq0IXgoECr4Zej/vpLkbGwYGvQNjFDAB
9JHVUM1QobMUdqZXGZnzEZmY7LlVrfxqjwgdPp7VxoGQjSyqMjbJyV022zUhfLKOoWiEj88k146n
tXP4FKc06OBd6i865kc789uIZCSX9DlZSVpo5urLGbNeCx9JMi/L7fxDJKIbNhYkYfUAMr5t9zCG
W3P8fbjVgchT+aSmruHN+F2519YJEFxTZ8wSD27DVdXTIcWJxizV0+PF3fqOSGSiGcDrkxLpKseM
kE5FbpAi7zCN6reEas3XSg2qz2mSze8fDyXvmdWhp8PCC8EEVgWqZzXHRkP1JKBF51XTrJ4oImLm
3Rn/YrKDideo6McCA5h/q4YGxeOBNxaXgQXQTT6mBilneSysGB2t3m80L2kFOjyDrnwCNfVv0an9
u7EFV2lPWr6zrhv7x6XwQ8WXvjsxbjXZwSmRThaM2fu1w0WBQMlrBggwPjQ6Lk355Ijz41lufElo
4qoEjNBtoUC7nGWDLJjbzQiYDmghfdPUtnk3mTEWvrTydt6XWwsqSdx8TYI4Za7lUEoKPSxD8gHZ
0VZFHbStB6f9INpc0Adpdf2o147zfihhC719jlAbDQMNJjIpS676bwEuqij9GCSRXu37WAi1qKR+
qlKlRl7NzeqdZGZrQdmsFBRltkwkWA5WC71NIprrXp77zhejmAqMJSJMI2wnmnZyxK2zYcnrEIQ+
YJE14ibBvq/FAkbzhOvXDT5wWv/cp46FWhcPUcoxMhLQ9NJPqAJ0O6D5jQTVBfBDrkF1mNFXCSKx
dY6r2sTawCqV/jaJNLgKH635YzUF4MTaVDf/zHzD/pT1Vvdv3lCfevxdt6ZPpVKi6OlM8kOWS40v
qLCGpjI8O8mQaU8bKx4vZpFaf6dJrd4sTMdPIcg/r5l4pO0MvjV96jWgnSSj9A6/YOhjNxb2YCAW
FubpaRJGUCF2qVcfExcorVn4yTOGAbbHc7U/QYXfw3ttbTSetygwSFUhLtPl7BO67rWC6hCITiNH
CLdVD1HpmlcFeY7/ECRgCEv0PPnBXYIeakkcCvTKvWwI0XMMne6S4fF6y0qcTh5/060IyBCAnnjA
k1mujo8e5BoyZ7Hh4VdvBMeB8snPfACSfMDbZXjusWt++5BILXB+qDGCS0abZrmQgVWUaIXVM3Fp
6N93cCZP+HZiXsOfjn+XPrplj+d4HwgddK1Ql5A6SVLiZzkgAuO1jVDg7KWaHn8Fr4HKla9oh0TF
zinDL/GADPO4E31/3R3LixSysUEXR4o9UBpZnZZRV/GATvoJBdBALbyxH7XnwbT8vwdY5R9Tfwpf
2qBBEXsqc/vaZvHwmuB4fJl6V/3f4wW437pkgaQN9PShu931VXtUThGJUKj8YQbwSYVG/CMHL/ha
5lX+5fFQ98eULFCCmbhSeRWt0wfdoDcc1/Hsdahtn8ZMd08hfrWnMmusT67fZSd1iOoDt6u4Ntno
nx4Pf7+dZRJKhKDDSq60hp0HMKVtymGoYiCimKPakCCRF4NqIDnT6+ql791650Nv7C7NkMgJymCg
0J3VbefAku4xLJw8TdIy+tSuT0anuCdsWuYfeCBVl0QXHx5P8z4So+BMld7hliXTXJeOMSnTxq5C
orBuouhzmunvG98p/iQSKldtCNEc5fHvOSTDO+FiaycR/MAKg8LmDbqabJBh2umGiYr1KvpH7agH
z0oKtj9pk2DnYr/H2jsOmQvQCvx+2EnrwmrTdnU6WBhcGIBCAdQOMQrzCUaCTu0X79g8wyHFYtaL
9WG8CS2Y/ozIuz4ht4oXapsmr3olguvjhd/62DQtqdYDwyIDWB1q3MVizAwIJdEM2QBTUAcwOsZN
wdHH3gJzJYSGb7lrofv2eOCtL04qRbUGvhwIan0Zw+ICM694HGavKcvhBcMg/S/cWtOb0xjZ/6ax
Vs8FggdnLTGHnf29daQIXyDEdd7HlLiXI2sF+lh+hW4y9f723dhoBXPVlC/oYrVPdRj4OxFka4tx
iDlTFlhcOl/L8TKAuoOIsKeEPtqdR1Spj6R+GEWMTrFzMcivtQrRxCpWk4478Wpd0S0yjHilQyYS
uWP7gQaFieB8O3x+86ejXiPfVNSlyIdXZ6ZCBHBymnjCvTMbqyN+heJW5QjmaEpSnpHcpIrURC3u
orA8lJ19s7FhydRg/5Ij87Ra44Ap51Z9Q7XKm4O5xD2rqm5WOejvOqzJnimXd4dRG4u3R2HSCe52
CVZi76w+oUXL34qiXCqoNni6miaWG/hCn9Xe+uwkkX55vMC/8ALr7whal/wF2QOLW3e5ZQzUbPUE
c0ePRmlyRPw5OWFVOZ3nwbI/lEZXfNdQfvYmPFNOo4or4qmuVfuCh2byKepKdOtRlDSPbsWjaOen
bexm2u1EW6r4uLGvC5KkcvQxm3by7ELo7xNXmW+i76qPQN/yHwGucCd1Qk41Gerwa8mr8Z8Yyx8V
0UizOON4GZ1m/ANeWmLRVU3iYWd3bFT+KZ7Qt5KvYJPq/yqeQQgvZ2H0ozdYRYO0TjkMqRchs/Ot
UQ1FnIWCT+qTjUrGPwPY/+BYBLn6gjYzSgQ7K7URZziBmkrjjqYsIKLlR8xiisNhQf3f6nGpxF0v
Cc4dCs/PstM+n1BzMZ4m7NauNh7JCJ67+T/dNJXRqUCrzKuEkr+CizUvkSizl6QeMOHrEsXa2dob
+Q1RkEQKTUrZLJB///vbtq8EfC919GK/GCnRz2b0rE9F9sxd6X5H2h153QK1d5Yyn8qD2k7+X48X
auNES/IAzQLQ9gYRefkLLMT6cIxUOVyRhbVfgF32E74G/Wc7dWje9C3C2yfc+py33wMwrhhS0hYB
rqzugbit9J6OPV59SldiN1pjE/0zrA0FCrUO/AGjd5HptzdPlv64ZkK3AsVmrB+9lq9hjhUNqofj
UF1+D5QpvMZ0PauLg1dAdAga3KKecLqZ3lxZpJpI2KZyQhDjuC1XGRCiiS1STmWoTsoKHxwXpxYj
qVJYzL4yX3GsN4q9YCHj4iqOgTKTSq706El7Vpc89E8dynSCfn1ho3qn+UOCxWBXPrv99MMAg3SO
1e796Cb9ZURn5UgDuPv4eMHv4xXlCQh23POgTpDDW87bNOJ5CKnUeiDN9C8UiyzYdBYCTk2Olvfj
sTaiD7gWlTRWojBo7q6OfOjy3lFnDsusD03xnBGgcs9IQ/HN7Oqmfs3maXLOrllPJr7wkByPjY8G
N541WbFH577PBQCDiF+ELvJbdDGXEx8iA2kTyBhYsxNWDk2lhZcZy5yd03sf5ZbDyL//LX60Qwm3
xDE6D3ibE+BM6nTPTYmzAZ4ezd9u3Jvnx4u8NSAHlsoRuAEaYqs91cZ2Z41Z0uNFB2XSKXAMwsoU
EhUOiAcfuM1Ohry1jiDm5eekoICa3XKCmGxqABKa3jP6Ongt5ib/pFvj3pV/H4YpVaCWYSDdRJao
rZYRzJw75FnXYyVQNWfImIl9cLGgeU+nqn4/W67/vkoU47Uog8yze9V8/3hVN44JY5PdkKBaEm+y
nCWljdAcYsYPsyb38N7CabxtmtdpnqrT46HuM3+qXgaQDwIRmdOa/YCYdafPkGg8bJ0SLFLKWPkS
Z7p4CjQNa2/a8TiB5Lr/k5dBsld1uxftkzU3SkPoD9GvumsHVApWA4HeMtEIc4sjjiD+sxia5DlX
W7tC+AjF2l+Wil9DvJKPvll2f7VV908WtsanJprTU1KGIwKDvXihR9T++XhxtvYBZFwgs5JfCtt8
+R2KcDSxFMp6WtldSUUbkaE/FbsIL5NSGga+0Y5A764fkDCKDfUjou7WTvK5td/JA1BJJYjxTFr9
At/JTb92+QWDhQPrIfQzALux0+xUf7eOMRxPoP/wTeHTr8JTgrVer+My5ymK2n+uCjXBaRIT1uni
znN17mkb3x4v7ebEKJzZvzga9137qDFxEsg5yFzMX9RR998ZNo+Ux6NsHSQEQtBgImjA8FmFC+jc
eVGExMM8bdVTq/jCi7Iec7BCeTt+h6IFqHgqJmjN8Xxf7hU/Com2oUAwo3fiSzEMrmeHanjyA7fc
yZW2ZoVwEDUSSlEMutoUXaEVaWS4nQeiFKXXrmtPeqhjbB6GexWZrY0hiOtSZFGnALVewLatndIi
vk8YnD3raht7GH/nmD3HtnS5GN4M9CcrAOslcSqA79f3JI2NvOzwI/J8SERofWf1pR6rwNOwcTs/
3hsbkU9XSbLBWPBAIQlcfjAAUEZMPa33WuEgOevP7jHIlRjwSN9c9cDlkaCYwDWHxN851BsvSpSJ
CHlgkWT9aS1YHergm2gDdZ6phM3nPJlE5GHKKQ5aBDDvWpWu9g2ZaRywVTzUpmM4UE7lFWrm0mAd
Uyp2c4dbGTfYNSghI3qPl2Zjg0n8KhVOqrpSt2S5NMXklA3NtMEzcTq4zFX6rcQeCL1weyfAbkSB
xUCruNP4POGHEDTlDG5g9FARwbLEaK1mp9p3/6rhCQq3kbQBHBQdieWEOgy4h05hG+vzrF7cvq95
+WrKqTZREnTUXH2noCe4M+jW7QaX0qYzwHsKyt1qh+m0BTqjwai0i+2wOM7KhBGwgWbo0Rly/YdS
Zio6FmpreDEvzQGrF8P8kBtl+WdZTShSEzm6hCzKD55jnp0XTsz45fGX3loYUPSy60ZEMdcCPAl2
hLZZopwSa4r9KcWU9WREnXIKEpfSSjwKDzNteycqbw0qcYB0Vanf3ClyoqqP/6rwe89hM1/jsPie
AnM6tdiT3jAPw+/Vh/75eKIyJi4fP3QmuAUswotGiF7tND9uZtg2CpmGG+Tf7KL/miCQeYnKNn9R
2t6/RZpAKmuqi+fET34+HnyjW0N2zHEE/yh9UNbk2tIZ/Faz5f0KpaDxsqYu3kWTCNzDVEzWJSra
9Jj56nAeI60crnUKXGhocsCuNNH3GE4bMV2+wejXAHmVmMzlYcDnMg36VOObZ016I8SO74ZA/7sV
9fRkj1VzeTz5rTiLNgfWLzLDAwK1Gi7BOVGp8J6YZ6v9F6cf+MttVlona6jwZcfBNHoOkIh7N1ul
u3OdbE3Voe5DS5uGEVnKcuzZUOMCS+3W06rJvbihilO0hc7JwXXr7FRXw07nRM5lvcvQAuYykVcL
zJ/leElWhprbMR6p6XhKMzyPFbsuzoklup03wtayQqal7AsMnv9Z5RtxPk9JhpmqFwl9iE6NY+FD
RzEU+66mufJQaX+i+oyHKTBt/cvjT7pxgCWPUYJ6ASne+7ToQZFkAWN3uWKfO6WVDmTYB786/Gl1
NPO4fRrtyjk9HnbjDAPeoelJ8JAVhNXXDK0q5WjXMGCDyM6viaoOWJYp1BAiXxn/HIUxVJdeV4yP
E1h2dBUac+/FsrHqoEEoAtuyKYeM9/ID25j5ObPiN57itMnZndKPouyxt5717qyWbnlDfD/0Gi7v
nVO0sbPARUiIK1EejaBV0duPRO0Obdp6Shw53/GmNS/ppJc0qfI9KUN9c5LQZEkBUBSG9rScZK7O
jj+r+O4Mo7B+1BgYP9GZ0i91n/a3ue1CLwzs8Ci0KP+rwxLRhgwBTGNWTTyQEsfvgwP0hOHWj6Ph
5QFwRAJrjrozyPPma1UaIZ5Juf3H4M+RgeD63H/PYHMPrOc8PHVpVB0JE5ZzoCiF615sV9dwiva8
NTZniW6iLP7BYl3jMh0nxNK2GVr8qJTikzIOTymqbBMUU70+0FufFHwrx/mVmmu18/jZCEugl3j6
EJqALq83so67YViLpvVa7Kq+ETk/VkYRNIBfQSdYof758bnZyLKogEluh4z3d5IjXRU7IXlk69lN
ySsavmKnH7J8Tz9la4sCIGJe8NhQS1ttUVE1fp+HSuupVYfBRp5kEQZyZTM9lQ7uno/ntBULgNTK
WwyFT7rUyz2K62tspf3My04xp8+1Y9b5h7n1oZR3Q2O8DtSjJiyP2h5vS17XpyHBou/xT9ggzIC7
QEiBziUC4xQ1l79BwWuh7w0NfqVmVSPC/ijHohdRNv6LPefgXerAqP9CJcTMXkU46dISvA9QDGm1
f5JySn5qUTb88/hHbYRmclzaQSTuYB3XASps3LRKDVyMgVoOL1mMfXXfWu05C/LpFNWNHh5Q09kT
LtsYFT6xRC+55Fb0o5YrEeqJi/ekUnl92dhfXDhmeA5WvvlRLXVzOtA0cZ+TsCvePln6xkBWKWAZ
3Lmr67Z26h7cKrrYfeyozTGBLfSSFDRwji5OKCe0pYFqcFPtHN+t2Uo5QGDPlAe5kpazNdRIC21/
xq88t9wvVqWPPCRMP4YWUAflWW3z7myPwbgz7K+y4yq7AHVCDiV7rdg0rl4xaq7ViaMroPITztar
oTV40veGm/6YqKH/Gbu1kRxSaN7XbjJz+6AldBQ8f4grHaR7iNGsgzSup6H6jSojtAU0zFqsyQ5z
oQQ/H+/DjWDw6+0om998mnUmpFlJOJTugNBVnes4EJupG03vbQNljgzbxq7eCwhbAxLGaTPysCa0
rm5mEGwlRXWUtVRRgvUnjU6f67SMnrIWQYTj49lt7AAOF3UKuQXY8qsd0I1O44Rc957vx9aXprY/
F+WcvTo4Cntj1ZfnqAr2MoCNSwOdOzK9X9VvNvxy1000Ks2kFJU3FQr2MHHaCPzE1RT9WbsavlTu
8B/K4FCSoZHLh4IsBSxHxB3ZnNs2qylkhUMCfyKe22vojDRxk8hFL23WlPBVBOaQPQ1zZSrxIa91
/e/Ha73xYWF5I5BNn1vm1Ku1jug++FldVZ6WATCeRG0clEAQx0IM7c6Px9paY+R4aIKjf0KKt9pE
bkpBgONceeH/mfuu5shttc2/csr38DKBoWrPdwGGZid1t+JINyxJIxEkmAmCBH/9Pn3sb3dH4/Ks
77ZK9ih0NxPCG55QDuo2Nyv9IAxVMxza3zRrx39RyfuLcQTqJHwioLiEMOCrCq3noNQBDAoywsrs
L5D7g1PoYpR8gbylLE99lyHC85X6FfnmLyKCq2INiIYIpKFD9mX3tCuzpNaI1lgB9E3MoQkRmT6S
47+/m3/x5CAtifI1egs25Ey/LM+FERReILoxqsTUgmLu6F0J1/eQB6L/5zcSnS80ERBTXY/55YLW
Vsta2ZOMgob2PcsFgF2izf1b3IEPcIq8BAyHPP7H1xfA2hE0LfQXoXr25foAmDZay4cSc9YM61lp
uNxCKpQAC2iWv1j7/2JgQiLkqpT1x9b+5VC+EJDz7zuEcJPkn3NdD7FZGsYBFCDvtmmtX5GB/+p4
6DYgvbtGEaic/zj1p6oZBkhey6hfHE/G2FjLNcU9DvYIqay7ZZzor9a3nwlhaD6AfAbiMdhSaJF+
uUYQI4tKaYUinVVB7mD2IPKQzKiD1yUrlNmWUT8a9oNZeKvYmgpF3STXvdzkykCg6fRGZkOsq6XW
20AXb9jkBi0//IwOOqmhYYl4YB7K+rJiPl4FI+zsnI9N/p3LTsIOjgQt8Jur/1S1fl2HQdZY+cav
0Aj8Rdj405zHTMAODiQRcOaoPn9ZVZG6LRMtBlwmcC+XEltUtNiDwarOWdOSqnfch4e/H6g/HxKE
fJQlrupu4KJ8VUThKxCQomlp1Jejr/YAJSF9cyp41zPUCIY1IQJhzm4ClOdXkeFPKw26p+i9IHXF
DoJG2pfVeyzhcqd1TqOxhMZEnF+d7osMA+CfzsXrcbCQIh9Aox0eGD8O2NHP4KHQw4YGyiazZhpS
4uFMKvugF79++/vb+dPkwLHAeAEi8UrmDb6Kq0Cno/Em6LNHpZ1lG9/uvG/DYJ8nwrO4rSdsg//4
eNdIExhg5IsGSrU/Xpvl1QNMLXEPUVCqycR6Nws+OS8UzLcrDOG7wG6ge/D3B/0pPb5icNHaR/cZ
CNmfKh0wqh5MmEPhoEYObXSjHKO1K+toGIop0oDrhBReQycrt3/lEHMdEj+EuTgymChXPhoGHJSD
f7zcFg7D01iUbjTynjyoHEC1tIR0Rmjl3S/NKP8Tqn09Gp4l5EwRWmF8frm5ozVVBvzgQTsJoMvK
RsmdQw+D8pkh6igvhg+SI8us3EJ63luQuaa8JCezpf4tzGTqT6uvIX2AI9Z2BI7MegV5NhPfinJA
2BvAOuxoCG5CpiLjy24qQZpiljQAl/Qy2ZbMIBDiC/H8yhe3Ffr575/iz5VnNDwMF3Af1M2u0LIv
OarDKQI2eKRFXV4YB1AFrJkFC61bnOZQDmxe/InGSO26/UQHaGV6mg4lI0vhSfiS2F6d/v0Z/Vxd
up7RlQqPahZS1a9NdWN0+IDyZAvZMKeYYzxUMSaFna8khgqjhYbHuiInaUYgExj84asPB/kO5CFz
2OeFa2m4YzjAq31gBjDwDXMhyt1G62I4RlKAhiDCYizLc9MbFTTTbVc/o95NOyahVi/iFiYn99ry
oIJVCQfuGDBolttinYMCNgPUBLkHRP33v7/mn0c0hDsgoQ7+KiRZUIn+cUTrqgfjSjddBPafG+rW
qtKhlsA7rPOvOl0/r01gIKGdg1QIrfyfOKv9AF5IDkWSyPKH6ZkrxwWByzVhzANtP2YgGfzFOvGX
IwxdLuQI11ABgiw/Xhw86fL6ioKNLFnOMXZ4YGSrQcQIjMDpVM0Qkd43GC9XGq8AcKSNzrKQe23x
B+Drf/zgNT/+x3v+ve30UEDv/cuP/3XqPpo7OXx8yONr9z+vb/3fL/3xjf91LN6Hdmw/5ddX/fAm
fP6fx49e5esPP8SNLKS+TB+Dvv2A4bT8zwHyj/b6yv/XP/7r4z+fcq+7j3//9t5Ojbx+Wl60zW9/
/mn7/d+/mVfLnv/xf3/+n3+8ea3xvmPbvL63P73h43WU//7N+x3DARE+GFFQlofMKYKD+ePPv8B0
CB0ZOA5gh0Zu+du/mnaQ/N+/Ofbv2EfhQ4BcGrod6F7+9q8R4gJ//gkx/XUgXyN7BIe//feJnf9Y
V/94JrgRf/78r2aqzy1Y/OO/f0MQ+8Nqf10KruBxsGoA/7zucF9KRx43qM4Q9rHeugDdmkfT/kIj
Ha4JJIMjlR61F03ok+Z3fmjs5riJ6k2x8U4rANjlGGKv3z/mygrrNtzYGxmrgelvy8B2U8LrqEzm
bzqlOxXL3Zyn1N0ZU7T4bLx5HGN0+NM69WI/WYcD3EBYZ8e1m1r1o6HTOrQ7yQqGvi3YIUcFsbaC
AQcR6nBJ0Lo04yXJZpa/0GgKLxPO4jKFWRxE1YZv3Zhvikiwds8v9hy6+jDtr8YB7HFi/GDcWJdq
a+ByKFOJtesO7sbaYGd53kOBBB9CIuPJSYddFVtvRZLFU/o4h+TOZja7HiFjjncSHrMPWWIXceEx
41Y9W8cpnNglC8fYPLmCUfa4uzw+Buy4v/6AwvYB9rLxC8S+mMeGw3AAoWQnKpzVvmY1+5bc3+fs
DQjcAxo7cX3b4pfiEX6JDCqVo8f2xsaqGB5HsYbY8qZHDgmVyMNne+ylYPe4V6zcoqiN3y2R9x4w
wtzQ89nb8GxH4hZ9G9Ycapbf6ACmdg+m1dwWblhsSinZBN0Jr+HMvvTv68bYdqncO6ioXftZiYmD
4H0HeinOsALcjCngqydwB4HQjXkdW6cC1z7u8OX6p9k7D9/WpIr8qDjkW4yDxyXWjEbuC7DMqHx1
iVlFY+R5YTOfe2i+nAsIaqB+eOnenDlsHTZ9dKfrOvZBk/4ybaZNFcl3t4sg1r1vCjw2m25floZR
EqL8q/Gs1cLWD3WERaHY2KwcN4IFT02H+hwzHmxcDW7cUYUwkhhe8u2CCgrfLqzl23PDt8/DsuWf
E5BdE8PWVyZ5LPfGFr2Rw/CsX+aRLeD/VmxoWYBeCKxrVR5JoGLmTQ8C9mE0YqWe1jyk1U1wwe4d
dRv/qTvyA8w774bDvJkeXO9M3oK3djUiwy9gU8WM0MY3xk7c8IicWvxckuM8x5A+EodWAHuS1Pi/
D04+G9AwWJjbbeaDt70iNWho8tgJIt3Elnm0x+3kog7FwAwuGPonJtSgaNLdT6+8ZPQgTyM+o93O
ejdNELBN7Sjb8XO5LQ90wpuyCz4yeltxt87nww7n34fGXR8RLAEtBHlQ7PlGWtbdN4rZNizlw/HT
fXGP9R6tpG3mwwcuJLG9EwnBABsKVpCYvsPwDGPA3EQ89nhYA06U5BdAe6ViLpwrQU75hlHXU1Y8
mWcxhvQZ9mssuzPey4RJ1jC1mVLniBaCilw/pO+4MPQ1Ep5MyVmnVsDCXOwNPBeLodOoovzGPmUP
JBHRdQYjV9VPXEQwMBrfcF4ZfBbD7hvFuuGF6lt2Kc/5fvnu+nH/Qd6uSI82tHo22gn45XTT5E9g
RFj63rIjM9XHJnHCRMcaXAUmt2t06hK6f4MBxBHTptiX38WNuyOg+bw2EdinH1mDW2LMof9cvdWE
Dan1fM6PwatdhANryrN1a5+L4MEut8p6XvUW6ngX+2g9+4dukCxvoQ3E3o2tuR79U7yG3sb/ljFy
rA8qdFj3Zp239u3GC80b/mnf+GcV2rG+s3c3/bZM28TsmZHfemKLwNd5dAZc0HDTjYynIsKyHL++
Amo/hMHWYHc8bc+7MrbDp7hjnN3oKKYXi8fvVmRFeTh+h7pHZDEjgoLe67ONxby18HSgARtP0Zzw
V3SBmI/fmOESo+2ewmQ5ng83VmKGNw0bHkceOad1h0tAISGst+1himTsn9qtgZd0eG/HVAhyd84C
vCbYVC6rbuhujnBC+Ho6mGHFAHAuehbYsCcPxdF9FgCN7eQnpQzfVp/P3uY/Z3EjH7UZjvtq07Hq
0YshQQpl/1qx8dAf5uQa1ALFxdRnae1GABMZDAbXUCcu6yf8I+N6i28PwQZVP7A0kZHsCGXZqaqj
iklzA+1bIP8G5jK6qWhCqmj1oaMcUuPovOfGwDqa2HF+pptncjRxDUDycAa9Nr7BqIy8DQwpo1f7
9aFk5e4uTD/Jtpkia+/u/eThBmI5FAZOPqOvNBTbAfumdzRv4ECszwVu0ZT0EZg8m+t/MiYXrwvJ
C/ZYnL63qS2W3zevog7HYDMecFL+twZ3cj4YDP0IqMXxY9C/6Cwk35UTeShnoXrtnLL4EkR0xvZV
bXRxUnnqdNjn6HOFUyYds9E69pOOpLZKAwi/GCDk79zgTzbbPwog79saX19jwh/iyM1He427xq8v
+v8ycLT+PnCsvrfq9cfIEe/4I3K0jd9RUwG8FCZBYItcwbN/BI6W+zua1nAOAjcTvXPQKf9P4Oj/
jmQaeFEQiK8h5ZXh8d+BI/3dAc4XnBcIkYFRBg/dfxA4QhHhx9ISOmDoaKM8iROBgjh0C78kHkuA
PmfPnQLcAwhlzKSeY2e8QuxETxSbFSxKNnaXnwmIOMwoPTMuBOie3uzKk3CMGstU4RpjMkyF3wK3
wKWVIhZdbhtX72y3KhPiq+/2gB0Khk99YoxIFwMP0kP5uNBHw0SJqR26vdVp8i2v52CjIeJ3Cxl9
DO3GOVKXYCUR+bgzRjAhh5p8ArCxHE1X36ET/x02o8pOCmNBraGBr8nMzHFSJsv6fnV2vMhhhOBY
08Pa1vkNqP2IWHJ7Ns60aAWW+FwVIiqNDELGfj8T+d6qwuD3AthSDgEssP5Fj2SY2kt9v9bzi9V2
PrZSq4HkHwi+Zh0Ffaa9xFSBkZoT+Gas0ZCgsyChAOj9qgOk2a0+Kqt/lLomw8aydHbbtWMOvtxC
YevEiYdEvViKrUkmJ2NuCRsiKvr8VI7ywaq59eTnk3NY3HFo2AwrXCpyrES53UBPzBxBIJ/siQMq
gJLDrCD0oSly9taAC1DfeKdK1RVUWpfMjYVYstPIIV7ng33HagdrDawnnVRSkp3yxuZqN+QBfaA1
kMwp8fqaxNzLlvuAmPQyOhVkLCXgge9AmpaRq/FwGJo94y6TVxD1IKwyroxAeWya5umVQpj7wEeC
1MHJYbNEewg5VIFTxr3fqXcOF5AtRMUCmLcMzYvIaMCu3KoWwmKeCwV9QvdKCrpHI4mcpOjcaTsH
mQK7oaZDBNDtQ3Y9+cl1UdhAqQMIGQHiKExcb3VwbvM216xrVAC9Ilq+wAWHQ74MLbhRWEehIBPD
vK4vDmMZFOkCFlkIjgrW6BUMVYriTeQ0tctyP3dThenIIBdBWT+iSgjl9iCRwzIyZ2p1MtbTfmn9
p9yVbVTpHApsRisZbeaEzMWU0MGJ8l4fXaFtVkC+OG69Mpq7mW4CWENGIms8JsGDaDzEQW6ZOFrz
0B/h5tQT95Jl1gWtcA9OmV1kD5bNKuGVsVgLk7Vg8zBirFlEm/U5X1YLYhYYDRDh1xuwVVGudlSy
AhgUUmDgEpWt9RVE6ERLZxTbLi8Ps8x2gbgANU63OutrMCLXidkjpVGTSbnzeyePXQgm7KQFlkYh
gjvK9bBBsRVMu6myoipYZEqX6tGUiGsgXMhABqnitnOceAYomBU1YkIlxw6dXRcwlg7gSebhIvCQ
9Z747WnElqWX7ACpMB9bvZwTlKLCXA0hRSoRkOohAO7wYQZofztfcxplPnhauAfVuw1r/BYTYrCg
eONRGXK7+FxLaFIO/vy2dp4Lo6PhwRpMiw29h/Yn/5YHqjq2vcQIgYXkEA1+3bFpWS68WznqXlpv
YY0McK1GQQxYujepynWTw90oZ2RAfN4RmfbENx69GviqCd7xANCYiFBy6IVYZV+EI6bbJ80aAxwy
15QMXKjFStEQBlTbFWUTzgDfJB1EgCKI9N2sK6Z6iMmbCdR5FofH4JNUD3rtUM6zprGDWbwS8tT4
diRNcahaBYiMhjkQG2sa5061WexahJB1uqyKQKNvJX5YzPnHNHftDj6Ic0pMQNHhCU8MyCC4XdrB
SfzGBLv91c5Md9+3fVp1FQdJp/PjyWqn9ljAAwuBBwb8I+3ctYpKUok76RVLz0izVDYWnivrsfZ6
ZveOGVtUlBcMFAtcdpCUHUP72xaDO14AwL/UI6rSYS07fyeroXvsSJVhoeRA4SQoHAY+MJClhFYu
WJwWAbeYLV5lGvE8DMtmXoGC6zA3EhBSzG3lIGOV61JhuOur/2nVwntGju5rDsptsnaVA05HQ1Ov
RZ8981eLrV6bNViyakTGIzUnI6xgVQa+aFBvDNUNMZyQkFNcjXuUgNV414N4Qq6e2VyK9TZXxDlM
gY0CgoFFrlMzhAFhExzlAzigSHqJfVtwgELYMhcOjaTyihdXr96pX6YgMWgtjjkVWeihSj5hGh5H
MXyDZ4eqcObUHVIbAmq8dYtj57rndurbGMVIhP+Aae0FsaoTUO8ORmA2wJOsXQTawmsW9q4DzY3J
RYSfl65MGoxV6XTh0Evy1GQ52XFjbM9VbtLELHV2XkesZxBJigH3jqxJOsx220PRU4zVujnVaqkA
x6m709T1iVAkstUcGVWF7Y6QCI34PNZcIVnpxXKAwlOZgEGD7AK65BCUlzt3rPLbzMW+49G7Ysnf
Cl8j5VSKpKMXDBu6oBZirhSwgEGXQRWD4X8OwCuFqHl3g37fGW2GbmdXjtxOC3HuoCP8OQrzU5lm
e4C4VvsO99Imgv1PHU7ljecvfNO3wk0pRt5tT3DRKCysdw0a2mxdJD/kTUMSb7SsNHDL+uDZrXFu
3Lrc+XSZtlWFG2+BP38qm7o7kwo5gDfW5pvp9y5rGzikG5At64PSOaIhfx80un22zJ6nLmrxSTtZ
jwN04JnTdti/ilKj1uBQTAmepZMYV6wtXX/pAdm5q9Yyf9TL+DkV2GiseZYhtLCzm6ITfcIDlIf6
eoIqp+veXm258JETT4HNLjaurO3YL4fqTdmVYt1Chl0vZyPsHRAbwQM+2PXsh9zodGhz/srJALFM
Q5V3Qszd3oVQCOZ9s24NiAiwxoSeEaSY6xj3gyZz4D5XBeYBHlIWQhrCxJK9WP4BhMGOdcayaw2v
PEBLiWAPc4MtqI5q2+q1eh9nCyUmoQ3wLOaHrvUeUT6HxKM975Q5mJhpQXP2VLbE8MpoY8kb7wHc
rvnUIDA+wSXqwfSLigGMF3FnHRnBtn5LoBIbG7lq09YI2v2AZeUOfNxljw7aGEOxaUGm7/d0ZPPq
Fc+97RAzkpgdoALootsTdJ/vpCQoYmhBm7AGvHPfAS3YRnIQ8x4TCUAn122rV0ENXkTtELyuQ9B+
M2ejOPrW6s9X9XUVE7taX2dlCx86ReP0Uo85vXWXFZNPLu1jXVPnrKfAZy4H6QYeaw9aEpra2M33
YDdC6mfhxiXoTQ1/+JHz+0nz/Hl2ufoUMPaIOwm1mnqoke53ARE361TDyg4Qoc/ObNStMhtvL/qy
2GQk0DFE/+vvtTf1O5SV+Sf4RB9lPWUow7lTOsAcBw19IQ9GPru30qYSZRtkhY4Hq5dIwTME1RDH
yMOqJVaqHZBr2Ep9cpSwwyaRW1HvHu10PPByxiJo2FfFHKehUKQPgqQZLZvGkiJlYBkpy21G/QVc
b2rvvJHfLMU0QNQPKyMJoHNgt3JNOiXsm3XorXfhdhRnhNyxkev4iTnSSOasBgfQyys5AsvA2bnD
8rS0XgiBKvEhKdbmtrJd8FXVsMf4684QSHwrPYXyX45wARR7GCdbbhv1BPUMBIvTQxe0VeL4xTNw
AwsKa8GUAP0DNzL/IVc6gQDEFkDmHXUVUuvWyzbcGrtNN6MAsopDPVk97qAx3jdTftdDOxdc1SP2
O+jflmdjRImpJGs4reONX/kt7OGlt8lB62Zrxt3N0oznxjemtPfW19YnN0U1olIk2yDsrBlr0lBn
kYOYMpwNowCM1YyJMyK+RjN/dGTUgKyHEKTYNqM6DqXdbUroom1b7ogdxnF9amZ7TntFitDE6/dE
YtblQ2UmsJpqUOT3/AvPqybWWUCSei35seV1xnQRjAkwPEFauKqMigHkILqgAuLx5ZHODaouCFzZ
ItSBwFMxAtzhXcDtGsYA1kWXtInrXk/xFYxeuVVsL3Pco+mQAAV9aQwxxXCGEjsxZp8mDOd6nqOi
iCQiJNqu7/jaZ1s9mz5bgnyAlI+qdlKgminnLNhN3ZwnoiwIappZFa5r04WgsmZx5c1FSk2yA9gj
C22Rdamia3PIgbRkDqUqFMbwZnLtMPMq6S9gRDFQ0GGhnC0O/QS/SwmwCtOYz3B/1T7ahnJ+Rcuv
PNaE2CesxE+N7Ie7BobwG0taiLS0qHaedtJ1hc4JXoQNvZIAxyI8PnRI9dgQyHqXg2XrX2GDg7ec
p9EP0nZ27q/q6BjRQToEXtTaUzj7y7bIeh5lQ7kkvQgeJdaTwCbuwRx0gQxMoQIFaAcb8nyKO8pt
OKgvYzKvBAtoO12R7JCy6ILmjfSuxF0m6BYsjX+AGk528n397Lu8Tg0sz142RxD7AEP3iXB+hDU7
LOhHWybIlrxwXux2k6GTubo2jykx12RwjD5dEPJHgxUMaaW7B8deJ8gfkTkNRpn4AecPFRHVS5Af
C19iuHTu7ONISu3BuJwj6Y5WmJVchlWQ3WKPV4l2+oM544PHTmG3yVJwxVRkqpYpj8T91OKRNg+0
h1IOBJVsxCh92noI1YwZWlJDkMwuXofUelPZQieDsB+rsjQx/WaxzUFB3JNJzsg4KdrWwsKmiAjD
G4pQmONu8crEEh5q1WvZJDlfEXYH1X2Tk5gYCPMBLUsHNaL5k4GFOzaNjOFFsSvmEmyU2a8iwxoE
dHWtKiFkgrxEOa1wDsfJY83fWhaMExrZ7ErA4RkQUzRdm7FnS4lquWU2Z111QyrWyUt5LdtUl2OW
gk4psXKTIYYIDeJND7HyGo+Akm/LRaB1UxYyLEj5feH2eXSSenRR06ZGmc5w9kvFKL8NnUlCu7Zf
elwbJBKFG81YGg5BfZrUx4xclRGbzrjb5jYowcw2M+y+3TfhqiV06xdRdm26Wm06VzMqOaoLjcb9
3sr6hXiWwluQCVv19CBaIFJa5BACmlCaHucpuCl898le/DdQsItYj2MFbq+7l5BzYKqEeQdqPWHA
4UbgasGIVVJk3MO6tTvMStKhOo0dPYg4N5Z9CRv4RIGmyECX6WBmVSOFAPGarbD1xYSGXrFWQxeu
k2VFyGvRmDAgojNReZEu5FNLqW7MVT57li6gBDXfQe3cibF5KWSV0DQPCmBnjX5moi3QiFD+BU9n
THAXcqZRN5m4yGMAtrarS2MBdFnqmVKifjCgFYIiGMIJbqYQOILshqclslhXfcOMuCnyirXLlEoL
wgGzFayIKDs77BCnolwj+xicDZhM16hXy0c/ECJSapzPFupWWPHWIXLMdl9lFDACHpSRAd3mLQSJ
COutut2b9RJEhBOEM+OARMUtRwHGT+BcNFbqxhh3Zg8amC7FEC2kv7pLnupuPkFRFlkf9k0fkrbA
281hlnnzDutNHnmApFzLddC+LTEDJjcuciy/gAjfF7Z15KjXMJfyK9F+JgyKGDqU3PRjU7dO6tcw
oLNUfdvUDsM8acNxVgenm0Vq0uwUgJzB+OjDAsEC+MVWXXGzdCVPCSk/Cw9J7AT67bZfBY8CuqJG
QXBtC6BKzNZYMhuQudEIa14Un5FqlLh1BbzHdyYx3B08uR3UWMi7CShzuDroNHktV6zpnIoVrVVv
WuBbIDG/2oy75hiDDYUMoJDLCXSrIAKAu78mHeKIMP6akdp3GLkX358SLTJ59NaVoPSRQ3+J9Lg1
S9mFcHO997rsOFcuHALoewb6Ji3JLVwteNrL4haSuig9GtXtAMmMvVXpra7zi982UAGr6x1oxklO
80eoen43alDazKqFBu0KY1unbiZWW0MQ9RaWQ2vyxdbNLoNXoQEP6yLgo+qL1Qw4G6wSFPJmeMTG
hnM0UGwJYFPpH52piucCxNq1a25Lq77PB9dmnY9TmVvoalXIEcTkgJG9PKmgN1g3uYBDNjDXHfLZ
Zx5g39yrTgEv3Ej1TYduARqN3eKcbF7uPJk/eLParAQdFrfJzzAckltndcGwNoPPJl+ggi9iJUAR
gdD3M6q16ZDNp9VQt0ZOvIi0H6KeX0dv0qhOFZjdOUBbvipv/YLflav/5oyeATkwdL0hNavTwreD
ZFL5a2VXycxxFyyn3w2DvelK6yrRrizU7wQSGQ71lNrILyP8IpLeJ8/Kr15AbDyjOO1EuIvoGedT
Aq3DSPu5ZBavYUEiLyAjP6IsMYM51Q1saWCu47iAoMH602EQAsV2tUKRQOjmJKGtvXhP0KT+HLIe
a5FnVyzj9TlwmyJEYFedoe5JEtus+g13UG1ZrTxClXhihh43bVfUiTvmQeKiYVXDHo5CX5nlZNgb
hTzCLRAevKL/WCz5mA9jspTWK0RBAF/LgOfJHAtlwsJLB1RjIhuFsBC7ObSsqnoNlfZPVbG8oAnw
xtulhrYVIkYuy3fldR6GLsgzc64kgm2EmJWH+mXWaxU2lkxg2uQzXfpbsA8VtvzpUoFtyDiU9eIW
Yt8MLoZ3FUotYdDAQVBrd2JElhihBhpoi4nCMER+4fKZoWPsVv0DmY0XAagey5bCvq/s7hFpWxBh
qAFCIcobiIHcwZ32Rcrm3UNvOzeDPnQhW8dMXcCrBQWZsPPQ+1W29x2QGCDyJQTPTV4mw1yfXC2r
aIF/W4SSdREWZgOLCazymkJYbB6sbWY0u4YqlEhd3YUKhwubptRsdpY8NrQ2Y3sQFLE6vGTtleTR
qv2CjSTDuOnJdydrPQZ9wxpu5MsUeuCBAPMG6ItqUE7hlnwSloNQwEZinqFh3KHa4OJopMCuVlXw
U8WkY6SCi10+60s1BBbO1NigxHQH4HoZdYAOJ1Ack6AKw+xD66CP4BP86ZVqS6DC5newIXDNc7ag
H+hNr7kPghU8mx8Lz2pDx+YnXaLLSng6LXJvWnaNTp+/hpXEfURxezqJts1S6HTBibwpDYDCpjry
aq4TDqh0HKCCFXrQv2Wlic3UW8QtahbMaHkMkfm01IP7WPJqrzvjDdn1vAGQUS1qw4PhXOTOwyK0
s1fAiaJ8DPNMBNhj9aHN4t2EgB2n6tuU42n1r4UVPPn19KKczH0EK6gFAmT1dmBDxnnrZDB34CXk
HY0m5HoSG+g3d6ynsEUYvSY1/XWzSPcR3IM3KLM/inLkKXpMEe6Wn64E4UD74SPOAsMS/Y1KRNag
X64m8tAGsr4hlaxxZRYFGG5Fq7pEBi7zZggx9KPZtXej27132BpBXxLTrrI9nADwx1unny2GVIOm
rjmfZhT6Xstr0bevh4ueCOrz1b0/2xe/I9+gq4dOtiBtfBVqifsO4RCl63duyP74v9g7r+a4kXRN
/5WJcw8FTMLdFsrSy1DuBkFKaniPTJhfvw+o7h1WkcM62qvd2DM90kx0t5hAIs1nXhMqje8gv3tV
pQJPSR1kB4ADNw6zzeK3zQecnO04e83K00R7SXn9csz9S9BlVyU0uADY/bdq1oaViQHxqnK5HQu3
yABHac0vdx5GoBNtvG0d+xYzMzq2YfZ+lD29GWGsDBl9qkJxV0hxN6Yc1EY2blSnB8i6z/sSn/G+
smbuVzrsnV6LIEdWepUMfbH3CDlWWtrhgoHs5soejPdKJjODgxYa4nQtkw7ZdsImvfSnVVr72Tru
XGs1OgNkV6/zP8TUK6hzD9Vt3nSPTx3TP2oa/0cs4VHf+E1s4v+NzeOF8PWfUYdXcvxVPFaU/Y76
x8sf+t0/dt4tXlMolEPp8NBFWniSvxvI9jsaXMj78B/YZQup5X83kG2azmC+MVfCkQRNucVH8J8G
sv9ukc4AMezCn3jqLf9BA/k3FfbfyG8XGgTPACsB8ihUfkM/QR5OpKyRJSNu1Q4AmiXHCUvUqFxR
g2l/NHXtB3RmC7QYC+M9nd06sBvN2qQ6IPgYTkqgsrnYdOGCNmo9kjna4p8pgT7a3dzvZmMYUOmM
oKRE/UNSOA+1G36GA/VtHosgbix369nJX4jGfNKncqD+loNfiYEcmq1V4xN71ce2TzoPiEbzfgr6
BVRl6+Ywzg3V+zh2gSSNTgBXRrtk3aMyH4ePzegP38h1wSjifvSRSv4UsJEpI0e6e90bMGQcBwuF
MtKLlSpMCY61ynjPrl5NZTdvvcjQ13FViFs91P196Azjld8OXRDFHUlnX+5ca7r3yvB7VKj+IjOz
93FoERmT3XuBb6tml1LruUCiPFplydIKlcZ3nDXA86TjTpXND6o2+YXfL8F9V21GI7z0YvCaIUSC
LVqsj3YyWLuk9zuaslGzTU0/XA0dKuD6bPUBH6dZNbXqcFyPJBmfrfNK3sPQOwBrBuyg0dpBfWIs
osuu977XXRsRJLXmY6WnY0E1w7X3wsQcEkByt8I8DMzK4N6XOlXpEu3C65wKKAUvPQ1Si5DO0FoQ
pfl8KDztakg6A6xZ29wM1UTJ1kujIJkoJvhm+SEWo41gHuqWNcV5rmzzOre7lAdtDTBpMaiekYDf
rtvPFgh0+vyTx2+9pCbdgMOa8pWIpinQpf3ZkdUnXYVU+RaJciq5n+u677cosl0T0RvBUI/yxgw5
Ldt+8gJmGrBRPBkA3whSw4giU1gA+THUl36ovLUwm4+d0VBMozbXCxJXDM+rjd4WrN562qLvtMUi
LkdbLn8I65C2knFlN6RaqVFQ62vim1mFoCZD81GfIof+fMrs1dW2Fvo36XB2Z6ZGSgHmlpOAZDKb
V1FE1bj0jcdWJRFCFfOtFpX3s+dscYAgch61ftXZX/JGC7d96IzbyfaaTa+WflgNuKI1S3NTWLL9
NNT63rNiKlih+BnRfAyqcvhC+0IEaaVrhxgW5Sr3KK77oN6RMv2ELGD40dYatQdHYW1oKUDU8VFp
FuaF2Xl7w/JKivW1c6ga1yTUKxJjiw5PufFzsHxdPXYHCNd09ZP2GxLXYjWAaoFXhIUqEp5w+3t1
oSs57lVvHch1vL0/kQUALtgp1tcXvW8fe0fP1kZZAXlcPkIUW8PW0Zppmyjvuy6jH55q7pW1QBkc
fDe9nNij45lIe2d/BybDASfPc+Yqv6n9MSapZKKrjpq6NHxwe/V8NcYUgbrSnNclnY11aoNJsEbS
TvKr75wJcRB7fNd4NNFYd7IvkObzLd0bbGa64aNlp98SWBj9jCS6Zyprp1ktnPG4pkZiTPmBs9Hc
iY6yNowXcL9Fg1gU6CBAJ1p/Y7fzZvIQt+5n5Ea9srb2Nubp+MCT/USAx5m1THyY3M7+5Jalt8b1
I1/LGfUhchECUcOYLgtyti41W7aak2zSPJ5xB+nKjVTJe90kaS2RdUk1jLTLBzHM44cGZfrQQpCR
oHapi83A9mbdpbzR3+Bf+kiKl+2wFlkwm2H4M6ZUx5HBr8S99/1UBpTiWH5RCL5bzveydB8xAb/K
FTKfTRXRM0sbaxuGzZd8IJgoh3hfZpgyF43+OEd85dxFnLLL03Ab4kWRtz1IXk1Ol6kLKWwYwNb2
Ic9j9GO0R7nlV9Yu4VaeEVpZ6no0x58VZNFVSuPIQpr2YEWJu6EG6q3+PDb5bwDa/nvhy/9LsLcl
oPjPkcv+10P781+HLn8of/5r+XX9Yw2FIv/n73VHAc3ys/6mUsCKQHYe4Buk+IUUAe7td0Djmu8Q
8kOVHl7T36HJP1QKzTbfQaNYgowlBEKDij/1d0Sj2dY7WKALNVpAhIDsJv4EE7dwuf4d0CxDC6Sg
oGYAvcNI7tQKwBERiIqiwJyOzujWL1Jn41Tht6bEiMaXobWV9gQMRd4/m7xXOBzimMLBuGhhQH+G
dwQUD309Juy56rDP5q8roG8XKuvau1rvfID+Q1h9gWFcPORownyojLraKBhv/aEXI5m+DxueeolD
8lFWqtqI2rhMpWNHATJqBmSJkr5Qy/X8FbVNBA5dy6t/WTgA1oGsx/R6kon6K3YG/dM0x81fWip3
Ip/Jj0NDTpvUyOS1UxvRj7It7lth1LQGZk/z4HiZ2tdJK5M7BCl2MPU4XR2rkGjFDESBtt7Qjom1
UL+lQpP+nqn/yRX+y2ZR/+cNd7Owin615b+uH9rkoXz4e+8d7bPlJ/zeZqinvYOyCJ8fZNqCGGWd
/95mROzv+FsImPt4LUFxg/32N2PJ1N9Br8NrA/UiHxuxhXb49y4zxDuouuai/whYFC7kH20y8o/n
m4yfj9oQRX4DhWhutlOlAVw1ymoM7fEu01q85DWi26whDMG2dNWU5RzELUHes9l6bYe9GBNCLPxT
qFKcH2icHW+wuvPc0iqN4W5WUoEYLed13BTF4e1RTgTTPV6NtAxgrg5NHEGjJ8DtM/VwyiX5UJiG
umuNuLwi79nPBO3rfMYWDrdzYOudGV1n9LLo4n108jranXmCF5NrLq4sKHoYaA7YCHAcv2hFXWJC
8LS9gzyoAIFntNRqG2sPX8Gi6uzsoih0k/AkSmj1KfOgZVm1snCn3WdGay8wpOlSxlZ2bfRGdBmp
Onq0HBWfmakTDiszRVMckwTLhdhuOyhKHj+nPsPBgW1X3mGlHW+dMoXkQqNuh2o4fTVzVh0RSYfn
h9XcoLcYr+H7fjNi6kuFmH/2MBt/UOq0blK9bS6KMB9pa6T+Pjddue3xut3VkZdu8XOu9wJN/gGs
3FfD6rwVfsETn8Ggf9zr5XcnHT+e+QTLFD+7RHg1bOa5roRn8v9fqHiVBa4dyhL5ne1nArqUMQbu
bCdXOtbogc+JHEjRDjekFwNHNxBDoLzj+u2HOLnIlmfABx1BDXy6iQJPKcL47A1ct2l2N5S9eZnn
9pc0MlEmHRxaIe6tP0dGYDltfG75vXh3lIA5PSCC8/FM1HaOP2uv+51yyiK6Q3uCYNszvuSxHIM4
tbU1CqIAEPr4oxvapK5RRte1VecMdcxlKx9NP8L2KM9Dp+WcewoIju5SMo6qTJ3Sv3XTqtu5kYa7
bjO7HyJ8KjZe6OY7Y/ooovS2Mye6ptA1uqQNtwYq7usqaVAvtZoY0Eg+vc9abx8nyMaWWgncx/iK
h2NARte6s39GP/wYis9+WNSwoIOagtCfMGjZ189OjgzA3jBqpn/bJr77kco3fMupOWe/ZpwEGij+
k1igyrPoJqPyYJ8g/s2xAhjtevNtkhaAaKS2G7GkuvCg1MvMTrcGuOYHqxaPiaTXPFNBLCTQ5LcX
59MqOPpEi2KgILzi+yzqiMvqffayWtbGpapm87a0Qv3GrtWVDpDzm+p9764Pa7LHxsqMK7PAu22V
6urRthsnXsva9Vg4TVZ9s+1rhNqGKugz3Zcbz6ZLgFFgtwrdVKh93FPiaUrRfp9la/16+/GfnG5P
Hn/xGF0KaFxk+mmUSKnbAbzu67dxYV+1WhJ96yzWVuoKAUfUmOg4K+mn1ykuvNduItxwNY4I5LoK
SbItlHnIblNsfLcHp7tG45csSllTdF2G+nxuQx6z2VlX6E8iQ4kjDHc7VcGTi8/0xwwHBNXfWmnR
fDBtu98NTYghJ1B7UA60qlYKhBleOON9UdHbxTusom6sPI7aJqVKlOEdk67qIu1vNdcCpFiWvlo9
Ten/hHX/hSL0s9W1ENuPiOdXya8fcf+r7PpfyTFhfflzv6M5/x3B2ML6oTXOvfIkN/w7mqOc60Ie
QgUH4wR8YRY9u3/45+47k3QJcSXOFbSVXD78P1Vg953O4cjxaCBssQi4/0nK9KQ+/O/dQBGYI0VH
NgaLADRHKAcfb2apgx3lEqanTE1wLZ2pu5x7cVsBEgHa3ku647l1A90DEpBoRtBjM63gcsrWui6d
T25moZFUCnmND5fYZdiZmn30qInkK1q4bYDHvYAoYN/6TjZAlqhXaZ9dqTleaUnWfoGz4a/a3DMP
KLvBQ0xrKmZ5i45CTevUpGJBQ3+FvsVfsQ3iU1SIR49FDsZVo3Chgf9OqLu5ByI3VPXwSl6VkVcS
OOTidmq6lFZ20UESiu/AMdDY1pF/yIxhIdGCyexLghffKONd2KTuB9Hgr/7nO+P/ywKEww34n/Oh
64f8YeqSh6M6w/JH/k6ADP8dYuWYlJG2/JZY+DsB8tlNy6bADoTYjOjs35IN7rtF43XReUCDA22p
ZSX/vWX0d+g7sMXQeiPjRiGRf/YHnRO28rMQhVYOBpUIR9CR5X8XWYnjLZOJmSBJ1d1OYDW+p4sR
BSB5kyBHDHH/bFpeSXxeG4oZYJMTaFNzORmqbJCxxAe62/WWBPJUJl+NUdc3kzme84dn4l68FHcN
XA0bnSzrNPOI8fvC+Srqdmge+usObOrOU0m9cTW32+IvY37QZtlQIwSblkuR3b/9oiehze9JJeIk
8yKnRFt7eb5nQcWMgS3kQJ2Qr9HGj7Mvu62ajHTLARPe2wlV5ZlN+kNBU7twJQ45jQ4hyzTnc66V
T0Ylz07Ep89LekNxFq0WjueTOW+UrKVm8nlJRBec61z37wFq0kiKneKgdcUMrBo50cs4NNqbxSiJ
qz+OP4SDLiXID+rDdR/2nzKnLNFR7FHkpAXxebIzd6+QXD4jp3YcIjxN3OJfsBg7LAJnxsnE2WOS
Y11Kx40eGEhbU1Wc1F7fB+RG7kXlZuds2l9Zk4CwFpdyaKeo+pzMT5IRlfQRA0osvTCn86JNBDj1
MtR64/fxSVc4elUdxVwC2pNvwQZbVLAoNqBudjLWBMLF12XLqtBDGHtFX6aHClYEIhuA0b/iPAEN
JvUQhLB8owDu2c7ex9zqwQwXM+pcmekpOuU+aIcgi5zoCxad7UozcFfZ2LGiq2FYPcj1NOu3umXN
FniUUZabdEyWxkGawTsC9dIWZ17s5Ry6yJhTSEG0l3zLWd772Wov80RFUxKiktEl4QoTKLh3VPiD
cAbf+vbOWlKP4ylkKIcuM6UaTA1PVQU7TfmxzCrWR6K0G0mPDuRbCa4npKpyG4MkXMkSINXbo77y
gqjakBNxkiBPvVSKn79gPPVAKry032E4AjczX5zf3A4jeYPuyNtDvVgj/qL1tJzEBMqLyt/xUGWb
zCx31e6mUR8uutGGIS8A8f35KHSwkWiErkP+s0zzsy9Wl52QVH2aXZnUJlbbtrcPB17zzNd6qjEd
fS4sEZ9KQFSULeABJ+O0xlCk6GriwIikX3qwWi37OfkduW5steq7PSmI09nUi/XAzEMkQx6eXhJ0
BZBLFDWy65SWfozesI3eZ9ONTX3uEV982+UadTFfQjKOu/Q0C/Un1XAGGuVOak29oQ5fHuqhE49p
VFH8maGQzPHorC0HKFeh3AmzCd3do9wMd1JK46IwRnExl1Vz2aNQesb18PQ4XHIm/JpIyNFowtJ5
efhn38kohrbSAKfuNOgpUFG6D5Wqr7yBrd7PpnZmmb+4tpbhPAISioWUauxTUWJf9kbRwqjeDVWy
cY3aDiCt3QtVfG4BwHs+PJxMGPGCI922s3E5tvb7txfm6dd4egJMLalako6bT0fosxd2sALWG4i0
O9VXwDH8qdhl8eysOQON3dtDvTK3XDLsMTyLFhnuk+pklzdJDeQF+KsDXE/YGui7vIYa2F6aTXOu
znBcBEMkgdwEBS5st5bCNvJqx1+yaslsU3Oi4OMCz4b4CYyyl4bZLYDp5q73Jm+vd7gkb1LwuWc+
7GuDUwbji9qmu5Skjgf3vFHJ3qvznSUybc17T5SAXUXvHC7aBlF0WvSmNB4GZ/b1M0fN6YnNi7tc
qyZazyR/jH88djSFQulGk+/mxrNRS4izrQIof1tHPsjCKpk+J3SLzyyjF4Oib2GjXGFy0aIjuuSi
z/dNaSgvaqzZ3KWDofaKRb2dWVbsnPJXmHXA/aPRnjZvL6gXs8ygQI+wDaScTNHxZLOGICSNLNZN
kIWpd9W2XrJvbQm3zXbT/VR4xi7Ny+zHAC7ljF7y6aXB0WUty5hjDIk3Lo7j1x2a1J9pK5i7DPwA
OGW7vLL71rx9+/1eGUVYxJEUBh3iGIOU5PmkmoWakF+NrZ0XdSrg+oAxZo3nLCyffszzO4OXEVRL
qcdxeWBafDKNnTeno2OkYBe6sNkOXgpesDRq5DJAcgXC7nRMRaZxPyHBeHClZlx2JpwMfe6Bdut9
fuO6oTwnsf3iXMJw1kT6ljBHx7nROlnF2qQZRUl9a9cWYPIHKpdrMC3rMdPPuYm8mOUl9uWw5+5f
rK1OJT5bANBOP8cmZEAXroapxwfARH8mjc5xRK2FoBdpSZ/NiZzv8bdMCrK+JmEUzAPwBUXae6cn
SbRDpRMdC+W22z9cO1R9lv4K5x9JMD3m4/GId5pkxpl0V7tGBvi1cde4iZ/zN3yxAxmFpjWxGrr6
qFieZA+pKiNJbTvf9XDmflaz4Vw1XVHp4KCcBCp41F6IyNQT/AjtbP32G56mnFSwoHHSqbSQqsYO
8CRGJKxWw+CM+c7uFIL+sgc1iw9bRGhaWcMB3wobOQWrq4LEzGEIuGFd3L39CC9utOURng4+jmy8
YZbpeXZ59gJ/Vy8x8t2ilf7e61uYQWG/iE8AAx7kYJ6xxHtxyjIe1mO8Lb3bpXh3PF4C7UgrvCrf
FYkatqEJ37zBS+Ojlxn5Nk8zfz/CU9m//ZIvduLToLR+gXoiWilOzjrhtvNkaT3SUh5yxrpVK5RF
EpnbsHzhJL092EkTddknyyv+e7STcJxCNo9RdfmuCX10dMa5M35KjDuCXqvrz5XjFsZFF4/TNwJg
cJq0tOr0kFlxduatX35awLfWYjZHi4Laz8kNruLC1AgZBpRUaINknh/YE9wbZXTxRsuqzduv/eIM
QhCb1MBhKZNucaEdf1hlwWMY+nrYhbRetiX6KDtZGN6ZHfMiO6B6LNiwBrBgZPdpwx8PU5pppuH4
pXbQth0VxAAFtqKe1OPoEYyD/QY8Hyg7rfe5LL1kPXhD/JDNZXgpOqHdm2jHpwhKznDhCj0jffjT
WSCZ5VqFPEd7GDOS48drZd7GcdzRcgNTsvK62duqFJLa26O82ETkskt/doEiPKmnHo8iGk8iWc0o
vYd8mqzqeJXO5rQWkwvfArKEoUnjzJgvvi9qzRSlUPSiRE57/uT7jk1fDmWdyJ1HJP8VAffypnP1
c9nfq6NADiAmAefNVj1+s6zTSV7MSe7CWvoHfD9CeuvCORP7vJy/xTqXTJbgFic1cXLocRLA6Gx0
uXO0HFlVC3KU1CbzprU58oku+tu5QcLu7Y/2yqvRbFvOPQ564GMn4UDI/VJrFVWj3qB6U+TltPYr
Y17/8ShkzSaWRMZiYuKeXJq5k2ga/+13te7MDWgmt96GBrX9t4d5caJywCF877AO2YcABY6/06Ci
Pm4rVRILeNDXUiGDxrfluqgAbL891Mt5MxdVYHTe6PgABjj5WDCextwM3WY3dXa3RQlowbRpP/4P
BoFVQDEN2xdC1uP3Ue2ce1HpNDuUMjy0i+LwCrt3dSY1f+1VOB4I+YH8EVSc7KHBLuMY/kyzK3yw
HrFHsXck3zyTyLz8NhaNgyVzoyuPYMfJQgOroJqhowCQh9Jb2FgZIjOuupGqbc4sg5cvhDk3uSFt
CJsKwGlpzdAsxEC8EhdVGAeXaH6PnyZt1g9vf5xlWo6i+6VzQVpGfi+YvtOrJQ7thkKaq3Z5NBZ7
qjLaj0wW4UVoRMOHxCunM8fDsqKOx2NbcLaicA0MhKTieDG4UehKU8ZcnDj/7FArcj/YUJcQ3Kxg
6Wuj518UrpMGQ1zIM+HRy293NPSLrMyc7HIChLWLMerbTHnYrvsJXSrg7fmZk+LlrIKgwEya3ixl
8xeL0bGz0i6i5aRwUU8ykQv6Dil7/GWUs9gPfqT0MzfIy1MXBUcUvvGUAHgA0Ox4WrWhMqcm73uK
J7Nz4WAuAb2XhG4D+Lm/TBMdALZdJJu3F4/1BD49+ZwYgyw7jhQRcNvJuEkoSh0eQbkzOTKRYwMV
U2yEmfU/G5rPMFDrqsYyIKyEvQHkZn5tkmj8JWoreSzK3oKPiGS72JT6gPt2WKZlsxFNGlFbY6mm
AeiE6Yb8GVHeYuqwytFR0oAb7QgNP3GYClDwHBle1haxS6D3Ahh7WxpNFcCnrg7ZaGcbwPwCYblC
Q3xIoiaDAuMXPezcKfA7ZNaKztO2CSobxcoTOXktDBldIdKsa/nGV8L6lHn1nK/sak6KIApNFFOT
mgolLFrHhCMj3RJtRnsexNVkI6u5byoipWCqzeROdLr8IAUw9AApvvIHlnLDwVcUIILZbzs4gAow
8fsmKnW80J1hGBFfcry7iuQNWkNlR3cC7kSx0aQurct+auddkmWoFRiqLtAHo4y7ahUaBqtZqXbc
VmkV3+SGn6Egbgir2IZ5Eu5UB24pga8yFrBjhyTXUA8Qebd23NlMr5ZaWIvdijHF+7xDZ+u6hcVp
ByygLOECarwHWbdwmlBtRJsNeWzIXRvRNfAQo7b3RDCIKP8mRdlfNt5AxUW0STPvo9ltb2cQqN1W
DjZacL45i0/oAHRIfHtj9tlKpfag4aj4y1qMZHYG6RlKg30f7ebcGuWmpSk2rNyorO9Rq0ydlWjs
Et32BG7QOnTdPN9aTux8hc07FX+5qrREGJjJLPWdi6VLYPfV0DzoNQSGBg6a5v1wUoMW41gb4LXh
2je7foQYglye8twDe9bvkXmsxj4oWuXTVsCq1Ljo58Rf0F6yan+G04wmQmP1eMRGYyn6VTs4ubWO
xr6/bQvAg9usQEYSv0qELrLUQvYYblAb7cE1FuGV6odcASarF/JKL8FDJzRAPbSH5bQwptAOga8y
WR/1FLIHDtaW8V6PHAPqWlok40o1yfTVnDK9wsE8Hm+EDPWPE6qk8yYxu0Rj/RfqY8RBgWBEga7n
KpQ9qolOlicgJupkmdyE2zJQng/F2S2j9meEJtD3Wq+0nxDlXCje4T1JwqoUo5cGLaWnjSNUhp7g
EM/vpQdfA+5uisiR0CvnClmPcovBHRgMZCuktQ9zu7k32gFtf0vaXbFCd8v5ILFRcqhtGOFO2O6I
LxLwELyhYo8ciksHCR2LXtnHFrApwszGVF/h2Opnm6GK02lDzIBC31iGiLGgndnNgaHn4yEjgHFW
vR7B/p6gDmm0bSv01qIGUjOWuOknVlp6l0UaglAecZRc1aqi5lCRRTwgjRqWayQtyzwYQSV/R3AN
xaYWLYm7HkqCEUydnjoBdp8JR1Nkx5foUCIWFSV5HK1FhvjDajS8GJG+OTKHVec1ab3148y+j01A
qGsdiZavELvqHx1CKzDM9VYcRFTIBplHvEvXISw7zqsoiylCtCLcuQARY1bChKVI45jTbT+a4EkQ
cnHHNcC9bN80ZVZ+zJ15gKpsItqwmlQf+RvTR39tp5zWwcCsKCZnk1ZYR3x0sDTzVpmLDQzaubLB
/mtujfvKTRrY/YMFeycShb9B6NNUW19lUCZnkBDdunMpFDG746yTcUkUS1DXUtcsX9PFkFMf8PQx
ETC5YL9Ow+VIL/SLWSGXC5hcuKsutt1HF2HQxRbHmT/meoGMqJ+q9gtePgjTwBjOcBsYR6z5FEyB
X3rIM7AlorTFsDjStCC38dbNajBqNFXt9sdiZoMnw7yAcmRXUNCR02TnmwwFwixoEpQGV6Ol5k9T
ktQ5og64WSNUoTfzurMQUwvSWOqYDbBPUGqgj/MV39jBuoH+nEVI1A8Rit6uctxNqqihrDEQ5EFD
2KPgIEsrv6tjuJ2BGqvkpp+12lmPHsqUQdIu2gOKAsXl4JXcwmWocYWZXto41zjPSyTLorQ3t/Ec
o42ATUBj7VvkD8Jb5BoLRAaH0kXtNeQgxh1joM7qFoj4rqzeMi/8Wjc+OMbk/pixU+qDPjV77APy
zM62Qxf3CB6UhtvdF05hTZ+swlHTxrPweOEe6Ly/CsuPPnOyW/hitKEEU5KM6kNHqt2intOFMc28
0MK0HpcjCwGx2LgSndeqYCjiKAvakaMliCKPCzeLRs64IunNv0TUqHltRX526DBhTze1XkMs8Y25
a6FdKg2aWtQVYpONtCVhpcTVzy6nirDpas00LgWATjcYx1BjpYP6fqxtRF+QxeCku9N7Xf9C7Rt3
QT9HqiAYs6qwLiswESn6PDY2sDW3vFpL1Vn6teVJZA28CKnkq7i0inlv0nkxz4TLr8RZS88GuhH1
LmS7zeM4y7DQZbNHeLjm7FTQ6yPjY9P1rGMKezshZkTx4nwY/ggATNWLPtWi+U0NEa8pjN6ORx2L
igNK89O9UBOS9xQAA9tHsOTtaO5FwkG/dQFFgXGizARG/HgU147HEbhbt9fLwQDmwemy5182yzPj
PCWwR0EjzT0BGJw4dbFdPC0RNGEbTlNeoGmaNKrkUinyr3lWqss2Uz7rkaPw65xkJUJFDtnwfuwt
VF7A74yfpFU2cYBY3PzB1mxOr3JGsWoTojEe7a1CK4q7qdEmbyvyqsWholL2QxkvJ+nbc/WyVra0
lfUFDwZcmnbayWRVltJSe0ybPYKO7Ucx1VG8QZfCVqTphXlhe+itrjI/BjYyZFqXbuNeoafHkYKW
otKQ9qwkP5fQIsXCoCnSRp7JQZ6qRs+mGYYPTT5sybmmOGxxBDv+nqM21I4IcVRwFMKYOzPNp09h
G1W/HGlFP60opcIUl6lprDAPqrP1LCFAw6KupzTokQBtVhSTNWPDLgjfC0ghBN4EtNgPZDYqpm9P
6NPOOX1airvYfVowk8CuHD+tnNy+1MNZHCbO5WvChsKlHdrGw6pGPDgMsoaq9opWIXaSPZhS9H6J
NQ7QV4dPXU9JaC1QbypWJR0NMMoAsYyN23ve9VQnkb9OrEoYQWbl7mOreU65LVJ/vAXaXBeIMvuE
h2+/z8lmepr8p44ZEFsdp8+T9eGPKS5UTSUOPVLuO5gz44UG9+RM/eYkpX0ahSY2CxHcIiymkxag
Xfp2LBpo1npO7C0GQO8uekwHzx/OgRFeGYqc1gYCQDXCAaFx/H2UNg7umETOIRxoHa2wIKDYi1gw
a12wvN+evVcHowLtU+UFqXKKzFIN9gJ1VjgHKhBmkMrB2GlTyy0MbeXMNnl1KN4KBJMDufK08zbp
9MOnqncOnrmYWopRR8curVbc2/GZKuVJVWD5WjZgbdp7MOlMlsXxFNYNEu3oS4iDDN3sfg47Y29A
mFxEoaJ4q8VWeubdTootvwfEHRh4AygtLq3jAYkvM1ejZoUj0vSVrGSDtua9RjO869O/hpETyp+Q
xnv7270+qO36iysqKLSTY2dofQ9hhsxGmcmLL5u5U5u4t/xNGg8IG0QoAa4SXR/2MhTncGGvbDo8
BoCE4VQMzecJfPms4ebPRjeVdm0f8NPO1k7ftXi4uPOZF3y5YpYKMDSZxWYRdLt5PKuoILsuEN35
ACeDNMJt9G9LRSuICczO7IOXL2RxEooFdUyHmI94PFQk6jIboLgBDKUaIVLRbr1efXn7g73yPo5N
hxKXDxjW/H48yDQneW0iGXvASKG8iWucf3N+v+16qzkDJz0FE7AiUUmiyQ0UhEYlQx6PFeoiq6fa
kweV9vFFGFXGRZk34ntb9drF2GnjHZosyOS7kJY9P4K0J3z5yS8yeehHp9/TPrX/eJMwtzBpuClN
op7TcnsEhhAthrA9FE6mIdSmGV9LR5PXtZ2bq3x25wsAAPllnnn2Hy8kunr0SmA68QBo9hxPRmSU
kdVPtTqQsWFwNjXyguyjWnuzfs7++eVCAvfMIE8dWqC8y9H0bGfU2BNnhifFQR9NEmpgHsieROfO
UnO5b44vcUF93+YoXUwy9dPIrvP7MKvxCT74OeCiKKoxNXLQIaHEjC/XNJkHmh5eQNRv/nBahVp+
2LcI48rqAqpWFgxGG+2oiBmrdIy1NfrUyf04WDMef2j721YX7uYat9fSwaRMc2xtY+haGf35d8Ho
2IQeQGkc7MtJV4SC/mI7kIhD1zr6fW2g59L2KQKckDHPHSangSQ7AugshDEgJk+WoidX+NDkneun
tnWIAeonO7sJddR3WsvsL0JTxQ8qkdr3yXNDxAetKr+1SHyNQMwTqUbpKpkGE2EmoTJXy190iMJz
l8grS4dC/dIvpJhNxePkeBjhyqZQQq2DkGmzrq0cPxeEv/dvH0KvjeLRm6QaCJIYRNPJAi2IN73l
6M7iLlpTnLfWdiHPYQxfjgLrib3O+QOEkx7l8SjpWHvIFUjr0CIRA4KADm9ZWgBB3n6ZlycqYQsK
WKCGicGf2PLPd9vc+oZy5sg6ICSofyKpRV2/tpM9Gsfm5u2hXnsjmsf8hTYFaJOTeRNaPlIRJ88F
H6AOdmpg3Enhaf32KK+9EIwoNgUkUW68k0Xa1spLVAEjvDAK+yY1wvHOnrBMBLQkz0A8XoYPYLqI
+QDt0c5guONP1CdmMaAHZoDQGWIP+5XK3YrRGvdCxP1NhtI2jmWybnCY6cr+z98TggprHfw8EcRp
3AlOpzeR+RUHFLKaqxJJ4rVn69OFI+1zscorU8pd6y3pDpWwF8GgjpIyRBfBe87UWC2jDVcqFtTA
s8r48zVCOOYx2vKLxuXxlLqNObRzHZkHIOjp3lBodtUago5/vEagIEI2ZHctoKuTIgVuLcIKR2Ed
olIis49jVTAqHc31pBrO7K9XFj1DIYvCxQnE4LTXa2rwjiWhxgHPCmraLoKeSLGMZ4KvV74QpRbQ
spSuqVMsAnvPd7Eoorr1y5xFD8fhhhIl3pZDLT9wlp/rFy5hz/G9uVR12MNkV5yxp5lBGftj0mW9
ic/nkL5P6CKgN6/bg3UYnSLa+6Id75NKafqZjOTVcY0ljAVq4P4v9s5jyW4ky7b/0nO0QYspxBVx
Q0tGTGDBCBIacIdyAF//1q1671kxkp20nPekjJVpTFwADhfn7L0XV//1FnXCbjnjn/3RIn/taZmE
2lzugyX4jl0ZBPjsP/7zQRIQu0fpDLEjcSG/XnBx7Cnw0tJkMQkoSQQFBQe07AkR0v/8SozG8zng
PO4J3vj1SrOa6qGsC+to5pNxJ0lQDsnZmm4oFf9DeRZ4e7r0BrUgJENegKP610t5KvVRpbBCwnFY
EBVvw9UQbNofJsa/vKvzVRD68m1xHRRYv17F7zU5rjWDPm/NhSjrVYrb0TtTTOzWgqhJB8zhJJnX
r3//yr66ECg88hHQkTkfXDnO6V+epGHWXtPOeXcc59kjsRfN+KMPTeFJs0U/JZUz+NTgZ6M8jLqT
uXGjd9ZI7OCcUc1ue3wDf/+DzmPkl4+FwzMuSZwy55hL6lu/PoiOSU4PYPwcZ1lvUSfb4hGGgf4H
tcD5cX69CqIVrKCoRGhsf3mpGik0pMap7lhbAcxo6t2HdenIgsjKp7pc9D9MNr+5KZYByq/uv4yn
X7V3/rrMsNe25jiOOQ5JYU0kIabGH75349/6qy/3hQOI1xic9VKsdb8+Pd9tjDKd0nN+uWM9D2lD
uyvHbf1jmkmjpiuydciNXGyItLwGKAl2gNGfJPrmdsiU9k2xG3lSODh/OotrNBG5j1UfkZ+xpODp
S2/Y5xY5bYL45Ibyom1UMcGVNPREboBIUZtuXQ1rR0xmVbTDfTDTcYykqvM22lKdUGWdIPILq3Nx
dglh06OpYHgRcFjk8KHVYuZ52GE5I0k0yxt9n7nEHyf9Jk3iF7VlfV+8gf5IMWilnnTtBESsVzXp
NTRi23cxijU9eemWWklAHvIU2g1JxxG0PePTKb2pSoYpF89ZjR0lKksKrCHJjNa3blT7uShgqrS9
Nfq7ovaXNlZqde4Fosk6wgw1NmBSdIdqsAE3lgihJoHGsK33C8oM9JO+nwO/Jun+jG3L6ETNnj0/
YIT1851eeNIJUQk2VrQiEzxuNifk/Zr3+X07UTCO2ZwB0nGLrk5qNbD/MelGfTSVU4fV7POvJyws
BKcQTpjWKWbEkUJotFWrfNgMHL5hDkeqjdFfeGgNJmldSU+DIGagx5PkyUOEGoYW240GM+Vly7vx
DsSI7SXgfExEy9kKhVHYrvjsMnsjmLRb/JDvYjKSxltogEFY6cCF2hXFbbrI1GI3GFCEXc7VetDy
szE+H+0gGp2sBuymLVdWuRVZXILBymOfbTk5pTQ5X4PMm1EZ4MxZLqqgAfXX9IhCYrYD9aVWrU2+
EyL1HhZPM58sAZUgroZxegmUs5aJPyrzlUTy+kc6IlmJh8LJ3jJ7gTrsOiW076xKXQYo0JGzS6Hj
184YhLk2sxxQUDV6BHPTteWx5tVzNm/Gp1krTmUIy3w7odA+33C6GBmTLkM6EoAQ7CNG3u6z65Yy
JxGgKHkJnM4OGlHrH461TafcpAwfL9a0uSHlYhTDZh7YKpl1VRHBWhtTs3d7v17CSiwpNcFAyzgG
B/rGqLLlWkfwvczv9IGWIumRD4C3gj/Dk1wNgrIrS8iLMd3cLVwd0ZwWq+9AdhAZ8e5vg7wbA1pq
3VwX4L3cpXI4YOMtToYVyXhM/FX+omfBBjympdaea9l4t7q5fEEYgvJQ1QWqm2yaFn5Ru9gizDZj
/eGVW5ATHE42AyKIDGTnaM5E65+Th6J5tpYg0huVveaF7nx0QebTPTZ19dMAPNTEw0iXFTkAab1k
OGgDSjpWmW9aEGzfzTKVn6AF+7vCLOenhrVX7UqtbF+rrhqvFolVmcBqucgoKxbvJcDH7cb5TLsn
qrW+6SN/zMsfXpVl9h6uUwPgK922l6zOYXj7mY1aqFtaJC3ZGPgfzQbfNnE34R/djn7/YVv07aOo
e1QBulwgtFuUA27XzV0+VWuh2aCnIz+maqRqlCsII7ZRyOuudbYqsa1evwGiqBOwLoftgdBtXeN4
TvsiMVRvQHHLtvZzwI+QR56jVWLvqAwBAWlMZR0JlzIXYq4e3GavcpD3A92ho0eMhRYRn0ksmj0S
DR5m6TrCZZgDElhGexD0hKeiNeEUDST7KyyaC38GFWAyosEAFM7QRxTsR4LADXu9WVujO1gbWcFn
W3ntxAu+1ju69EaO6U4Wzm7TuJ9T5hX+h9nprAX0WSkBrLbfkHSs14wU05Fek4BakE2yzVt3DNTa
bXGlVdI4dK7NXWybzD8zMJIQYVOctJHhsE+IqA5LEflNjgnatFrzmWh9/uPQe/w7J+hspnDCsXtS
NVK+7zxvtx0iJqZqRy75uxwK/YP0UwG5MSgAr2e6U+5XQCO8G02t5y6iPVix3LJgibphIJzXgyiS
JgLVpfmciYq8L1yc7otUKE0OtAGkHgJvdF80AGusLjRBERJsfvuzH2oIdQ5LWk7XrncKeFkGEhMk
Ce2rj+XqJBtjJnm1c1jA7XUjvYpohQ2IiiHq9tB3ffdB+ljB0CP94bUDMJdF7jQgAyyNYHT2XlMb
TohMZ7su3dV7h3bTFft5MeykroMJmIWz0QnL0S8QQlJqw3uPdqgjrNZxnkTlaG8ldr8iXDLHPbgw
qMAlqrL8MeoaHyHV6ayNbb2S3gGJVfZjmQr5bRm21glz+pg0jQg+sAhm7Wi9VVXda9Gqt/Mr0hBu
YqRdmMUUygxi6qWpgYP2FoeFI58H8VjL3DUP1PcsLbaF1szxsPIDI1NTdR3Zbd97e9LtsOci7tlo
e/q2vKHWVRNwH7hDQD70OuvHvl+QqkXdbFfmkRPLGESuJ30rIgl60h9dZRTzYag2EDoVlLTPxUCB
GxZtzovVM2vm9AzR76VsysHakzZNREEJg5IqoT+gHUC6ld4XDjqUdRm9H/bcLj9SJyPJeZDwacO2
9uBV+TQh05BkK0tGVEMKP5zo675QiDDvTOEt3/gR6zfMDut9ZcvqJ8qQ4AcAMAbaiOLiNJOInIIq
8LtkchfFjFnnrxrKl58GyAawVsO5h6mK4gxHWcr0h0qHCriS5dzRO4ZKNC0ZuxtCl8eLWtjq4E09
ehlKh1QHgp48irjTqoAGSm45RUy/G9XkqPUAdKhoWG+yndbiqiAn9IFZSveSbnYnBGaCxmAii2Ws
4mGeiMijBgbJxtfBVxlt3wYhOVDIqlK7kul+cksblYzKxbQzZNC6e3utzGs+YThi1LPLMqHJuH4G
c+vme2VgGYmIXVdP+pgBfxr9bTai0gbJJ526eCvTjF9ZG1aK4tKUFagwCv0TFl9VuCEsiOFZC9Bz
xv5CscydqqCNlgxeZTT2aLF2TC71fTk0ClCCNX30I6pObmMNilA1Pc+zL4ZmiaxggRdTNH5KZLkj
/EgpKBpRqtqhZB94/lpoHLFVhIYJjHsthnYAbTdkd1I6MzqhsXZvfcZ+HlY9Zv8IcSlbTX1GLBiz
JSzmnTlZwRyv3lQyjIazqOAso3oYlaqw/rhO559ZQMXPiW2+fmTrCktS5nI5+PPwoS/ZR1Ha4OHY
pHBem/Ry3Q9sOB+Hhkz1OHVQX4WL73TXlVUgMmWYeVfSsUlMXkuz8GLqZfoU2/5IPDLmTyuNNmMp
rsl3sCj6TRNBzWrzyGK1TZmqZ/yK+ZtOpODVppfd91nT5muNbeunEdSWcQBnuw1xDexcwceFtk4v
cANZAdahJpzd0HirRQMhPLZKCHOHoTb57V4g7E833czHDH13v5O2mC9KqGfXM+vcCl1N+tdLOhkI
UqtyzUK0BiP7eyRX6W4q8nNybl0G38CoN8VFX3W8LctnBY3nSZtlTO3IUKdg28ih7M2BSVYBwPpc
M5VFhGBVyHCb2rqQHFbnWJatUE+am20PkAYgkAtSdAHhGBtIesUL+WCzQKafyAZhsHiZvEOiwIeb
Qrfmj1TPO0KhRDDQT9hGcWWTUGhF9izJ1R+lg+p2Umgco0X27PWAPApEtaVdykTUwIuQFAT5gYT9
8hINqomCs0AzEjWeXn5Ujqm92ijj2PKyr2NUvnet8TC1gRfVq3nS6hEuqTrIciVMoed/MgEaZ9UY
7nk6hI7X3wpn2zm2n7hI5AnN3624kp5SSbg9So01J5RE9qzJEkYzRpKrPlDTazX1fZIjkmYTyJ/q
ASI3O4EbsArmK1rjpj2zClxzN5Wdf6ehNAs7mfnXuPudpJ+HpPK6eKvGO0uxBKIodtC8zaWRUGFA
eljKC6G8h8Ku3dhZmp0KbBk1Kd9chA6HQ5TmXKLgulh6AK3g8NCRNteWhzu5T6s6clBX2whzIkMV
AWl89o05SNS8cNjejNTcEm9ps8dGyz2ObADL2qLXb8ssCG6NyRsN2M/FxRp0F6U3DolGdt7tBCUu
tioLsG7fBC++jbBNpI8Wh/e4kOl2GQRpdb8Sggxb7R1CYjEu6k6Z7nUpBiRnxWFmfjx7xOm5kVyi
vyumRCebbtRWvacm6l5MKwkyZUjKWuTJHqwYuV+5e9Ry8zA16gbKTex2E8SrK8TAcVlm34GEhlV1
1A0ozaFUj7XuxfNWC5Rtsxlt3mPPNlEzt4i9XzQRbaCoaWcrZBzLAn7+RBkYzkLxbdtOHnxSTipV
2Gl1ttPoo4ccP+J82ZI6v5x00pRGqyC8M7C2OA3wlQpeAfXMmb3AMt768H7C1ci83UoOvrW11Umz
miEZDfHprRwtNBo+lx6ZNS+s+HwJKOvBnILq5NzsQtDcO+SPbq5LYFM6Htp8i23WtDnoWARkfVtW
4ntvVWRnTpD35tG+BRV9CXzos4BUFa+aNycudqx9MMr7xs+KR10U5mmeBv37JNfxiNrRj90NTmSl
grhdjC4pPH+MHOXcudiT4kbDEVLWUGYs7dSXAnpsY5H2isE0R2Ifiq7rQw4BVxjChxtd9sGH53Xv
FgW42IBam2ycySNAPleymfc+62xUG9saTn3xRg+gP2USZEjjw6fVuwfTKu9XZgZUpypcpHsk/uf7
ahaPlnwGw/vpT9tutIwLAaNLumMcrMbeLvx7iRW91rMn3d/SnRpQoc0upxhmhYBQjlhowaEZ+FeC
PrQIgUq8Vbn1SnjfW15bLxaVShO1VVpCKsnw8k+cH1HXPq0LFjoakU4jnkw7+/AGkf3Iyl3N1Gu6
FetXlca1Wl+XrW7vaAbiYei+ZZpYr9HdLw92m3snA8hx6IK14PvdV65HOblis+4Mx96A52s0A2yh
Wch7q0NfbnrNeCFgMjFB0/GuK32LnAy0c7n4PzjSMb84QBitJou7ctw5bHxCW+S7cRS7Lh/fyiIQ
0Vmk5XByTC/ZKXefduEGn/A2yge+fAAjOsI9nHrfUo7guyWwrmore6hMwoo0PVuuU7dzJC3OSq8j
CppJUeLiYJt/WjTveoGHAEB5t3jdW2sPxW6Ei0Ycpb/dsqztrMa/tgt1gEWnT4jEiiGDatS25hEy
iowDfzF+Ql4Ed6QC9IZEVipF5K32fe2e+pY6iNQeRQYFZentp9G3bjIt9dDqiEXnx4mTvRyX0k5Z
LXWaApMxuReG1VkXgf3GON9i/A9WG2EQnFmpKeNgg7mTddlUYU+hJQb5aVyYcoAlIYoyiFLfQowD
FgHQQrbOcQCQYx/UXQZ8vSjlsjOH9lA2feux0hgBO2B9pN6iU3OI7HqiOpbNbKF2LLX10SP/EZKk
1HT96EPOSYinysv7QF/q5koHAqE92HWPsytE0+zqr0xrgxcZvWdpx77u6gHithxfOjTVPFCwNe41
5cJS2wGHNofHtc076iMbmJyJCgYceOpOCGDgwU17WmoZomr+QYfz08vVR0/DA38IxK+7uQ4cxPKt
EAS/ibT22yfFm+i/EzsP/X3hAcX2pIrvtilWbcdfZyKnXJaeiVmNlpQVQoAkB5oKjbidFZrAaVH5
fsgt0e6qqu9+YGmF+YAuxzygHYFkVWGW+AH6miVvHIlegI4jxmezkcX3oLWKF6stJy8s5ayovlBR
/rZlyrtnGcD4oma7e6euYloRJZXFDStK8o+jjgMjUq3M5kselGC9gFNoR+Retrcqt3hnyHjs9Vib
iFtjferK7IZiKOhiUr37B9iNI1kkeZ5w8ldn+Ecwcb6VHaFhC+XSOSL4rVI7k7nngxhWcs/tbdFw
6RiLAz4YjNCDqZrienLBlGa6YBJryuVaUs7YBbqQr4TiSjKtFa6VXT5o6PyxZ1CL10b2meG88QVG
lrNupz5Hf0Npd5vVLRD54gNJPdagtdArTpm+kQ+s+MXAZnea2ldtyNi1b/b5G1g3X3zjPboQ1sYp
wD9iFWcix2bJ716f6hbqUB+82pA37GEDCWOA0qiGDpMGAWUnxj+rZGVM4pklof7hrQXi796U2BeM
2qyuNo9gvjgfa2v4YS+9S+HMsbQoN/Ei4W6blg/oN7kRVmtNKSVzG3GbA9juSGNqxcT61cJHcII+
faz7Wr0aa5umsTm75mdjU6aIytRaZbR2hLHHdevqxqHQR19htqqr+2HzrjJKru8lPLPpBry7vAgc
NwWj6/grM9fgVdSpC0qpzH5FQUE6tbQfY6DqV5jE1qWRW4uW6IvO/szvK2EkvUjdAWOLu90XpH8/
zH0BkG9StqDCbhD0EQqvMF7cafMeANPLdmca9XxXp4jYgdsZw6uZu+JJ9Fvz4KRuQR5wJdmcWWMm
WuBa21nFl9Z4ZXSsePtOFqr+x60QArPRfiJ4w8Xrf+1OLjk8uYpQtyP5qYQDcNJ4Usxyyeo6DE7h
uH9o3X1NeaDj5FNFZbNOwot1blb82qMwJh4BJ67p6FdBOnwYg+2+k8OGIqgV9UilDD5PFzeFvVK7
nEtH7QNebph1pPDt/2mziZ9yzt/CHk0f6GurmfwlZ5DwYY/2oqUxGTfTzWa7wx+e8F97bDxfNHFk
O5wjDohc/PWOazBXc6b3+nHVhDHvOba4d0HZfeuRWiSIs41kXdz0YIrAekBXV18oqpA7q3XSP/Sh
/tL0xtuO9N+i54dKjL7frz+kbP2OU0GNHLbPK/dMcqZg2mpCXW5O7v3htv/S9MI5Rq7e2VBBIiZN
0l8vNkk1e7JM4TrOtuAdLmBTzdb9p2oB1DE6wfPIbzEbYDv99SpGXwCQdoyN4TvM+6Ct6sugpS31
9wPlL+3Z81UAxNBWQ1tOfMavVwERLkn9TbdjKl3j2uPYd5CuNT8BbdY5bgGjtVKn+EM/7zdvC0sp
AlGSOsm6OafS/qdEATGWgwPX245DEdAoY0WjeURIB3KP7Q8D4zfv6qydgsOLuuOsN/r1UlUBqc2a
YGQvZrP9MEZhXWe+Pfzhc/vdUySglVA2ht9ZC/brVfyUYlm/6dsRbLd1gznWhbw2z/lugii6gwE9
R3qGzerv392/5I+/NEW5oXPqBxo8HSnEV32Tk8u113oXADi8G8IP05UdpjtW5ifVWMUJiuAKMH/r
tjw5llpfVqqm7vlYFFSUzgZroSWhzttovbIvzT7TKOZKnR7lYJz9c3//a3/zjBC9IKAAVsJx4auy
YfG9Xg8Whf5YUfGyJTmwHZDcftPGWC8WHEgCyeXfX/P8jXx5QKhtjHNcKq9f/2o0KGosnR1d4WNO
h20wiypuLBDuTV5+a2n//v3FfneDrADnuGWmf9f/MtSkL1XBjks/thYo+LDLZlLUpFaMifJy/b7F
Qvm4rYXx/veX/c3HhGicyEns7Fj37S8fU24HC7Zwj8rdWFen1EHx0DacDjrnj/ah31wKcQopcYTt
nOWI5yfwH3Jcd60RWkpzOdoBiG8ZzBjcrcybjk3bVn/Qb/zlaRLLhHiTFAKGt2FZv97WP35ELIbM
NazMSFG+Ksn8fLV83N/bMYBJ8Wo6K01Zi8IUJOT1T9SL3ww5AoDJ+UGcTtBS8GVC5TyQ24MzMaF2
rptxaK/Jz/Wb6iJjaIAAR2zzh3H3mykOXz25jOw8ztGyX644sOwt+nk2rdJO7lq71inbNNb93z/D
3002BFghpTSZRdGXfJEXz1qHRNrgxiqCFj82voQbHD607ce8M180d9avmgLvOIrY9i5g13OiUey+
Lw0qxNC0iuUyTYslmYoUYQblx2xPD3v9w6j53bMg946TBCAe5C9ffuRQtJ3obW072gjT4mEbunic
xukP08rvrnIO1uUhnGWyX6NhVLYGy9wH6zHdfHPfFHRcpJH9SVv8u68NSBwTGLdDKNwX303eGGM6
p/12XL1NO5iNrXYr3R1KCAhV/vVy/xdW8V/GeT78n0P3H+pufq++hO6f/8q/Q/dNEH48ezDALpPR
GUfx/6lj7n/jbiG96azlooRxFsj/P04FefznDSICOywL/8ZH/N/QfdsDcoyPCk6ghfaOQt0/ydzn
L34ZifygMw/IQX5JrjTC3PO//48ZeRjWqq8p0UZp35j5KwdKeuYt/WA90WbjrEUyewPtSOAWRdRb
Tv3p09gKtwnS5zx1B1Ysms5n4TJRH7XpEyhvlW/rXLQY5kxJz5ePp2iM4FvWpMvzuU0Z9fr2iOS9
CxtnneJhEc3jpvXOXs30rFcg5T/qUZQnWqL5N+XN230JT75lAr5sfAayLqF8e4R3fJj2Shpbu8zP
Yh4cSgqOdpeKUbsUpRdADqWWsHM81RxMHfLSKl1yF8f2e68/z9xDlb3VubejOfWhyvY2qG5z+1lQ
ur/rtlkmjtXMxw08lcuh9RPmcvNA2W2Blj4VU4zKZLz2hOFQ9SbGf/K67c4rieQAXoXaiAha8tqy
YD0g8HfvyjpzyT9xxwvYXGSqOD61RgwhhOSiS6G8F+lTSfZ1h6QCyqm76+lWJMHUyYNSTvotmE37
mk69EaGloeuHJoskt12zlhBATX+7brfyafIEZxYNjim1Zz1fLi0p1Kkx1bbr5mqMJzujdO7gJUnd
+sw9+6BCSptbGctt6znL1Ww17WVamUaUoq8PO7u49S0BkNjSl50u0vJOVcEz5UqcyPReTxMZMpFX
E3JKc2m46NJ+iQVpRm7TEM/f25+az20XvYM/3W0fNZzLV0EuetLlxmXvOW57uZgCArZVZi+EZtSh
AiJEx2Fwn8rCeZV65txqY5pGmvSsyy7LBUmA1GqVvwa0sEgP36+wn1Oq46FaG+tQOZt2YRI3kli9
1b1PzbM7CLC6Ttnf4W0yr5Q1qmgOxp+4vVYN+/pk3DRrCo7V7dDX8LsSTU6c7unrnLbFIeceSUZ9
T5DXhKx7bg5oa0iF3qhgrSvAsHlcxmeDrs0zvX7+b7XqlLW3J4de/En34EXP7UD7CC3bznSQs2X0
gYQoCfaRph75Stq0LvpxjczFVBcpgUY718rtN2GR6TXkaxDnvaCXmZ8xMWOx7edOmom9uukNvSx5
JQJMRuy60WTEqEBeEcmuB8eop5uu9WysCutixPO4vuj8FfrVRZYdYeMStmrp9gEtjXeoCyOLZul4
Nz3HkDM/KuieW6w2UdWrNWz9Zk3MzczJejG9CwqObqSJTaDGKtKnRmSM6HJYT+ZMB6XSgv5jtNsu
HAVBdOS/GE92ZvVH1m7dCNnWtxd9LYyjoffWjr75q/JGxIUwCKKmlnpSZ+X9QmlkDnWhgk9Gz3tQ
ahUI7GW6yEm8ja2z7rZc2yEiPamLBvJb97m98Ce9y6icum+UTMop0WkrJqvSDD6RMt81s5SnxsuC
o3IqnVajbEZEOhT0NttjBqo4vBDzMty0SvQPrMmQmL0OqjrUHpJ35vnkGHZzojlWkmJqBI8uG5WT
lfVUG/FW8JiI+wtdgpKORJwSx9IJ80A1zX5Hw4OAxoKqFizQe2pjEDuHSurJN4X5oBWmmWQ156et
uyJuqniF4nI/dNWrVgxTIjo0CJ6tics8z3LQhNkD5zGU4657k7dQtDkWITPgkw5N5MDhouYproeq
CUk4G+N+pYmmaSrj93S8wU5Vlyl+SI6Ttvfdrtb1aRmWQqco6j20A0oTevnZKU1TgqsmKs5oUdxL
mow238SItlGtzL6dQLqyuvptZpTfCxOPijYkq2fuSKF4y7SD6zY53UHTDa2KloWQ6OpNm4Nsri5X
wAmHXDZVSX2l0O7J89huLJ9WoBLWsdJUQjVOJMEMHAllBUXTYhZJTkVoNwvVU7EnrDwY1IsGnC3R
8eUXThnhoXfo2mw+gs3y1rXsEL26FsNan08Z6j4cBmcmw0idHIbig+0XN6sBXoZDjpkMVtVcT5U2
36qpyEjJGkUymdrbILfxrC3ybyk4W7vebZNiTr+1jnfEWzIe+tUMLpQdHLDUXOAhHx+8DV5cXk17
TXlHb5S7MdP0k0fJFxsgUT0JkUYFDW/Z7RAVXyxW8NMqy1vHrKqkh1iOTCd714NMJJqhjOuykOLC
xvQXew0H8b73t49xlmXsD3ynpStIR8oJESd4DYGoPpLyhcYzpF7A21/Fz96sXnMxZ4mtNeaj1vbZ
TsfHVtEN/lHYdIjYPuYHQq9q+JKa81q4BSZpkSN+dUEM2NI+Abv0ky5Fcx5OzFVLMTsXHUs5HUJP
7rKtkpe+mK6WtV8vvCZgj2Dc8ZHtUMurikyqKg+97drwq/JmqqswcCWNnM6cMbFsqq3CNDMGyIJ+
vV9me9J3MGDgzddd/jOY0/mJkwSxq7ZSe2+z9OtO1W/dYFr7TM+8ozso6+jm/U/E1PXOR9AswiXo
/AfsUnbUYmGKBoLXTmct1H4YPfSauof7M9VS516iO7/OgknccurzEETSrV39vLl34OftFSKti2kb
06uGcN6dlJOgSFJ3p9xI16NWcAhbFDKEpi+1J33OzcjpFPvrlaREugIF3km9sLenICsw1fu+oKrv
YzlGbSKReEi1Rh7rxPcqdbzQ00b7Imi7AP2wNj6XiFpuS1TXYTGu6hP+OUrMTbOzU6nX2VVTVqgj
tJEguPnSM2vweY17cCZd39W1Lo863tqdZyKZKfMHR3T2Z6VsHixL9hEfRXM5W+OcTIO9JCkwenLU
/NrjJOu6iU7X5mYpV+cg2WTFuWb6h5kUy7dB29jq+UeomqfFXE8uWbeVre1cqe8oLJHbQ+ey0tOL
iuo1+pRDH5SniRTuSG5M3kqz8l1e1leOUFEB7PwCfoQdau4yxBgr46Ka6ksABPZODu2+mpYLKDji
jmaydzelbrNDZtXt8CV8aLp2pCkZbkMb6st6u44nkr1CA9mgJUpyy7LXpRqsxFm6K71or/1s2aJB
W0+jo5URkvl5Pzn9i1FtV7PXhjYhVKGrA0lcVY/9dIzSZnwPqhUMfDVre5MQL6OTkafXB1Rnx3rd
2phTayyD4CPHGwOLiEHMN7IrGvZ9Wj8F+xx4z1Sp71J7G0WbF3yjxnLls5TF1oYylIPfPdFN9/Qq
dy6q9HAZiGWrS/sSSfjTnPX4fuvu0c9Rcfseu66sO/lrLfZFexOgjI+6zdkP2QqbpEPyWw4jUVWr
Tk8gmz974yw5xBUZ4RDGMkhLl+JFnJEQHYRWC2vJTD+6OXh23IvVnK4att5haxllounNfY+cWOvn
kyVLhIU8Z2gCFh8NEw3axbNcm0hBKzdDEaRbtGLctTPjsdIQWJaOiDfOEzdpPn7majktRL/EqNbd
c/nqebStpNKnN6vtHijbfeLG+5lWMlHIjvMWJb4ANtMjsTmLd+koOsUdursJXUvTXGq6K3bWzOZ3
mqfLdR2h0ejNOUR9l0/kL6KzKpJBsb+uefmhWzn+Q8D75kQwoyy2ql02v9A01UJhGPJ5WzP0RsV1
5mQsmGYReZ3vskLXT/BTGjyr8jnzzAsoxTN9SzRFzXhHagRx7dlxnOzuwoDnfaPROX0xz1OnBnlc
fEel8jhvUBUIHCwuNb5mn82OgJcH/ejQ9xJHbGEmxui3YVM40VLW5XXrtP2FZrTOgdRTu4wYecE3
Ids+HBrN/FlvpfNWE2a3UPzN1+aCHT8vtRsTmQ0wihGco9O7pjEYcL4ACezUNn2LPHNzVgCv/zEj
CNnR/6sxDDHSKQDtLOltyaqXMxu4VrtWiOrj0TW+c3cXtaZdNfPoxp47zDf6XPmIAUDhcObQr9HE
p2yMNj+RGinXFf9ZfKpYTKpmGl6MclARApybxpgMwr7qbj+PUjuRE6QD+w2aKxlk7pNfoT5n8yL2
Zud1ySjuV2vhZwdMdn7sGGi1S4LQzJT86fF9Rt1WBz5Ynmq36e4KOYPktRUOl21ed2nxf6g7s964
lWxL/5VGPTcPODMIdDXQSeas0ZI1+IWQJ85kkEEySP76/tI+3fdYda9P12MDBaOOLCuVSTJix95r
feskSacVG3JsT0rk+2UqXpd+aG8LIHabtpxOZXNZnZap3JU63Q5awDsLzbNyJyQQfWddX6ZxG09r
i4dg3vHcXSN0/FQiiMZ+u2Jogzc1496H3FANB7Xq4jh24o5twN4Ya3Ie9NBuq7abn93E4mzR6W/N
hW4IRdvcAPo6TZo4xbo39Ean00TZ38/7NnOus1x9YBJc7DhJ+jzO0uU5yV+qCfcYvgzyM/w+uZ3M
wX9Ri0o5oIesb4artpkxfK7y3I8AnfG+KgdSmJ/u1Nw+ulX91Jgly3nof5+s8MFuyw/siHGT51AZ
jeAoLhan3sbgX3GfM0l3eY6rZUExCn4gd0OEwJrfU4a9s9HDek8ruISWWL3ZaSlZyhYjJh2JIkIM
qN3y1f5Ces2+4SQ/5Oj4dePtzSY5NWVboQOf6m0qJGFmmDOeMYFtQTaBqve82CtHyU4sWFyL4Mm2
CN9GLnEqWxF1VXhFn5N6LXTmI+ADRsYrC+uaGR8m/BnblazbSgRE9o1JrIwMqWjl5dshCV4T7j72
G7+67lt/2U65/WWwxyeKo9uxNpO7YF3vbS8/e437ahedyzCcCqi+aHtEklCZFNY+s8xntwzEpnIb
anNhJ9uu1w3HofapxYK3mbMM8pqPb5Sit9pTdspvgjH3STmd5kMcFw51Vc353hu/joUluItnOaO6
DisB6ckoXlocCddeoJCQdBV67GmF0VpIRPBNTWBMD3iy4URUVifUF8mLsU7O84r6dgNP3DjnRaGj
NPN0zIQNPTxsQDxTdYiefEUyNfKMJbVyRm5D6H4s4BSZy2RlbFdLHmFq855rOOXubgzzlwzH1dW4
skpv4M75CK/NZbnxO+S1rVn5j7Iev4yzqo8pQvlT19peVEphx9NCedwYWBtEaqf4eoL2CtWWe2zG
IYiDoQ3ubTNBf1y25pFVL39sPB8RF76Qm3C92DaDIYAnDl3rZnDsBumAabzpBB3mOKCGHtzB+27U
nPvKdbGusSHNj52iTWqmFR1hz4Oz2fGQbiav6J7zaTYPg7mWRx7G6ZYHCsWUvQCA9CUBVhvl1smD
5SWGg3ZOtVtfNt0Hcq2KTxdREKev3jt4mU0kIhKSD23YrWfBcSCyFef6Xjbe1qndmb0lEbvUTMy9
KJQRD21e7QIsW8lGyjW7D+2K4rH3yyhE03euDDVHylH+5146SNJGFZ74FPMiykjZi1w18aKr4kEE
oFhtx25lG4euCrJYiiVxNoZAIEtO+Yzo1EF3PGpxLstZILidoOsqIwBKlc3BiL2stG5FJrvtFAjD
2DSJms64X/xXf6nN6z7FGrBMXhUH2ANOJT6ruK8tBUlsDtiPymQH8K346LvpW0f/7n4OljfPoAPY
uoGx78KsP3oJWh9oPymYaparkojayyV0txAHqf7a2E/HuHPq65oKJc5h++I4PLZtQ5tkRbvNEd/H
zlJP/LLZI5IACCllFst5xIQ4BuJEoR/GRuCth9zoxMGTUu6zZjSPIVk4r003RlhZ8CY1RFcZqUNl
ST/NuGsAQYaRO9fZyTAVcUeGG35pzVYeUBoZnyXugN1AshRGswwE9kAiwUexDN4DQ49vhRGyWgUT
CGK4NB9g0KAApkMT6blP74yEFgO7PaLKi1ayC+bpbrZ0d49kK3hmdameQyTgj/AsgxvTnDMm+cr5
AGqSNaCyDJqX5AwdV+JQnprOv0HNiLJvmBu9xrVO9ENZuVR0wsIJQHllz03kkUN+Y80SfaSXWdez
6GoE/qnLCaxNCsZ0TWfdzg5yJ8CsS3lV4s0JMB4YxT4IlvYuNef2g0vXhraAV42vunUBhObYAV80
21a6cVkSHjK/8KBIC8O0Lnqy1N46fjqcK6f4U4fwb80GbuW35mHov30brt/k/7j80y+tXPocEOeP
zNj/+K/r/EvP4/d9eP9dv/wj9T9//DWBl5f46F/+Y9sMHIvux2/98uGbGqufL/Dnd/6//uWfgdSP
i/z2z398acdmuPy0FHbdL+m6F9LWfz0bOA5v1fIv3/9nGq/4w8Vm7TIYwP/MsI+h288Aa5/mP0mA
ZJFgVb5ESTDY/D+DAVKqyX/Cmc1UwvPcC6ryz8GA4/2B1z+EHGdeVCzMcv+dwcC72Sk+e8djVAei
B2oGaIt3k+jWq+l8AOfEOzvocxGYb36oraiCN0ijoFBR5lnZ3zGyUDr8Om0HqIgT3LWYERK5x/Dj
3fDNdusSTA3tQKii9FAloVvNsWYJxASSFGCpp0kV/lULC0XeFHgUgttVk6HEUZSH4lw01JonJ7Gr
nsNCL5wtc21rjiZzzRnoJboH1BrYX63UtpK4KGlcRm2fhe2uqILFfBVVazoHCh+aLiwjdRvTmZbN
NuimOYY+njhn4HwqZ5u25XPKE/4VbASeqVUBREtLE9YC+sXpZSqLbNppl+IossNM93cFw+IHvyiQ
LU9aAsllZkcP1sNh5xyrNXRfPLK30z2IxmzhV5s1mmYGN4GzVYQkzFFT5BbJ3VgGLlJGQhIyOgml
LqDDLvkSW2ufB+dsmvy+ivF+YBm3+97VxyGp5/oDwVqJHSMoCPdU5+N9kVnWrQ3XNosASZivdW3e
GvgLVXw51FxLTEJUx/6EddjRwUvNektDDb9re5domqI0GtrZeFA4cByKaofTu4mL3abcKOZib2UW
fV2r8Z9n08B5ZFPNRBSA8lVI0d+ajdCf6T+QJ+t5pUjiJF95oy3uCAlxerHrz2aL8QkkPir9TeVk
F1Uh4FxB3FFtWwezNPh670AMGI1aehusptS8HOtoyyS28zAlZeAhE6scGSUsa1uq62G7jrpyug1O
Mug9F+XZ9KBqwWvSYeheTa/NIr9D6hY5ioBCovlgoBX5gDFJKcM9ibbOHwO3tfJdkZKFsV1UUnwx
66ETtMUwzmxLJmD+fnYGyRSDmDGOakuNTmS/TnZFD3gVq5Pc0jGa9Ffh9LOFfjqkW7Ju3JR957SY
Y93uMLWOKCUvROc7mBLy1ZwK/m9puFz7iZ6c2g15ZVN8TkHetre89NIVux5MOPaKIEz6u5KGQnnX
OeNQ7pOlnnEPsLNkxR5JMPeX5dWmusffY6Ry0y7QAnSsmUXqOxTqTUFP386qK4/bnruQwzTfvcEI
Ozq0zX9+UawXX+IcEj8QZ2bIT0YvHARl3JfCZ8RX0RHBxGTphBFKnIcEoh29Mgn8T+x/6RIvae2r
nQz8zHjuOzziVF0Td7OTr/J1ykFiM4fB5kZbBh9O1DiKv0ylFPeNbACywj7u1OvizW4TIw5tY56U
1ou1CJjgQEOnemwml39vjD15fG0wW3RWqp5HxZQzoFd3bKviKRiAK9xp32UEOeQtBpEe9T+3tBLc
kEUY5jmOlEI95i46nGO3YPmKO/opwRckcUUQY9VQ5r4JuubboIz8e9Vb4YeB1r/3mjVi3RRja2EW
sKxTCd19Z6SrgP7vluFOe8p9TLs8uGlHy7zG6H7IaK93Jm5WFsoo6xh62tNFD2EF+1wFx2Kyh09j
sPR7yx93a+p9dJZyOkAVIGURfLTDOSIapjG4C4kovOs804jGWtDb96Fen53SSp6mVYz9trSNPLj3
7eYRYPT3rk30sMEDwcGtGqzjuE44IxtsyLgFHcCICVbpDs/+A3mWc4wnvv1q1wlS5Nn076u2PpRz
3u8C8iWmAncidmE3HlfrSYr2W811vg66oYsz1zoAU1V7AC4Jmv3xczPUt1D1xNYedBabifFgFJg8
tQqIMbpcGHql2DxFd+oZg3XG/FHnRIsMZrZTGVZfkevgelIJrO+Jth5eUQN11DZUFlyksb0JmoaF
FTgUfawxzW/CInvCwr2lL7tGVWoPW/o+CfLBXL5YqcWRtmTstTCWcfzIpBsyrmLPJBXAgN/H1PRA
esNuh5XgarUF3lPmwRvABueUZLZd7a3FZkzCfId1njEu+nNnqFjExuIDO5hmZMwjC2/+ZEuWUZx0
RNU53jPC70en8vHRkex4yJTN0Y3DyJFswSPmPgUUfkX5Mn2Sq9GScuChCeswaNm4OjdWqUUUhj1W
oNHZjxhLV7olTjvGqe18pVt7NKzq0OQ2hx5VL69J2Q9ZlNCTbDKN82sym520jCu7SB+dkF6EB7iZ
/mSxWWeGkpuEUFg3BpaaASlcs3FnkmV035khwzJn6K5xaZ7SsglvxsS7N+UEDbTmZkrC8Rlozr1Z
ZMZmVPnVEHqHiYEtSSnpDRNkFm4OoREdr30Kd3nrlPZyBI595xlZHVvK3vq+66SnkCEPJ0TFRmUg
xT4aMvxcTAqPsUu3gQPU5JsrEI/ich5YNbKh2dpYrD1bT1f3FtrAIk4HKMf9oAYMRmJp3mhqsDQZ
MqgNjh5Ttc1XD8oglggcjj45OdOlHacbv/gIJRe5PO5kIh/IdaAj7/rpC4ZRDv75qggRsEa6Z5k9
lqc+meVjMwTWW9jV6aeQYD4fL3dPkANG+ytWjuW2V7IhgMETL4ForBNWn+YN32NvMRlb1pgpUzls
F9qUI2cPerZeeUg5cNIyLuhuczy0xaOSI6nU2cWnvIEbbdD3DNttwn5xDdkSC+SYrmlszpN6pQNr
HXozCz5J3+62SP3z+5LqkW2inCZ6z4t/O1rhm+lhRwQh7zqbDs5KeQkkaf3PXolr4Soc+GcbMab0
s2qKBXMTiEnupQ9EBnGHH6Wrkd0iX5q/h11uE0DWYj9vFyN/9kiQiUo7IUii6xGpx6PlKTyCCeEN
WzdxMAspP8FtbJvVovFpFeLZpM12U+cprd/Gzkyxo51l3qc1I6vYMBvetK1hiaccvm9qEgUouSRW
+5EMlI2a+uy2Niy1T2wdfEbFUh5WU5snUZYBPtrU2WIdHeIqZRYR+XN9mboDRwQSQZu8M/2OCiP0
7gPpMV5YxtWJfQXS4ZroQLpTGaptmoqX6S0OqoeuW4Dt89U5EklrHdGg2jH6B7pkS5pOX5BcLnss
btYLVBUHTMJawW0iW4SJXVON2SFtC/dFjf60pYFKQEI6GaGiQZibT4EOOXLjI8oBfx/IiaqPZm3O
xaY3WHNahVnHS7V7bRVdcEpJH3kQc/AMucOMlZowiJiTOtBga25yhCLRgJldsS7uvdQuGT85hvXY
E86xZYvFpZw0Mlo7VCWhZTn3OS3kg8sCehhIujlCEK92CYU7yyEZLZLt8Bx0Rr9vsIVT7FTTcehH
jBl56d9P1Nr3Yz+iakk7n6GL933GhnWU1WUR7sSUjJtq7NttUQdtuAnb1LouytE8+YRs3GQ27skY
4H9ubtOkrr90Qql6W6ipAe09NTfrHO4IoyErpOybMsrWUfFoO0MZfBiMngor9Ytkz6l7iNHzY26r
VPbCdKfnwBJKnGLkcyUYpawwnmWFSdGoK6Y+fntWQW1Gs9TZN/ZUhecWKMU+oAVwWgjfOMGvCCPM
wS55TJ6+Z+mBXs8m5O0z/EjUvVk/HlZgGPvJWEcRSZWTsnVBhZdohk5JVRq7wl6Hj4PjMC0oC2M5
IJAvzqADhh0aHUyRHHTab26b+GZERzgcz5O/DrelCvUTIRg07mXt+wBN0AJM9B2TAYRSJ66dPoCL
OlbTB06UhN+sRqD3ZoJGMhNz2m5UNbJYL+6KLLsy1fyoTYv+rhhF9t2vTW7pol7sT2lgeRHgV1Iv
zAU/eOf2Uu9Go7LyaNJmuJdNKvAZzULEU1eTOOJMy2epbYkJq8ymLOp9e771tSEcuktMuw7+4FW4
SUmwD85q9e4r8oSx+qMuYdIz9cEps5z60QETC0O6VqexdOZTU1fw1VtRbKug+CKZFnfximnyCh02
qSi8VHcP7kqfCo/8KZrUP2KRmk1pEnWzqVJt7VZXJWUEG4OGidGRBmvnS7FE5GSk7nai3MGexuUH
G0BybLSgFeNwY2fQblxg+3t7DGzSaVLr4ATem5ra5UPuI43eaV0Q9UopNkTuIKtrnTQGeOY+vRqz
MYvGKX9K/Cw/s6pbZ1Gv3s2U98xXWTX3WJTt3TR6ybXLKn7rkXmytUVuUAOk+UcPyWsUEAWybRc7
u544Ysdk+Lhf8N3KZ8831dXc444yENrvm1Z8LJjrHc3FKa88zO0f+7lTu1VCSCIQSO3BY7SHxEaQ
v2MNknEJ9qoim9SXG/q2+hriIhv1Eprtts1zCv2Vu3kMNItTN39Yp9nfew1MO0qPLuvjrErUePY4
UG6zpZtiOviwiHO2/P1sd9MRZIozXJlZYuwu3Y6TaLAQRDwyxqG7zG2dvmEegrpe8qI5FaIMZZtH
DtyYJ18Ro5U0nLuLlKd29AabTXzFqa0dYJBJxRsuByu9S2bf39WEOl5XXRM8QQFavxehgVpxMM31
tjb7Ww6QKmR4kKhtWE1uBMMCGVF5iceZB2MMz0lBrWj4Q2ueGc0VbDjC5WpBa+7zfv0w9IUXoxDx
w32ljfLOD5iTAstJS751kCxgqRcyMUShmZH9rds56slz2todFDANxuVr16LMqUdX7pYsB1quMfUP
O/p+zoTShFkhxyivPetAB4wiOVpeGUMTHBdVJ5vOr5hVEuZ569qm+9lfRu9h0ct6qpTC8myOCtZL
ProLwqbCtjcpBwyyzXp0kcQdkao12076zESoe/Uuwc5N7zofLGdEybikCZP7ID81EqnSBq5P/Thq
ZcGagWp1gaW14XePpejRNINvdTqz604pRXBmq8mJuPKht1G0EJ4XYFbMswvpfOlNmvzOwAZHGcAY
q5+zmfMpMPUzbCOScXqwE0afMVAtkRBsO+R8mLqLHD6MGtodr5xFZW7VsT1cmpL96MSGxyCRza0+
Kt07N+M6I7IxunZBDBZKG8lFUz2EBKXgnK7yx9pfyht3gQo5yWHl0xfngMtySoq+3DG+mK1t4pej
4gDUUyj0Zll8rVSldlM15s6XZXTKt4rwFC7sEnymqzifJD3nfdE07dHsw9zbBmFfwNAoS4ideZ3q
+6FPgFAhHK3n4zhZ3sMaaHs6SHtonoeJix5B6XOuNDl65JuMDe15FkD/DI/OrHZrNYRmPJZ5ubdB
pOTRMpT5fQH3Sm5RXvqfGLATIk/PBgGVvUqFy3EphuoQ2OVq7apBBZ+1RDV4VXpATyD3rDNkTJU1
b9AGiHwz6vXjbI5reZkYY1ofNHUpn15m9NdkDaKFnMqydpkhLHpXFyJ7xmVJ8cMeaq6HnorzO8UZ
iOOWvLp2g0Arv7aVSV8fD1FP27m2XulOmYBBoHedg9xJnrs6eGT/Ntk5tGq/6hFVfySbsPMuGD71
VmJyOGnEarDmfvS3PELtetYjSTLgisvkqA0juMeBxYCf1bL/iB4Eoo5NMkQWdbRcDsgf1z4acqgr
hli7LRM6/ZgPRrDNa6+nfgyt7HmUojpBCa+Z1wA5ehskCrS9B+KQk1IyAVR5ntGYVcfREc0z1tja
Y05t0V0zhoDOQLlkMwmDgULXEw5OlcVzLvizY1GnTZG5dLGG2so/zW7FBtOPLZ2IDE8d+3+d2XNk
96A+Tgk4eBm1Ouu/8K8p+sHsCE5qlXwdMiM5g5tA2LAxilKWW85u/BDpsUXFRtqZ066SAaC5BMz0
1lW1+1FYRL6xM/FtPJMON284wVRCj1zUlx2Lrxc/+k7epXdi57VzFCI9pWmTLpuw8O3qSLKyWYNL
1D27NRLFejRlRIqMtR4qZc8lMrh0ku1tnRZ8GLZVrOaC4d1f63MVTjpA7rFo2k4OCuN1F9RtaWza
uU7Vnb+GtGdwM8jXxvX4rCQZCHOkRcKfVlHb9Zmetdl+ZLynbAb1LiKL3lq4/P0gxXAYIOS0W4OM
Hn7BWXdOeQ1cyu6IycQtuq0TOqx/tnLoX/Eh2UNBK2iEgFRdZYWRe3HTBUm7DWtHFwdTG+Yc+R4T
+Ps56eSr4Tn8ANsr+Jh+9nYciND12TAykn+1MrkGvkx5c74z8z1hqztYmF5q+fvFWztaXhqs+XoY
y563NKCa5U+uE51XKZv21sDgaiMsLK363EGtUq8Vcn+WZ8B77UfTHqv5nuUyLfaKNJvy2nAZvu8z
juvldb3MbuFFi0D3c2Ox9KDNGkuAjh6anid4hUn/0VLmKncarcRlQ0uJ2xqJxAHuKSQ/DbgGv2iv
W6+6YUTGb0Wo1gilJQiNLmpqdMVs6aq5KXrFijLxO8xnMWdtSF/LoW0nfAepnDYQKG9zsmjnaK4w
b21se9QIrSW5BPmIVL9nfHpl+AuRAP3sPuUzWL7NKIpD7Vm7kjla/egmk/Y3/920s4Z2m+tt2uEi
bmvMJVnZ7Aolb13C2tqjAN/2N7add6YpBKuXxAKX0OjQ9nkO39kYCp3aoZk73LW20902s5Nb9FMm
H4WjGfT5zgEzOfyNbeoHm/8v5kBeCwubDdSZDBGmMu/zEiim23GgeNr4gSFf6d5NJng/y/4GP3GM
7XH1Tu6ium4jpktYA+HxBjgjWi2bQZfdPU78QgKPMVHa2g2RXrNZ70CweZ86Dcwz9jLN0bhbJZv9
MjhNw8FlEB9d35gegs7KdqHVWaeBqKo+Dv0CYdlfhlV3P9/If2vG+o4oxEH98x+Xacu7txci7iXv
RWATYRb0qzVkNWxpsX0sG87AOfd22x/TrOxi5XjzXa9dfe0EiCIKwhcef//K/3I1ccKDhyefhCbX
ZRT16yvDSrMwkCwM9gubwrLEln2JCvqWeZIDRMgEqviba2nhw3n3ZilaBcbLy0CObIqLl+ovPpi+
QWs94U5hkaiSmxXxBW0nEDxzsQKu6UAMXdVwBG8Nb5KnRvRo6foZVY45CgW5Y2gREGWZQzDu7z+K
dx4u7jGBFShg5se0UGBM+/X3ajokvB0bOgpve74TdT3fFVlPudibBbXB71/sckV/veLMmQlvsElf
t3ma3l3xcIFA0ypr3ExhzeEqq8Axo2NI3ePvX+f9m4KWz5wtwAPKnQU1nzHmXz/sBa1LwTPV8nAq
uu0I9XOoKm02jYgEkDT+zdt6fyPzcjb3ke0wIWUOEL5znTaLlUP+ZBGTPzaefM6ZPeDeuCx/Scmi
fwn/pQnFxkBneaXGin//fv+FPk2CiGUy1MW7zEjV//n3f7m9cm3nc8lcaEN9343PmapW8C6uOyA7
ZApzS83hTluAI5JpQabK1wT9nEGPpxtp6AU4puIRAzjAEYaKNwpsKvm2TSDkdgAjlm4cUaApSQYH
tYI7JxNNNiQWOupSjRRxWO31MDuFDjgQZ0tLA7gJEFqarW0eZCoNdIPjwNr/cyzjTQMbLYOESw3q
OoyYbHrTqESpbpFwGLP6JFK0n+eGQta+YRLhy9ioyKo59NVgDneVnrmIoUIB85GzBRsqkxumg+go
2HSHyeQHi8bkk1dj0qDuNfPL1qsT/oT234I9ahPvjOknuMdDxVcxpyDv77UTQK5mxbP22vQuOzFE
Gbb3qeaXb/sh3w8OoBkmp076lspZJti7LHGqe7DYsQsO5qqArfHddADBRHzGOTVAwpjhNA5+kjw3
EEWoTLIse0ILjKPLWEhIM6DrIafEY+Fsbfrv1VXeSzb0KpgoQgZhzOsh85Zl/Ib6kiq6JTfBeJgL
B3zG0k5s92r0wovbyCmsuF1Riu1aR/BznJxOEt6arkFsH1JSRUufUUWVJJKrHX2aHIYoGKRNwjRn
PSQqNYirqmc26Bp1BfO8H/WI15VhfprRecy73EEzToD4fFFDWdoEiYwDjqTgvKN9PYaI/rbTj58w
5i4vMjKgKeJW6S7A6pDn4YHZ3o8PgTSgTcAYvOemafllV2p8VDH1lKm7YQ7lq1qLgeEN2GY6zTrc
wRkNnm2n564pTOYci6G7m2QY4C0nEtizRO33lpTztSoaZgt+Uyw3lk+KHg9gsWDc+lGlzbqY8CAV
E/rwbqpjl84m6OTSvl/S0nI3KRmlHtioZq1OHJuav9v23mkfbAuLNwdsEPgCC5r/HmgR+iWhuxZA
4Vzl1PQpM0UgqDPrlHATkiisLrspxMgl+P0i8X7xJUMBgomJX9exKSfeVxO25nyYCM28uwpZ3wmM
40ZoOd3+TZ7CZXH96yKPsuAS6wFeRuBLRXHx6+JLX9WdIHcTP+UYwVMWWvW3wnT67pAVoVdv7Cbg
4FqtWJfPCRCzl4GH4vvv3+q/fMSXgDyCDBjhkOLI4vjrr7CGi200SME2phbzXbtQxtNqCu4t20IU
AanpK1AwPoPfv+r7qoJ3jDqG+FUEE34g3r9xZnAZCBo6QI0rirNjcb5h1bqMu6umf53SHJz471/x
X/Y53if6CQClqHaQJ7yT0Wie3bkuGQOvWR7ezkuiJR4651u49Cwlv3+t97ePbcKMMC1hotYhsOJ9
zdQgWgkHglmx6nIU2XCqL437dsAc9/n3L/SfXTyPT1J4UGVQNr67eNmYNm7vki44r2352fOSvNu4
WcUXwgmwaNCL+etPQcfvX5cn/92da5toscHm4Jmn9Had93du1ja+QmRN7TNUt6aJ53Rxzb69MLEa
ucVg5n/Ng3L+7hEt/9Uzhqki41SoN/RtQDQMSFZf7Raa/BatincumSAusUzC6j6oJ+ejbIL6KkRY
d5FBT8UTetPirc5tc4D1RobBpqC7x1aLAlkip5OkvqfT9Fbl4CFi8H8z6beh18a2Dpc3x5sUEGYQ
ssUVqzMjps5vP+shMbr9akHAQJvRCKSEAdvVkvdp/tKGokajmbkdSYIbYHK1g+npcr6GV5caOLET
TvzmVAfJEXQe201oDyxDKhGrPOkWGyPjtGYyDghuWLUzkhTwjI1GTl79jz4B/ii+3vxoLhkO54pr
QjFWceei5JWntJIYZswBYnQZpBZj3FUPuCxGPynEVolBoh4a65ozr61qfiZcPJuNM1zvUuWsyEoE
cAxOq+wbFfPF627qa3wxK+TMuNGFcavQBzzMPxpBGS6XTcXM9muB9ZMOWx6atwqjBW8EmQ49Z+IO
4rAQ895DItnBPkTXYzXT96pyLlzHckrZ+BdBPoEKeO6vlFfQsfZKMGuyl6N7aGWz0OE0vOQ5zxrA
Nks9hoeZfLIXJXP9BNkspw4hTk+ejNbxztjj4O+BmBX5tgmF2vfFZWUaUOMdGFdjEcnb5BI8V7iD
G0FLn/ozhknEaVJ75597gkd3kAAhRpTl1c+mUOGS9/EqM325VCE00aNMc+qxn9/PJEikZzMnhuYq
H3rhXgW0LF9mr3ViYL+zPAzLGvpxWSkDIF3vPwJFKukeuYQGf0IWU54by2hrOqBGR9ecMnfvLaG3
I0xMD7sKtgtZJes4JtdFQwN619eD6raoQOr6OtdqmTCQ+K4Vewh8jAjZITfzT/nL2i/8yg2uT7n3
a0HHulrYOml/y8yEPu1OmGN/XNyiz8kqlH7fhud2mef9jyf/3xKQPrY1/3uvCf1FR/r/k3KUTfm/
1o3+rwZ9DhCfbz+UrMev//wH3/4nT8L94wdmCyQdWRnmDwXoT9moZf3B+YIkPI/sWb7ncqj6UzZq
uH84rheEENbQGoOP8Oz/qxs1LPGHSbKSaVo0MC5/5fw7wlH/1y1PAMriZWgXBJd8N9Bu79boNjM5
g7jBLuDkbu57pI309WoJMqG6QGjNuzqZmGuonFFLMa/DcTZCz4jsLly+pphOmfpnokaB7jgBypFy
fmGsq0mvmjDT5a59WV4z/dwXAZhI4nz1DWeoTJwrQFl1RGYPbjALt82XyTUyziAoihD/gBeC7Imw
PERJgZMuqsoxfCi8GY0TkfAcJODHLtN2YgF39okWafhs5kaDptAa3UdCRM1+B44i+Y7KM63jMq3n
ZYvJXhP1oar8aVmKDoIv7UhAxbksHgOv0UgODI8Noa3wZW6gg49FPPVM8eMZ2SOKSMfGWigk3cSI
E+rwBBk+ZQShy0tCiQrALHZpCzp1E8xap9cGqI59wLStnWO9oK3AjU2scL6tOVg0f1Oj/brZciGB
kfm8daBQhG5d9MS/nNE1bgZ78cE3mE1wW5qBfk4Siv5/q73BT6flAssEkgmiVXb1S7H6l3NxSHz3
CDfhVk+lw/inZQBLbMSosOSka57/TelL++iXEkJwCOfe5K7kBb0fheCvr4e1pgREMH5mnI9Qlm5z
9QKbvH4DYa6YMuRGm53CtkEsEyj0cZHtZ4h652Xt9Tabc3luqd+AiQ+Zfi1YrTHUcNE6BbFkFBTL
KWSfZi+Z4tzN5diC+00HgVVkWBJxdhb6aXTT1AJu2E+491K4wg7CPadiutTP84mmEo7cpK5QvDYE
8V0z1zCGO2ew2mcQq7lDL3Fw9AVZILbrmpLtXiHcRU61aop3TvuWeEy0I3GA9a5DOAm26X5nCtlD
ms0VVZscYARXPTi3U5D7TFwMWQMQJvt7/MrBPHhh6ChwBvSiIDFlcafsQOiIfxjZD+SBfBRD7D2v
8r4NIvP+N3vnsdw4k3bpK0IHPBJbAPSkDCWVpNogyqjgTSY8rn4e1Pw9f/dETEfMbhaz+0wZkQQz
X3POc86Tg2YimooBcEBeaDBRsSZ28zozqZc04Ix0GnNBqYXk2HlUHqOeQK3m3AVtsVY/i00mGySy
zwBSzEw2I9tqZ+/g65XzBBwWuwyedGsC4c1bECBDK372yZjUe8TJmQhX0yv0yHMMsN0OZl7UQHCu
fhgpEWbhUFSLQQHAVYVWQ4uRLS9Fbd7X1SCOid2MhzqhbYaHDjS4c0WQjWhCB4yLPy1OiAcrCWW4
KJMImhCJNmMbi0TmYFEeetoGY453tltyaUOSDeR1nRAxnHKlDa8KMxqRggk+EzZ+Bcat0SR2JaYW
Q3GUC7ffpVXnNWFBCtf2qgSc2bmTU39G7shb4Tr+/NImMdbUNGmtjO1vr9sYeWvqIWbr6HCmMY+7
cGPGVTw6hEefrbrwrlhrAYGkFjjWU9qjQ48SCjJWmiyx2tCrU514L1rNejcY0PED2WTGtyIZ5RdQ
quIrtVEcBKM29CnfxtWFXJKgPVJET2L6El3rRhx9Kz4rx7sKPyP2aCX7IWSN9wD2u8bvmrEw3Qsr
L85Iimwc+MvqvFsChCDSkPZc6VO/a+d++prxqL9nvItm5DFYggPj2ih5E7yeNMErpWbYMk7rdqU5
qidXkOkTTuVa17upZgMeGIMY06g3HfHYE33wy+U9fsfAmjgX0SLdZR1nFOg7EHprhzVRSBEdycA+
jLOETwMFtfAABzZAA5RZTy+L3lXDvrUo2wLAGNmAU71GXqwPWMNLisVi30+eOPXuKv+UHDA1HUE9
GZHsHfW2Mgba8gJM9QoAYv5yhskyg8lyu5MzG1py8B38s6zKqvKLT7HwIoAQpHL5hZa2O7GMjY2y
2I2fm5K15zFfW+h7Pu7sDi1dicktgYGrotFsxE/BVummLey3L+hDxJ+ZETpcoqT9SlfwZUinKZEh
8JSlxndrWzCWE5Du0EX694ZoSt28dp3/DBWHXjBr2Atb6Cg5Ls80wyputBxTqzGZL77dtfcFfigL
oAw9ZmDiF0S9nbXeY6IXZoKUblIee2lPq/cwPJJfdWK371bKLjXovRUdiGKQ4Uer2Mg7zkh0PDL4
KjvSMYwG/sLGv8fMAqug9jJGhBOac35c+joZkTMv32KuRwgmhR1/uSv2wYA5L1yRxi91dlvlKK6Y
Uhox/KrnuughBUHCCWIeV37NhLwfI6nbPKN7ahFLEJyljn5Z6YMVJMlqNwerqQtzheqy9rD1hr5p
glV3tPEs0So2dCim1CLHpL/f9kmeR26e710KOAAaZGjVPptLyxLE4hgYmWma2ePqOVMbuo2W3OY8
S7xdC0n5e5HolSAWray/MjexHGAG6fKmQH64gSG0GsE3yopjD4IFKZ1b5OhEk9wUyOw6q33wF8ax
iBHrTC8DtUDfL4ukhcotG7c9pxa1QBSn5PjC8MxQpw6p0L/BpzC+VCzFb6dyeFd7Rt6PlmNqHzOL
FR7yGMV6Do1hDcDHkMI+FZXvhFCzbOJJRQdcxhSDgxyhSYc/NRMOO0o0IoX2kBp0BkiU+nxWLCbk
jhYNOazIMol7biViJZhmiV4RtqBtEiXoEu02+v426AGh8Jq2ifZL5b796a99/7i6qffeKKX/glod
y8BPyfWi0VgFJjoT5yhEGxpSmO36SKpAosslELzvXQh7O3/PiQO1Q9dPCAeyx3FqQkvPSVgxoTtI
5N629TN1K9ZojrlMlHCLidpTwxEcc/zWYYIoo2eGkdv6xakQJSV6n730PO8qjBeneFaFybnfljpw
jN4vp8jvhzVFHDFrRpQW5fTZJjgr6dOJD4yWKV7TyK7a6uzMfLsC4cN1j7gEsRrkHdrImTQPJwSN
0j+BWKOeJPK3/FVZdasCFJj6HzkO9QcdbvwbuzwScDdPxIcYBz58owaGEKVg85GAe0w8ShbZVJFz
u9iB5SNf2pXF7L6uqnR/9MmQfFY9X7qg7vrNCFx0kg2DniMUNJM1ncNM03QryIRPLTOO9YjZJ3Y/
sMOtzt5PC9/T6NNZQZWXYpraicSRDN4032S9+VMZC9rDgsAX4gnc5nvTetYvx0NgzS5Mi8fAI+GC
oMPKkoBTy8Ibr63AnMSdjjriqRN+/jHSBNSshwtWyeRTlJE9yUGevBEoBIT8EbWOFw9FufMLsP4h
yj6v3qUxEWhhjGx5YG2TrcbVsebVO3h9qfXE6HRti1Rp22yDcdbGOzMHf2SUO9UvjoZB7GHClyuR
Fq09T2Rtm7Oi22jW2MYt5tjIDbdu1jF+1jHU+xyAFCmQdYhfbwOcYxKqneFQyE23Ewwm41ZUya2e
rO9FRkl5lmzyF5gNnUjA39TJ5KCkJFWbjx6H25r9zJw0tY9kF1isLRpYS1eQWK6JarYyQZhQNY5x
9cS6fWqXkJQo/CAgj50UBWdZFFi/K6pWzQITkpka+Xzofa4CMFcMlUbv1vQ3SpRS21e1nXtPhUod
9zcOR16PiDcQwK5EcSZOuhh1vybPbAbMEULj8Te7mmiyfRubCtK7ZGQZOJlYaGWgMC3eFtwkszdS
flOMxLlEuABMQyJ0yIa0Mvdwp/T4dcgrZpUEeayZu6cUMdUx8buc8AunUsJ8JsWL4XDApE+592yl
+UjIxZypvYMpRzqw0xg6kJlI6hlyb07IpnuD6jD4MuxSV+d8TLTV2xkgrLqbljZpfWVPOk63zpO4
zoNWEwXK23Sm8T2hnZb6I+gi3K4V+NvpuW3H2Hwxu1a4t0olpQlzcBm/+drKmWYUsU3uwVJR3ohp
rTbQqG29T+m8/OkM1TFMKdQoaPKkibEisaaPzmiHGOCMP16ku4Dy7IqYMb5hKW7DmvXwK1FzxO3U
ub66uywGbk+B15vJNXc95PAT7YUeNn4xYc4DShqi7zI/0NC14DW6AduMTO1y3QlM1e3Jd5hin41J
pjrxUhlSapIIhpTni7lR0PZeR9NKFl8WrNXcDI+SRAEMx3E+FruFIfEcZYBs2nNOkkmGxalN/jQQ
MbB6ihrzTVN36q47UD6OC+M4SHNITsnWNMr+iR0IP1lzyccqsbm6PTxAlOwo3OrJpgyWcVpZEePb
8j4ZzvDLzH3r90rfm3xougRtgZrkOWnqGG/dRiTEXNipOVzHefpt6ohenwAgcmCjxUWVzCM+LLz0
ZthVrsHtjT6i+1I8EmlgEAZ6FGpdkXcqVmVBqy8QRMA4q/k0pt7wNttW/83hFkQ/x3qNjcaYuaw/
s256Fiy5c1zQLrkBaWeVApxdyxs26bXzaOReISLdT5JXXbnV50q55CIH83stmhHylHuZailfoTRZ
f65eLgDikBQgN1E+c4RRn8mtYZMlfsnYS54xp814TVuEcIGrimojc1g6lxICeKxHWDv7/f/9tOz/
OAr7t4HZfzRl/79ot2Y29R/GZucv1X0t/zo249vyz8GZZv4DdAUjKeQdLpoDvM3/NFzzvyDIC0jR
oOQ5ASymY/81ObP9f5gsUxhpYdHzAEAz7vovwzX/i00dUwQPCD0cV8zMf53sGM2f/ue6DY86b/d/
//u/am22H+xftnKO7THO469gPGcaukCt8O+DCaKpUZgqm1Q/dDGEe2pQzqg+m3a32JM+BiV16mez
NsMR4cbqIwgyBCFoBpeFPk3z766Y5Oes0IYEqVYwAkAhF7RDXr8rvSkR6ZT+J7ZD70kMscmRNbl/
Jqn9sFMv/vX/n79+2aawZIf/p+fvONTJD/XvD+D2O/4XCZhZl6ejvzNR1+DO++fzZ7j/oKjjv7tc
5PyDy8z0n8+f+IezDeIEyhUwc+Si/Pfz50ACRkLjm4ZhE6DBcvF/e97+0/PHLnR7wv5lL7xJvByD
+bHwt78JV+S/P4FNQ2laY0cOO6F9j+eDIcuXNF5hHmFYO1omceVLX+l70c2RbsYEH6b60asId8q9
1Np7Df6RAm8C7vXqLWZ2uPem1d4NHv2YNk06epXG2qOnmhg9JNattcz+SIjKD0tk+RMMoPbsEmIX
0IIJxBbu5zI5v0ePlVP8QxEpuGtaMWC1jNcn4MjyjJfIosWv04tJDbvDs47tMxGzf2Y6zfgtQZ5v
gYE6rDn7Ms7ogC//E5qu77BDkdy265Xw9qtmYNbUzF47pK6GCHswtP2oadaNaRTSJA1NJ3HuaxPF
IqbRLeMKy09X3AlU5Lgf2FDB/mjkTu+7YicrXQCCFfHRcnKWKla3TUgUEywzcrNBf201k+wqNHuv
rbCyCo4uxg+bPeJ7QYeKDy2m9c4YQh/FoJDLCi9BFisHkiFaJJ2vA79iezvp0Hezk1q7Qe8dfVfP
KxFRlT3FF2KFmEi4MWnGBm1M4CUuvceS4WNMOgeAjUYq4Iefjofaa7Rd2izt97WYCdkzlgSzKRwR
+g2i917sBDAkqa7r0O0GUZnY0wkl3Gm8UOyhcaZdse50CKtLfHQe09pd3PPREXoGXtVTCaAWFMZ4
B1thIGzBVfMOjHY45XDMTjBoliMmnF8QBL6acr2BtnXhaNkLCz7cBkWqDbgI81zeJvIAjfbZSI45
8gDKQnCfjcQskRZb1CJT9SQgd2T5WMhvusy28H5og34xmIeuDJpIyiYad5VYt8RivywUICewO7+k
bA+apn3i8j8hC/iJP/GR4vxAmUEnAgrP93gBhC6BWlvcp4FL5Yvyk8jvZlVn5fDp0cPb0dzruFtK
g21w0e5cOV6Y8JWHwaj8J7vCiCaTYHbUbomPpB4NV+Z51UEYGvMNhyQwcunW2tJ/zL5Ghifnd8Ii
HbvhPsObe0KK6z+4K2oe5KPm8g3gFX+cBQBh75t1eYXcr3YEHD8TKEmqNNaA10V21fO8YMysRwfd
+Thpx94uxgdfYVzY2Bs70K9pSIjtcimYGSL7OfieMk/z1GAlMTHflXk5M5xI4Os4fXYdsO/tKKPj
k9uVyYk1ovhApmXdphE9GSZ3+OEYZN5ydBTeQC+9ZajhRc+TGGu260W1ToqkZDxDjOhHO7E8RnBi
HPwcMiHg2SysnOZtXJV80Gv4xIMZSzaeCXiO3mQyCgzwCoTj11IOc8/8lZ8rziF6DwsJwDhKRwGk
CGCcwfe6z5QdMBwizLsx9MgsG/dGZlRypymcr06n6cdycOprkfrupzDtFwItvbBr8heWxGetRfCd
oFgMLb8WnB9jep9KhxGz0dYnhzFbU/vg23jVxWaPLsyw7W+rlZJKPHvuRQyTvFWAvjL/pYGai8bP
7XAjEAhrF39wiKOs1qY6KkZT3zsiaR5jqZNnObkHxA+oAlbPu2es8BgaCHGGVmjzDNrJzqF0vMke
Y0bmcs4iB1igPdCRh/kojm5jsinIDlLUhzJjG0yawknU1i3u+b51E6T0LeKVtTDx2JTWWIRhQcdj
VHvp1WmfU80e0OspEBnYlZOs8rBKF+413pCVi/ElxaShjPXP48KWjYjwJAK52pIcmMhA79w7w47s
2a+ZGZCZVZ5bJAlEzlrNb2dOKHmJd3uip0CfTxrdq6OrXVbTiBQAeFNlhRqg7sUGg6FG2kbHOdMr
79ba+FygPJ6k8C709cjfm0wFpt35p9kxyM+FhPaaVnMZs6TW+5N0qvMMW9GpkSuYExYHSOxxH3os
TiApeG/sE/jjMd3tbHjkEF1yum92Tbz/NSaXKQMAUMZH21nd0Fp+d0aOkXJoAbkPhBmz4n4fxwEX
n0ao37Qg43T8KhqtZnSCcQJ+WDn++IQO+4fD2GW/IL7Z5Ugpd/3qhLSn8zkl5yzwSgiTfltB+TMf
mOQde9rZJwO021MsM4D7Rv1YreJFxOmlMJrNfVNE6PCetLj9nDAp7No+XXYYurMPh0UyBy7Sdo/T
J/SqNjRhjjOm5eGxcLw/uhpmFlx7Ef7PXcGb/eCarnVYSDgHqGbM30aWL0eMyScx5cXBwRjN46EP
eNrb4WylOltOxKRAN0EOB3ktcwpM0RpgRXx6RslkGMTpBabZMUXVhpe0/Rg7HLFa375UnRLnmvQJ
iJjcmwlZ5ydwk6RdDVXMGa6mqMzr57qrd1Ts/Tmx6kMFS+E4tp1+Rvhgv/bGA43hxH5rJHu3XNmc
2Lm+a3SUEl3+SUy9FuHSZzCbN/3d6jUHpjnPluo1VLbAxXgIjaMHseBpYKbP8dC3J+4I+1hyhOB7
Mf29XiNZCXkJ7sGdJjZJmmIS4GgQPzHu4VwUVbQ6w02v+GgG5b0ReHWwWOJImz0C8ahk9aSPflL9
VqYXyY789yGNf5F+2WKR6D/LpOXX5mSaIseL99A44g8JA+aeCC4+kF5O6LKpOqw+0P5eZ/Kpj678
njaKVPVqVfHOoxCjWee4YZCeHSs0LGHKNA67Ck/TTMgWx/r7xGiPvuBAtOBlbfPrXHwkFRdm/uH3
5YPrlI9y6XaQ0g9Ozm5PpdbdNeqws97nZnmpc+c5KX6SKMcYsdwTP/ydPXpkFDc/ziIPNHczfJgD
l+vYAZRvHu3Bwt9JTm8hCE+Us9hhTORctPr7FM/6WdYsi7aA7cxTJyaY77bOfo9V4l2OaX9EMQoY
WVlPzZxwVWECGi1914+kMbOvstCTNm55trOPRTr7QfcVTOb6RzGj/OrMqNzI6f700erp2bFZ4fX2
o2rkU88Ds054DHtFVB5Lhm7HIl3tAOtPAevhk0bZGtYGwRFko5DWCurggV7+uLYm0Qoan5EY0QdU
9XdRAAFiIfJdKyYY4UhUQ0EUQjCCbgwk3zUQyLpX7bnJGsIJu3gXW4lzYtNmHlnhH4pa/1wRqIY0
l2sYz/GTRFqJs742wBbhiWE99jKUfJSFvgzbGEfeW8Wf5Ur2KOSOfU9RKe9MCM+7RBXOxRma+uAP
PdOnegndVKFuVikuIu0r9b2bciYeLq2OLKl+L6l/28bcPkxYv0/3RU8JJi17Z2WqC63tx/Kk+qBg
48/QQevIiNhbLo45XT5KA+ptwZiHcFALs6PWvpfF9DAI9xcwvhdcuMaDppdfVGftuXEc88NS1nMF
eJqJJDscJG2u9mJXxrMYIaMk5hg/Gt10l6lxR/B9UBwGHaZO3kRrPzhzfYCoYR11FO4/yAPMX/wy
mU9Z/jU0IBzRkBFTUN/YpGp7ptrhYHfLd91Oq5sYWRWqtvUfmS4TSbZW8s53Cp9E+XsCadzYBk41
rdJP4wK23nU8ci1GjAIRdDD3asXdFAy27ewkzPvmL/2+tL0XlrAonJwNji9Ydf308R+RA7Ch8+W2
UU244OUG1nc3xH46okHuGzlExgSA3/GsEq46UH6SO3HWwenXN2B/DHQv2xD+Y2O2VyAZ5gOd0rDr
If0PcXx3N/R/rNKrx03ft6O/S1uqcJfZ0gVOY7vnRlahXTCNMxorxWBItIC1hQxUk6sFXkzwQPM3
gwAzAschNInAY9V7gfT4ioSdex9jQnUx8UZfsi3UwIDkRQflDOdmahXCPMIPxhiGjG4TiKCRqBe5
f1MSkoq3o96iE7gt5QVnbLLPPA/SyhaxYJVJNjCe97+LNksg3ptEMXCmH9YJN8JmqoFzSWRDsoU3
YP4fzi28jUDa7Om3iAfUaptNm9yHeguAyCXuntmDAjfp6SercWtP1L1xElt0BKbF1QgSb1CQTomW
mA1EvMMWN1FuwRMmnPp9QRZF/TeVoi4M/00N3MPjFlph41g+W1uQRSOItBCCOGyvGiEDbIEXmo1W
h4UaMRgzPtDQnAzvWHgd2j+XHfvYGrF2RMwchxNpGhPLVwAtLbxqdjfDI4PU5ZgU82e6IieO5N9U
jlou8uZsUR2qKMydgjIHpZUgjx4f5Q1jMhjrtZWHpVut7/5E9Mfg9tPZyCkGUCRxEpfSJF8edSgb
0AafgztF/VqPTHs7ee7Yp539ka6YONQ3zyj09wkxTeiwY/q2Um5/m7eIkokJJsNnpzoYoibAJCHK
pEmz8q7PW77Jkkj9EktCT4y6nnfKi7tbuUWiAP8yHuXfnBQvh7G/LXClX5g3ZfWHzKjvs/8OPFfb
NqPfyB5vkF2QvFJ4UuMmj82jibo6WAlo8beklgkq1+ZrjUkxTkhy8fTZuoKaj4miMewn+JSfEr3U
WzPCgJ63NJie79n7YrY0NltWTIzy4BCn7MgSRJ03QBCvuYK2jxXNOTGnq3haq8++4vnakmgWlRNF
s6XTkCWNDEAhaDe3byQAim+F0RbPA15OYE2FEbVE3VhJ96eee0q7LQan2QJx6M7nJzka/q5nHzdu
0TnjFqLTMryO6i1YR7H/vmB3nq/5xIh9VxXooTH55G96s6wPJbhu7llq/Y4o0QM3yJqScSS2OJ/J
UPGH2CJ+RqdnLzDGLNy2ACB98ryjR2MYel4Ky9j1WRcQGKQZvJZ4BHI+oqY6xSO8FWuLGJLeWB2a
v7lDNakGH5uY7rkxcvNOoeb8tITqH7CQkVpkr9b0KDnTOYlS8nlqhSaAmKPEwhUit+ijyv2VymOS
tU+QN34l4FgreTLlPW16iA5Hi/ikhTv9XK0QL/ymrY4+++K97wH3hsyTa1dfksJUmo0TJEUxfrNQ
LUWEEtW/eCJhswmlHSuYBVdtYFmr5QBSKyv54I3PL/OW/WRvS7hFIw8Kp075Wm4ZUbyWJpDERuGy
p10oSZJKt0ypekLh7E8mo88tcQpgbv5d2QMpVH8DqexRzSpESN0cFwKrisaDmQcK43cDYiYLe8cG
bAcxBMitGpaByKt0i78inHxNPwl6JOF9Y6L2f/GorthQqT1G2AKLla2xVNxgqu6okg8bqh3rpY22
mswS8Gq6MVhrt26eSEnAKdRQNuLmgta6WDbgVmdjuJKopIPXqWBzLGKDvNob79XcyK/uxoCd/+Jg
kbKBhi3/YmLrjRg7/IXHWvyV4EJAyuobW5b4XPtUbbxZcjnpTA2vbE/KEhh94Q3Fr+lkbVZm2XhP
UKecr3hIQblREnOJgcoJp64grhmQsnfBXpMdGnNYyLOXqSA7Xpg/ndIzA30G8VHIhBZamu3OkZoV
LQYCaFABtEy5rwLokP1ZbwcPjB0W5OLiFhNGNlp4/2eCUryC/fTWFPQWVS27i6liRja0VoitJGkK
MbMwsBMC3lomYWhERrl2BzMWP7ZYynHwGxyXjc5pX6P2ZBBwxj8+shxt2lvS5vPJGUY8mzRMuXap
U+tVKeA40lyCLiGMhXZkSLqYTAmPvHBqr1DWTRcOnaJzXwligKQWLWI9KPvWVgAN4BGFZmw+8ypY
6vQfNjskMgqJxhFpNLiSuOC/Dlgegw85jWHuGYfKR3oWQ2dnFdhPDwml630hiyxyHBRIOcP7jF1k
wbXeSAvxGLyl4zBltRnpSON3CsG/Pn/D9PrcwgQzq2mfLeLV1qtdJuMRLPFxKr+KjgtttJETZu4d
gnTzSmc4HvRZ/NE9FIq2TnM7Cqe3g8FCAGSM8Kzd1HXP/lAgZM/zvdCTXxOuWstYlqudFUdncaYQ
70wTLuYyBmQxfGN6wVKRwWKQx/bmq1sOzpzVB5wOl1oHa16lqK0s55fotppuRFCPu8angtcRJtJ6
2twJz0W6WpCb9S/gNmQBNFl15wbeee2yQQIYBHqTCDRk+K1hMrFMkc1RRG1BAmSllXkRxj5ODYGJ
M3CxZwW6I35YbRFlOdCsrNtVvkoDsTEvkDwFjSnx5sdQNmi0E+fu1GOUM0KpJsh3WffbnMHGCnji
tPFD67/VMbtLLbfTu6IF3POA/mjQTgbb89gYhN/pzvLQJAu9Ccs+G9lRhmsozKyvbnjWzGVvT+2W
JoekwhXzrrSAEbj6C0r8nUAtYHbOZfaT755APMmaXbLM8XwS77bZmLiAyAz8wYyKikrWay+rGHOs
3wLhk3OXGnkbSmWUHNqjRezN0Mw/9LS4JTmvuDdnWgF3hw7nu4tqkLphP5cel3v1kMdXbIzzRm05
T6W6U6k+oKGqg6Z0810di0+UnOhIl+1MT+5jPWBTz/CdsPoHxMcqHjRilE1OH5r2GpVSO9Q5sUJY
s8F20cIEjZL2iVv/Wx4jxWDySFhGd8319j6vpJyZJ4O+nx4x2pA3AQ2eH7KBNQJnhl6BmIynkWyA
0TszqrHBv3gcP4rdmlYXR1SzZxcdLoNDcqjgeIQWaR49YR6LIHPQq6+uXh0X64nJI2X/NO/bhtsk
JjJgmeo6qHlrNtDPuSS2vnO7NsDU64YlWYFHVKzB0upMsGbPgXDjPZFhve+Knu+a4wHQ9Ed2uWTR
5fIEMAod53QneujgIgRL3B8TbItdDIIsX/zfXlMeUDr2KGS+WhVvfIu1v+m1qT8rrBWRl24ccTmi
ZGFR/M2vTBtLn5kd2xhiGohDwiya5UdJWE9tpzzdjXZzKw68EumUGMdIJbt4ZcQ21OdUymhBMKXU
N0OAcfH9R2AIocz8PVr4NoQcgdg0UgYwF/slzq4+Wr5mBNcz2XGESgyCczTJ99YgqsD4QXEOE9+Q
qAU78URMRnxKnPnSlJIvvARqSRxT5MUI9sE84qyhFTabn7U+P9KBnAiFeO9mddWXd9/s7rX0uSvX
xttNHSUBeVrv+JEPKW2Kiz44aNMuLGN0P0PPhTtrb5p5y7SWnQYIJX24oPYFobJGK1i+zW/lVFeU
uictE8darclF8eum4bSBkAvukIRggvGgqavNnIoiCOQUquu4fGPuAF3wTU4PI0BNzVtfDHNg0t/v
M5/gPIJHeo8S1KVnZEite6T9iBsrlSAdLrl85ygKqDkCZhBBzCbVU/eMinS2p2hxUe6u1pPrvImB
+Fnz01l+Ft0b6xaaPdpB7oOOc7dZ5wspQrXX7jvx0YFg7VsjNJh36Fux0NcPvcbMbSiCAvtrRD/5
PmudEYqmvKz64KGEIuWgs4nAGdBZ7YBpNCESuNeRMNx9PZt32xuWm+wUfYgZN+Haf9kIkaui2dnm
8Igutdr7mSqQJrNroH6JtFQYFxivr23bPchcOykysXiqCZy3U7+iaexhxRFgebVjFa0WjP988I6p
Thtqxhx/i3jOV9vduRp6JF4D/d3iJhfTGL7XjpVBdVKDd7Oq/lWf7OQoeme5Ms6yy2er7L+4gph+
eIDt7XS4uhyNCMW3k7xfxGOc9/Nh6vAV4BPn8Xf3bDQ+YvCJLd189zzpbyhLHwpQYOVk8V1GOvSY
YYg6QZdnhDu8kNNx6V3aGkngODQuI1rj5KPv7eXqTc6e2pp93fjRtsBwcOjvu6a5mubTqrhpzQMg
puXYTWAFoQ9NO2P2XlOcbBjwLmjkHtv226RIIuyqLeMo6MYe/gwwn1o3zlNu76eKDRvpftvQ1FyS
M7Fg09EpRbxnFI6gzW9bRoBre7P12T0VfXvLdIdhLshQPb23DHIZsyRj4Nf+c7UCvlOTM/N7KcU0
Ju661R69uGKm5AO2BtXmIOBjz9F1VFqLn5e3JL7kpjMcy3EBxqTH8khoqHo2fO8D7Wl26jrC4gyF
+7T24viMOxISIp2F47XeDU7pqcqaxzQFllWxLTXEz4bfFjhbiIU2FnG4kFQ+o4b2jGPNbPVg+CBe
tNpXx4YcO5yBIZk1SGaTpQ8sV/t0qA0LX0uPFA84Lr2lC9gflCHiqHkvBcUR6m+dwkIM/UNC0fy6
uLXHVQ3uie7tPuf+j2qyD4Y5XieXRJ/Vrt+XkpQiu3krwKFqznw0wECveWJHvT4wsfJHpvvOeU3F
M4Ci40Bkc1wi8E17C2uM7N8qCQMF/lmIicBm+Jv1ISyP6WZ0vblz7GncmeP8J6WEDtackIfN15ou
MRWiw301onw7DHr2Ixc/vFU+ew4p8IPN10lfbsQyvAk6RY3x+wH+DFMO2zb29PInWUrnVM2mH+Yt
pDPVypd40uDeeQLnOmrM6uB36a9SsMpLMSUb3ISJ/rKK9FSvrOGbikoYWZPYVOaBmHm64ybSE5L+
PIsEpHpih1BpdXqGCX9mxBZDCRqXwyjJ8PLBnEHXtQ4NqOOU3Ft3BPvgEmV7gumnhSsG77ekEgbM
Jfdh1HWqG7f1w61DGVN0XV09M9Rk1xpm6EwQjj1z06KgbrEk+IN0D7KevlrSg4LBzQFKoGTar9DK
QlUYcodaUj0QTPSY5VN/4kcDvtSLClAoothEWpw3hH5E8UDGo9VZ3tE1+u9xCuiIgYUZwSzDftAB
htCMF758TypjVMMcK6W6Mo2dXLGJryuTMMRp8wfMXsE3Z5no1JS8TKWe/3aVDWhIpuq8YtkJ5nEA
MglccZ8ZGYLuAuhOBvWQTMd0OsnZ6U6aK0Du15AtmwLMRQarAdBdPoTa6veRNc9dWDeoHUiVY2KU
1XJHSO9v0NfvWkVNh1f0YODMCk1rgi2rtCzqRfuBQ3h4Mmk3IsEw6i4Alu8YG2FdlaUWTWLQbtZq
s69oRj2qyBnBI5q/LIN6hfD5WQ66trfV6l8pDcn96ll9QyoEytKhjmWUfmtogDOh1EVLNHUyLKDF
pBcT4ji0zkkNzLPxwjNhXvQnEhf8h7UtHxucTYcMru/v3rOH42wq4m9k4v9cpk57b4p6/sD1tR7s
ZsBykSZM/yv53dBqFx3R+tC66eOSmndtNLehLD8AysTmZZbYdBxEbURlUu+htI98439wd17LcVvr
1n0iuJAXcIvUgWw2MyneoBhE5Jzx9GdA8r8t6WzL5btTf5Vrl7clsrvRCGvNb84x7Q9gCl4Mu9UX
aktFYI/1H7MvOG+eBNw0mb47YHDzg55buAbUybyNEl31ClE/mDbrGTzwuAtgS/ndbK37qLSXe5ib
2P+oYnhQpY4Ms5y8MERp93MEpURp51NhcgwrLd1RolgfBPwzlw7p01DiZAlFAiu9LgJEKJ85HJAx
CBWEZRbFa7UpOVQxHOwQwzeq16kCCHKepuE1pKvBx/rAHa1b1Y4GHJYNQ911pH/boy1fLpH82qMe
xJISSB3BFA0mewvJiSD2OoMIGzQNyIdx18mUPpEJrPZYl7WLf++++q2v7ycH4N/6BP8Puv9sbHl/
n5nd0fdS/mL/237iu/kKi59C3g8jH+Y6XIFCYKT6npvlj0zzWwBWZpiu66yZ/7Jf2VvburmZ8xTU
X8hIf9mv7D90fHoquVncOIpq/Cv31c/FJ5v7TwhSsYqqA6gwFevX4hOh9NjXuU8p1JFcmFKYPUrN
kF7h0IkvBg1XbU9C3A0ZJJ5gJnXYT7ZdipGI7+bRv/UhKpvL6y8X2Pd3Yim8HQ4JRrXNC/ljIJO6
EKbnKrzW1M7YUo3JS2hqyaW2yOMnwVmEdkuNX6zFiM/kYckgDLDRdoyeoi99Jxk5JM3euNFXZHNG
eQUITFNJbiWUjPMPX+/197f0o2Pyv7xRy4DlRHwEr5oifsmnjrRMkHPkkJGVSANAC9qubY4CB/xU
xI1bWGH9/dL6+2Pzc7b527GxTFPGKacJTVY3M96Px0Zq0C2pf55wEbsD7PG9kKv4DgAgKzVzodHX
ZNUuhcMzxobIq1RQsVrPRKizSPLqpKOcYcqS3ZQZrffvr/q/vZZ/uuJ/e2/4P3jVfzvKf3/Z3w0f
rz9VMn37+98vem0zTyrM9LimTZg3W1vS92teVf6wtvuBrNnI6KYwuN7+dFyqmIExw4AaEdg0xTdS
VwfGLyaE/8eGwvvBpqn+m2ue4PFPl5pArgFhQpITDxcZa7qbfj6ddIsJzbq1O/JAN+/jZmyE5UZM
v+T2kkFNJL5G8oSjFyQx3qX2Re9Jey+A0ctiQftIFNlt14qRrzzbWe01Bcu52M11O17tXafjvHPD
WtN69UqbSayoQZhYpMDSGGtijlhNXnKfFWz12VlM5M2ksAcFdWLmGpleF84aA0pQafxqECLlRPCV
tJ4ArGsWSryL5s4y36KQQsEssCrq2PtgQgnMmF1krTZuPghhOTmUSdOHbArkG5cirBhKfgCC7qzK
rDbkv0ojfTAYS07Yao3mCXlPylJxzEwpGnjihotK90bUNB0hsO27PEpNbRgfaWlY8qkyGF/CcqP3
g9lSrJdJINQONUFZrVaGv4tl363KFpBFlZb1SDSCih0kyFYBE8IZgj3Q4qbaVBEyi2Vg68FH2YFm
/YR7RgOUthpbRFfWItG8paS+misziiqmu4ZhlKW7LkzmmeTn4zZkw12OHNUQzXeEPltkRbvUyj6X
Si/VklJT6qYvtpQpBQxTXFEioQJKwWBCujvkEYCI2UrjAZvQt95xGUcogmZzPTSjZSJO68MdX5cx
PGBp6LWLRmIavGDKGXCrFhbzlCZj3Oaozcy2EKGb2gWYk32QUY3B26ODaCQCAVC03eVlqX4YvbBz
4iZtm/sZJ3DNRCAmsdSPzNuPtP5EFaRd/mIUaqUg3wG1zBVLyo6vzLRoOBrmJD9Z8ogNT09VfjIx
CI9qMF8KcVPFNAGzAtoIEGVlZvNmErQ4mCWJF6bj/coHVpqFTylGtjxPSo4XkHV/LwjEZhq2Kih5
qjHTa6zEA5uMmXGEA58R01lTkf3EmVurg3WGdbR1wKuWRJVsVlTJxxRqMfx+s2TqcYDSPGuv0ZQ1
2rNcV1ElnLGRILi5NqBH9cAIYN3WihnTFeycbcViLV9JEc54NVV0mEQ7l/bchH67WlWEZI1S5q1J
VWNQ1A3Kcmg0yVt3Yb+/7DJLwgc1x2l8vdVdfOgDQ8JtY8kWOYL/khM3qgE6TguBXrpKxuiaK3Z+
5KzlME5yByoUXr1huJI19eeWfGFLtyYWBCcdKYH12eR1dmAPWv3F1iagLxV+yd0kjQXxzLTtX0Br
yXc0L+ovK7PEx7rZaEAj3ILLvI1wQxHBiyaY9TFyU8eGjsSSIduTFw/mrHOFEFDHskcXo2NgaCL8
UvTa6jUyee8jc3mo49ZkVgd4v9Xs4H4dby0U+OfcQOZz6gXSjVuLhXdN0odTRcTm+KXRucU4FIvm
076W9aW6bNeNJTyhlrzMUEMwsnW6Fs7nXlYtRGdmxMvERLFoiJjOVlcee0YdQ8CtiqdsWjGNuasU
S81PZdTjJcmmtaJ+PqKoUxod1cRpOjhZVaS0ZLKAE+tTvwkTt1IPJishJ4xWSDZIBaANJGnWG/0U
aVymbH0ZSjUeA2zw3ONaG9FOZaOOEiDGTJYhFEyy0h5mDkfhYYBFZEjwgJnbDkzvcUkZTXdaCOBK
F1y3sTgiXZRW4012820YWcmmK6lya61ub40lRW65OVbRu6rJ8fgyU99VOTh5htrt7EqRnkoGAuoS
43gCqG5iH53ZprGnELWCMcVk7HEoUwmmsQkTGiro3p5SM3pY5c44J1FBtXkfCf2BEInIL6NuEwVU
hpYtlIqBAqeCcfHIjcyGUastEH0IYcbynRnxnICOrw4JRd/gHfqnFAq6BKAYY+BtmRDJOsRxR6wX
7I8a3xXxqLU8kPISx5mWzKjQlU2tgIgJ7gW4nNTYV4Gfa7dR0aG8WnbY38C2NoDvD+E2pS+kdN7B
JwxDr0mn4govh0pxsS6rr5acx21QhIw+YX0z3sDJDtM7N1es6JG9nZIglCrV3YbRJBgms8xPRsM4
2kkh0QH9B/VRuFmcZ1cj5Dceph3GZuosbEM946oNl10j5cW0gwQaEkNL4pAVcDUth0onQOPKZt98
7UyzfjbLdV0Cm/Kv09gsTB15Nm2nhiwfi4gJsDMlsp3u4Yys7AWnbmXEa4JpwiJopPRKKNxUAiFV
FDbHQ24ygkzrcYmDdenHV0BO9Udkzxac6FZtzCAdSrph6T7ERQy0EF8wFhAE9ZwppuaooS4fpwWk
mYfpFy+Bw56Y+HSnMURxmgaimNPbhUkuYrLIRpMmUC4SrcEHCQl3erEMBULy3NoxDS+Ej7HDZaLn
rjrmkcwUlo06o8AQLVlEJAeWdcXqSDRj3Ge93U1BlNbGy1zHEYVEpHvxELBSh30Oer5d94Bx+pXB
E6Z5l9IhbTfST1UdOaGQfhp7Nle3bSfzzpKbGnPjLMcfZphTwQN9YjmqeVhakLxUiwKJmnL4KxKO
7WYsuc0JnPIriym/srG/EAWXqHWig7y+J9drWv48miFjDFNNsEA3BrHwDeWgLA90R8M6pZwFK0/Y
qeoZlDQoEkRSJT3ncbZWhxR8JkoZuOEb7iTaFw2cP6Y9ZuJfDb5lDij6hvo89qo+PJSWbQ87CQWs
dFvJjlVSKfq4FcKNTYNiSms1A4WC26LYugzR2Iqmlm5mo9b6D5A/RH5dsxcqQyLZxgraJuob/qDo
DqdeRUdVrMjv4UzYm5HjMPC0oZ5+8BeO9a06MgF1wqkV24Mvbu/NSZE/MD8MqA5xJPheZW19z2dO
90AYBeW7VperqBGiFNgoQQBjXY2Vb7BU1O7eyPiGuwXRAmZ6NvkqXdAHo+BAQOrEY+ykEL+omFI6
xMy2ljF/wxd1qPFhUUGLDetEaa3J4EzkJSK/HEG6uVFPYMZNlRWgexsJmsHkuH+1FUwCJv2NT9JY
VrdKbC6qL5ZMT7nLVeMpqQyB6Vj0LLN0SuNLP+n7BssNT9hDl8rF50gY+rITffjZzaP8PLD0q2l/
14ydmcsDdo5knRpGmBGxhl4a5a/UCJqInUYTPsrJ1H3SB1TRXECvVsaTrS5m3x6zWP2C56IY7zHt
ETOnYHsoxU6lxEWGFMleQXN/v4n9JXPFFoB9toLSRbUyqUT1l922PTZGIvGhsM+qTKdsq87JOSmU
M6LUo3F2IPSUf/uaOlhTEPoaLDAoivqWRPwBuQT/1BitLhEOhrHiAtwObplMmsmnUGWS5dhvf/8Z
t13xX4oC2xxeD8uIQqXrxpL69fUMIJg8FBRwHEt0Y/K8hTCvDj7gQduPJDjn/ayg4JM98zXWiP8g
E2wywC+vLmwynwbhTtbRyi+brJWYUU8bKavnypSZywNYnNXy4/cf8WdhYPuINjqRykYThprBpvPn
Q5r2WOBnbuaONOqmWy9mA3AIBcGPsrEC9Paf/e1/0T3++2uBwTRlXd30j59fK1TSLmqTynSIZNle
H0nFUzMhPw5tStHJ719L+V/nJx8MSYo4hI2lTJe3N/PDuSIpzbRSXI9Q23D3MRcBpn4qtqIQZqpu
sdUb1qy6PUgfaC+FZr1JFoaEGAcyhkmSHzx39Kd5bvrXOi+X4yrV8OR//yb/9zfMexTCNMHXsWn/
lQo6RpFWZRMHP62syh9AMu+xXIXfhbF/xSD8/1Nh2XSH/5yAW5v2n9zBq9eC7utd8ta+5v1r+2Ou
evuRP4VV4w/EMNw+nPuMAqHBIqX8KazyRyir4IYNU9sA9jJ3mj9VFo3IK9eJJnNNEsnewqv/L1e9
/REhWWQ2xeC0U+ie/je5Vn7qpzsAw0xkFn7jdiIb3GW/yTA/nMPhCufdqKtP1k7xgRjlfXGr4Htn
/wk0xak90//IjsWRdt5LZY8LptpNu2wvLuyL5atxOX70h/q6uyrv84N0zj/SD1CZ+/yeqi7xPj32
9Da9dj6JgsPiNr69Jw92iPa6b1+sh/Ej5vkI9tyNjsDmbpqj+Rpf65/JvjoZl+qrjYUs3+N9Vh/b
+/6yO0pB59tn+gkDEF5ufsge1Zv6cvLDm/SgBdUteA4/v1785gb3Dx2f1j2esD3MUjsoz9XN9DBh
p2A8fLNeWrv5cngkFHWLcehdPTL9CqZdf2nusisjaHah1+8zXz6KAIvGZ3pdHXmXV9qF2IePxS2G
Q/vd+pQqEqj4290ID7SD1blhY9h51rE5orOS82vPdmDsmSTOZ0hh9vXbcEqOBb82uoqvl6N9Xh45
hJd8hk/VL4PwsDrJkammD2z1zBPIqYP8LrxXD9WON+h27n3hCr/w60v5qF0CpHHlIL6CaHcsg8wH
be/1TrGbvpZh0A5+/GzsqyPT1kDy+/1wCm8wcDnSRfiCcXun3zE9mm9ifMSGQ1LCgaRV93iQvIzA
LH8/PmG8jN5y5QJjwXRhHAaXzGRAUy7va74EIFe41pf+biFRQUWK6RjP62WxT27qi2aHtyw9NHvD
YybG58IBxGFJD/FBBMW+2uGOOJb33QsdlSfrmld4sgMldGQ/prXNsTjsjIt3piduydB0Tsqi35We
sovxPO2sz+XU9s74ZN+SHH3SLvq79syWHNEN3oUuM+Kn4caR9vJVEii+7NW7wVWC4dU6Lse+dKEJ
+cWFcpbuOD8hS8blOcEfEShOdeLnPahOThSYFySH5IDxW7LLPWDujuI0N+M1Ch2qjXbFQStK1/Tm
fcz+WPaU+zkM4jKQigCEV31JvzkiuFO8Gd7sNTtUSgqaT9eF6+hudZsGUIMCsc8/gv4+wvjyqJaI
E6fJ4jC9VL6B1OWH7uB2vupLLitIwosvxWm9KIP+jDIW0RrGr/hIOY0oZjzMkLeUs0n4NSO7iTID
2DhQzOeBiZvdf0rwZBb7Mw8BODkEJGeNvoNT71y/gw9yZ1x5F7ojXCfsMA242sN4s9wZDwUmK9hD
xQX/zcBhQh4MlN07piJnfqARVXGBUfordmTVNTkX88uC1C69pzPzehrRRmeyj8Tj+mUvv8965+I3
8GU/3OnYM16b4/pUYnaxj5SfeYqbpsfwvbofIEOSKPfNzRV2bA4ljvnX/JicjfvmM1HN/SLuwitg
Xz5prmN5qe/6QJO/Gg+Nr9IKeB7uamKbrqIFpDVOULUyZz0Zj3qguHSU0khNKonTuFKCkvV2uhVG
Utane4iFTiocLT6Qq4WlZWQnc73Xa+GNO3yyRy5hx6SwyN36PyqaPD3RY1XMHYswyam61j/YMZj+
HHRsRY9NEsTzQeSn/DW5kw7mzlaDkm32bv4kkOdCOHmqKtdm6+pkN5LPRY1aQFbX77VXjq+M6u2p
+hNOhdAt8M49SX6me9muxpA8ES/f4zdSKbfM/fINJ0xi7oXtbk6t9mJmXfyFniKn8IkUuRuwzjPj
C03Z26sP6YozgmY6k0iJ8rQUhGWrF7odCbplxA3D9zDJAy3Q7oZ1X8QAuFE7j6qfPULPUb7oF0I9
lQ+bMeYJOOFK32nkWPsapRpv804+tVCgX4S5w9/cPWZxYJqPfRbY8lMXOTgTYwdFWU78Lvfk0luf
B9sz1h271Yzq6FeO9XKHQmztp7vpTjxyTrklZ/dVf4uJGZeihDPt2N9k3p04gFMYSE+4JLSW6SO2
LiP7JsIy8NQ9yTcykdOABeZArahDJZTk7jU8hA/StXXb7T8YryNjyx6aWk3j1Ks4ydLgDs/NecBm
1QVGiPslui0D7TyAjDKc8kUMD0OBMbNhw2MSsB8xbb/DuqZu0ikccUB9d3svuZ18sqchI/lTitzs
xPf8nufcjW+If0LcC7g4FCxnx9Yf6pNqn8w3KLUONepkcHKewNw3nAj3ivlE+YWj7Rpz9HGMoOBt
LcOnCRGT+xsgTzF60iPLuuKLvZnF0IdOybNcPitnJE4lOojeHaLL7pMRm9PU70b7YJ+N7AJjuX2p
yzuv8XFGnI0Bn6f7MPr+9E69u0kegysRpIKjPwEfH0+AjZy6Vr0NQeXXJ6Lk3NxdTvtZcGMlcBnd
DEFPbnshbwH8TL7miYV3853oJ+nTRz3RAzMrniQvnk7l4GV3IW7iGhi+X+4kfNPH4TB5WOnfrFvr
CiwVvpBTk5GQctQ3/qc/UWNxGZ4Nt/CaNyTXAy/FlwpC0M8vrczpKLHf1weTp4v+Eh+GNwSh6WJ4
066nvX5h6CATnRlk1XV1icrYPE/GtbI3PQqoAj7rZugOBDQPCj91R963aAYxJxr9i/Gec5XuS2Qw
gWvN8kW2a+pDmhxDMlW0/xpPk+pGH8MBW+C8ukLyy+IYYlWeg0rsjjEJT4ezeTzpqEJ0n+8T79Xa
YzpWqsC0gsk8hv21XB3zyZ1770NuXVnffVuM/qtlOVxw/vktGnz3tdqWs92vf+n/4MBTsVkL//16
nB3i67Y9/YsN/u0H/mTM6H/gU2BRzZZNaPSI/GcxrvAnqk4PhQLbRWYh/Nda3ND/YMxvKVQyAe3+
mTFj/7FNu60ND87sk7/079biP63EhQzQjZmqQn3DBjjCQ/nzblIWq9LKESVp6ETr6oPMlPsgVSKq
pspIIsJdiK7NAQOb9vXaMDbUMhqBSd+rreX9cND+eRe9vRVwN/K3Pa0O3vqXXfSoNwxO2JkAV2gZ
qeYi9Id2i2lE/1Tr8vP249uH/umVfsHqdFVEt15Eiq+06SUH9d06sDfj27QVo/v7D/WL0vLtQ+Hh
QlHSyVio39jsP+x0cqEsWYcbyo2YhbNWBEkwK3rt2cnEYzQeB28euwFasm1fSOjvX37/8v/tk/74
8r8cUyarXWrKvHws4uSsaQ3ZsWgYb8V2h/79S/2iS3z/pOznTKKsYLOUX86kasb+bOCYA7CeWWT1
yPi7AIIllXGBTeRXdHErfVcA/tb+8bPh5PsXKdjrciHQsqJav3w8Q1qzLZ8lu2kGUZGljoRGSo0k
7BCq6KUMhF4Yg837/Sf9Zir5QcD69lGx4gjUHtPm/21f+g9fKulMQB9DoriFOsIAVwZc3fGwpn5H
22IYVNoMBqkVDK4g77W2p1NhJR/apbXGF7iChbk3ItQ5n/bntvGqslwpu2YgVXoUOcXyqSaayt5o
iasRCBPlo/9wUv63s8JGmKF6zWI+sd3dfnz/BDCq0UKZw8OXEcOqsjDbW9iIZ0ejAPofTkHr2+H4
5XBhsOVQcYpz0/qVowYywp5LTBxuJa3sljoTVZL7SpLcVBbNAo42xESDRj2XWARHqrgURqOOTl8b
LPSSNTTRrCTM8m49d9uqMe7rS0Ui9uVNoodKCDpG6/cjui4h37bH2Juu/Xy/xC36AsccjM0s5uJh
TegMc+1oAKILQ6ckqBPp47gP4Rl/qnXJTMYgjntdxkU2ewbFJiXG8K2QZtEslg+iNix1LzHwrTwr
bcC0E+Ask+u2EjoTVIAsEHwgD+Quo571paxgKQVFCimMJerQxq5AGrwjHqu/DYUR1wET/NXwQFMm
JPWaafLkkE5Ox14l612JZEIzeqO02E+txrpVZmvctWIwGqdH72eiFDf94Jm0WQ8ACSZpSwcr2XMv
N3A1tIJSJbvV6weDoYGACsT+wcgaEsdLNTBtL/JVPNh9Hc1b2k09i7YjsSlm+loASg4fVCCKJRj0
KGm9Yg0BunQiMr5OxBOYpykjZbtjnnfvpr6Ip6QYzGdce6zcqzo1j7XRr++dmuIQzgnGPxtZuV61
NIJ+VRZ1uhmrFglmbcLshVY18GQtAzwm3vjUbvpsJgxeVLXxyEg9xPBcmctd2pbV4NZrhRlbkqLI
t8JqvAM4a92uGBVgsI4qo2kSPYTrAJOtUMwqks5qXgzIo7K14fmsDkxD2RKLxaAuoopV2ijezXIO
001uTz57+GCsinV6YvSwKXpnyjOc7Osii/FsRB1bLKqySUEgd9/ypBS5zzxLpf+ugiK4Ps5hJI87
U5p180hGRNePCbFi4hprMY3pDstjSrKN+b1rRTpo5jKdsJpU5FsfOhXRzBEZ2FoGWzbpaX0ozCoQ
Y2cSQmWYxJyGgg489GXVxDaeIZ0utKuJ+gQCcEoH1klvUf38tmjmm0gm8MR6NsaPUXMj02Cmaubs
gR8F7xVnyeyvCDOEG2KZmTwo6/6lnpKhCcBvQT7tR2FgaAIhz6Wii9R20l70D/DBScHb2pJohFwA
jjhrsmbCZ4HTveZNGCmXjb4tf+us1GFOp9iuR1uVrqAVhMZejZupBL0WmfTdr3VrEtiu1WmnjwQ9
AVjXvUn/Q8ip0FsLYiT7dGGXF8ZkGFioGxZRDoOjQfdKcO/2DnyEtZxCsUzSSW2HZXmChrqt8evG
aIK67Of5a9jFJFAj+kk23U9M5oBwIOb8TeUi0117yrsrnEDF8NiZYTzSqohl5ixvmQ9iYEN1oUdL
3HlJGA3yTU249gl/EqGyFXNhu5NkoE9zkZQl7AdOVqJqeJpjxsI2+W5OASpL6qU2D/oiATYJkdqZ
DCqhvR66OG4zWHVrcrua4Zx7GhnLu1JR2RKoU0JKS8KTdRrVToqcOJNZ19MACSO1IpE/7M2IELY/
KnjCDW6alaE8MRmNr0UdTW+AXtfxOSzqBLUB3lLYvDA9a9d+A1SAQDnFKnP8DvheaxQXoRY2YsuO
mKNwx7EnIe3ULWFixZFJQOjnIpOGxfAwuYL/wmEPOU85hBA8IMdEiXkPu4sBp41blidgaSBt4C9T
p5NK2hNlUK85CQfVkMiApNFAYQCA1ftGN614D3cXq1EO34WdI78MN7aYs6eFZsUQkkVtVfSAD6YZ
jNoQ7apwzoqT3tWZuu+WvqvuMKkBLivT0nzMBnO8N8fSBh8IgYUpDYPeOVNC2LuGDkqkHeYgzkzw
Q5GGzIOTij7tsX7oKi280+N5RFltQJlP1DfT7TpDtgnjPAxowFYcIozLbRfX3UM8YJQZ7aX3zMka
H0NpGbico9ALmbK0atf7dMydckbGV2mavwJBY+NK/qP1SYesXtdTsoW7AT0CC36gq5MApxypXkxz
Ottwum7vIRSOsE4GRb6A/+c3mYUszBZzndIvEUYSj8ZunPlD3CO2FiQmpNa2nzNg0w6O5Zt27I1k
n9TGZWHb4SkB9+snWhnQ6h45E/6SC6klNTsTSgi4AWVHc0A6Xpf1LlwEkV6xxSqSBeGklk1wxEXm
azShjqLbLbZg6qyPBucGZZmE1cYuSLI8DmAkYeNvnhpw69yK6tl67YrOgkGZF1A6YZ5lbZh/sWd1
3k+VPu6KnhvXPBvWzo4oe3UFJhe/1uf30q6esizM0flin+5lHgFqTTjbCkdcGsacntK5RD4TWneR
dcDhvFQJX/RJJ8lUTZXNFA50IMuZQ6lJ4Z52kXcgfMS7pUJ5wY1H/I+yBNajsLUgshIRrlJQmHWI
4Y/kzVPYrfW9xl3PZX1p3UjLShxhrEhNieEzjWusk3Z8QYrrfRbswscmv6lK42BHVbqj+ucJY/T1
ZOObyTE9O9l2rLKc5FWUkaGgsGWwaaRuCUXk5Xgg0ihT0hkfu0S5hyqEI7NSaKAumyaY0k7sUz00
jkumwixPGg00/EiTAGsDhGKM889hooHlDtto2WEK1GjBLHWwDMuaeq1KBYzTjirhyax50csmvitV
DB+OJfeN4bXhbDHij+pramLNoG/G8MAq9l4jYXU1JQZPHLUpUbmVI2G1fVGrQD+66i2eMKHa4VHF
Leb0qdIdrL5aj1UkzomOf9QeOgoe6oiAoU1dbrndVibKX1KPpS+cjjL+ZKVovYl1lbzChnoXmwA4
ZElfL9LVxCFJ9hq5ciT7w5AxcvUSYP9STTyPeZxexgsIriXXQ19v4wOk+fXOmBDNUvFVpv3c6ctF
3Rtd6o6V/EmiMmCR1p9rCWVlLK0dqCGGDlLxHlp4dPTVapxW08/xFI3PZI6kg77GNxl7Xdw6GDYd
VSWcJNdSdbPKJOGJspSeuaJXdgL70xaUs3RcdBS4YdVDtcO7O0+AghOp91kNhgcy3Sp9U9YIYA8G
CISEIBbFS9SN1p1WKsfMQsqU5GFH0U/m2KF1CrEsYbh8pTqLDYzU3UljeujtxaVk+LnXwvtlqBZ3
bNqLupJVD7PPa0HpLo5YwmN9E14VueSbCd4fkDTxRY2hRApZ9QzgQ7qGJXgzVZhGG0XexRnLZQ14
pFenlcy2VJcIMkErcchZh7sohUnOsU/M52oRvScvy6ecJ4kXl4vXYbgn+vRGXsfA98Q0oQMeWNU1
QESxvOhyzDzIHPxVsvtLzVq43y7VSWdBDOEpiTAir9H0QIouQVeHLrIr8SgDssVN5U5QNEaWK61U
crpjD3QNu89Wr2ft+BwZEb0nsR4vb2AA1xrtHx8Dxzq1XIBMwNhofbhJzDC6W5K5fIonUw0dQoIN
Rw1HGOZQLUbGGydV/irwItCTZA5J4yqccw2Stikhya1kkBwepRz6Mp8Mj/WJWR7gmaoALiVjHZ7t
BsTqDpdbYx/qVfRX6biEiP6hDmNEbusQe66t7THtxkdoHHBK2cwgqbYtZZNUqNt7aRZx5sIzTzlz
yI8xUbFj7S1STIB1BjUTmLA0rf3kMOYgPfpS9rqYkHu7WMwo25DMo5M1AhYRvVMTTdlTL17sYabf
oysXYzzUIFKvOhQeDqNED0AqFyMNMbEARLMk+RbiV1IKJpcu81omya/KVCo8CFCgaBXsjC5x6TbF
RcynTEMf71djefjm8YiswHepejBWXFEh+DEIdHYtP7LtvauLOrJcG+kGE+DU5JmjlnFKaDeq+Xfs
WLbi1KMUf9ahomZ0yunRjAVMqvtdVDUyQw/s7STnxuol0rTFn4xQfextAP2476TuaYLlhf65lBwl
MmyIVZOdCeoOrci8THKtl71VHVv+c1y2nOk8ugR7O5CWpliSRyyYnKiKWop7xZp5jFk9CEr6WaMx
J6octi9d3aUcq6VgFEdxTYOBRJTXMBtt3Y9wNm3gGLB30ID6/EVQumA6Y6nUe0XNl+GAD635Gqoi
eSmmcrwhXo2vjx61Qz7Ui8a5XTaaL0DqPvVt2DMhAhG0yzocWCy2V3L19YRQRtIRb4xLJFJ5G+PE
ftJDm/tRbkRYKPuMnk44oK350NWY3ZyWE5PRkJZPpNGb6iMbC5g3Imo25C9Zg8uhYlPg6mvLrKwa
dJj+FGNMTCy0ARZEC4f3RS5C414zi7pzKlUHFJaMBvTnzLJbJCqCi9y55q2qzwA3+mEOJe7Steyw
0vXmqNzquehvohCo6LHjVW7zidUBJIhQGne60Wc8LyeTiUW89a0k1E+9kaOubhYpojUHS2D+GMIJ
eR9zeT1nmg51j8usNjgZoua+SFVckPQKQshoeryeniFNOaOAgcrrzUnEoqWnfU1jemXoLyY4DSKh
s5q8S1hbTR65lCw7fCBGOnjgk88ymTVwUzWbIL0XZAZZI6zP1lox+50sgWcfVudS7jq1zh9mOm5p
xyiL8kMaBj3lTtw2t2M+s0GV15KOXYtbbeTneSl/NGG9xesXmYqODnaO7k9JVa3+vCwsSdd1Iim8
GgBeEm2UmEMYs/SF0qQWdhtmnMpt8xAS4WjNXRbM2MAY9mS5xUHuF3ZVRthKmR9PA85lcu9awNaX
50U8pRFpajU3brUCZzu+J6g++SKozlW6zYe69nWsOLh9C0CPVHY0vqS2NQAfcurB0kcYB9PeVA6F
QeA3yGIwAMFq9mm/g4xrLydISmTjbVNNH6XKLrAKwGe5wUssKdgTJ6ayxjoRo28ai4lGBbErQoEA
Bg6LIFu/Wlo3xDscfiWL/HGUbi2ATBY5fpGDAQ9bUixG3U4PptRCuxF4riVW2GVzo6wJpItkQkjF
Ji+LYidHWn7T9oQv3HXuZDIAWTzCjopVhGM4YD21WVPH/ZxWC0ra+zFYCxt83FSb1lOIKXncgDfI
GxFFSUPQKWH2D46wb2rnT5oXjREYTf+HvfNYkhvJuvS7zB5lgANwANvQkZGSzKTawJgU0MIdcKin
nw+snh4yySKt/uXYtLWVdRurKiIg3K/fe853AhK96YbS+/2xxSYbT7axS1xuWU/2K0JC8vPciSWi
zI69o+WaOdj0biQoV0I773YcoJvbdrISBuit9Si6Qt10hAE5f+iY/tSl5XsR7y18fL44X1b/1fet
PzDmKMaLhDh4d34/ZLmhQG+go2Go2FOQ2fe/b5X+4uM8X9ARxsCFbOibEOi7TmmRKC3NBJYg8qti
J2L8vAPdh5MM3a8hoeB/j57+sR+8XtUXV50OtEMLEoWjA535x1/nCbr60BwY5y1p3H1UTazDN1VS
w+FIU2v+EIyWU3xUw4SCwO/lHzqdv2ir0pmhPKbNgn3Uf3FtCUxraDMyVphZxDch+wiREBJqQ12P
f5iV/HRdA6yvAuUUci3if/wXE4xB5sVi1o+a9LwcVIVi1s3h+ji9HE+qLpP97+/jL37a+qMEqk0m
UjJY//y7+xiYrrT9lua+CIDX2HE6XXjvWYkt6z/Jwv94D3/6KCRoNBddh6c/ENFLfaPrjoFO05KP
SpjrBzZVTU30IqAIx/8fGLP/3xQQBr8VEO67vqkzlrT/O7Fc/4H/DCzDv4TDiBHdLPO4AFXr/1EP
YtHEEk0Tnz/Gg4G2+r/iQT/6C5WtJDAlwN/DPyP+Kx70g79wKhE7wKpDnAtT0H81sFxf4e9fcRs5
KbPPCILt+patssfvn0QSmESvs9zZQb0Vl2Dp3rWJ7I6Ws/jX/TKTTepU9SUiEhmgfxkcXT2v2ICg
VC3tngDtB3nhV3Wd5E+/f0VevpJ8sdDzSB1kaZXYtF98sSDOLdqdno3wtlUXGh4r87uD71TT+KCV
AJjt9x/485VYZZqOROSJcJP15scr4WFEzTp027sAchVamFBfadfq3/z+U14uqQxKGRDYfuiHwZqa
xo39/np7Jq5wYzLszVxjX0/x4qKrUxmaHssVT7UQyVNilLhv6Rf9YUz10ybq2mSOSVz+qLnXX/ri
F8J8VANLasJYWhYfkqqB0VLj48T5MXD6KVc0OQveIZJrnkkX1v1mSY04koQob8ugk3cAH8I/rPLf
9qzvn8D1W8EXQFkb2oAIvsUGfb8Wtl4SufHa8Jtc64DlNDhBm+6Qn1n1TLd9YZA8jXeZMt2FYwN6
HEIwTlIO9luiHXgAnegBuj44Fe0GuAB/f7+c9Yb89PUYJaBDF+y73/78u68XLrBsEo5Euwln4wGD
nbuzc09/JHhsOmHocN56FcgbIIWNfXScvIdl66fHeJLNpe1Aa/7++7x8LbhabMiraHithSgFfnx+
5CInGug63RO/xYuYp5hlWp2ibGlt613qR/Mf3AW/emroULEIrWWA5Fn48RNFoMo8S1W2j1RTHrAS
MmsqGm2/1hr9aFqvXPl6HL8qbsEmzbv+dqY7uG+E015ZcWo92SPRrr+/Ci8H1VwFHmWcfwK5BVv2
i+80dZ1PNp0kjgW7NKVrDNTXFvgWk3g61RkZxwFRDn+49C8XCCTWLi8tebxUXzYL5osLYVrXwIkH
uQ2C4Uj9PRwX/KF/uN6/+BQQHWt8F5oULGrrA/Dd81ZTr0cZE+T9BG4dX1KfA/Vj/vjqX15BeB6s
sEAwAqK/IAi8+JiMZaLIc5TCci5vcDd65xprGl4u08dHsEHymFuVvP/9p36rh394m/hY9jt+mkdN
4novfl3v1ZGvbKSaDbG/8clKfeur55BdeWhmlR6qkckb5uGSOJLRYsK/J1GpIl1kGbGRhaHFqNhi
bxw2DhOh14Wl0vTYUOJsQyyC/rbzBW127c3tK/QCzLIDb5le5bD9rnmU3Lt8zJ0H5budT8IEQVZ0
duPuOllW6l6+OvRRytrxTco4dDoaloNjh32/ueUy+sgRhxSude22B2WJYcJSKzjtkvuISFimTv8G
4pO8tS26FIcBlOCK6iC4ZwoiDLo0Bl3gQFnRYPk1QfkaZAa62tBRDCvq0bTDmRBoWT9MQ52cWkmH
8wi2lIFhsQzlh973l3jPqLB8M0V4sWnMWUQNOGSOg/m3e7ei9TQGz3TMaeUwTCLD06hz10bx6zGL
1ZvSy4NtVum62/3+nv70Ln67pRgQWCQDh8Xpxyep7PJFxFIw2sfeumuyMj7i8galp0wFW6AcbtMy
rPe//9D1Bf/pOQIlIzyqW043L5bBMWaA6Catv6tcLfeLIIZG1W27ExCc/u1aw9pnrycgSmiHUdyL
R7brkoLSKeKjeCsuDpDtQ5zSZWzdFigjPm8Esigtfv/7fnFRJZofrBys9TK0X15U6IB41Qq5c5qo
vynm6Y4mGcGxDhMSQilRx/fa/vfXVHK0phCkEnQi98Wi2nhuaiWzxw8lP/UQccORToYIaFUSnH7/
837axf62MTmrecbzKIR+fGa63KsaxzSINeRU7di19NkmtXWfrxZRp6qmP3zeWmS/fF6Q/4WSLdyj
rvZfPC8lEhhMrmmwq2RPgVOF0ddwGcvnLF2yR+aq4p0X1gb1M9SMZVdptbwicWVqj3bhu8F2YXJ6
lAz3mh3vl32vCBAn/7ju5nNXWwQk/P7y/OLpRktETh32oDUAb90jvtsDYmCRo9U3hEop5q/GkMOl
2tgGNNpN/4OPoh4NI8eRrMovxUQDHNBI1UmwA2Jc06ijT5xbVghjxfnTTfjVPUAeyRu7qjBd70VF
D0+tC/MhD3bIIOJrs6xCDg7k9Pq6TG7Gvswv+JyGP9z6X1xLGCfYQDGC4gldMzG/v5ZNFGVTSpbu
zgQFPoSUBDKmyjNTkEkcf3/bfn6qOUG4ASIwIFxISl80LFIm9qQOE+JTE8WJ7iUmEmcx+ujlJeaS
oi9vfv9561f/cRF0bepAz5WOz3a6ms++/2lxiuE/kpXcNZL8mM6a++uIHfYPT8ivfpXrSvpN6+ou
V8Ht95+ish7lBCyBXSZnHDxOZo404swtzTBM5AXzi9//Kv6VP/8uVgaEj+v9Qkz7YsVFJBRxDmM2
Qxsc/HrOzAk1vcOY4+DQpYR9TDhIvINj0F51k2LubcZeMjXpnBnUTNjmr4KYJvsefI+NQUpK1NXZ
AP9nJhm72JJ2BnuyA9i5sdFincjlIBtZ+2hC4pm8vixu5mNKN/8r+fDNXWL6UhxUYNi5CRoezaFB
90I/O/RRTgWFym6npdIfJgB9mKgDDxRnS34I/pmufE8o0oSxzCYvawP2yHxJaRB+s44yuRpdMT7H
DeXXdpW74FxfcnXhkGZ/8nQ70aWRTvXUGaOeCu721wIaxS1h9FFGMbLQjiX3gPFOplZWPIMrAPth
53j5xgfO/+w3Xh9fkfHnrxcxnu99K8Py7TEMi6FBZ/hQ5irVt56lp3KTWyZg3FksmKasPgsuLkYK
BqhTMn1hVhBw3k9k9VG2var2k2nFI4eFgdSceU5AvY9Ocm0I+6ZJPc/TczxouVozwnV8DsMC+dJY
92/TIajbQ7+QgsCQQVTlochUt0APnhfsYuCqKZ0mt6enbWkWJGjn1adl7qxXbRHl+a4hcbjdjH7B
JTR6lt4hLmFNMuYj7rDScfpVimHkdxUZiVEaWO2rci6hdws1tnea+Ms3lG49tAz61gyjhgXZYlcp
QVRRZSFhGQuLWWjWCNjyiecMXJel663NAOUMS4Rb28F1uQY+n40M+6eyqWS6hSoDUwDoBAQXUbv4
gZYwehW5MKOPapLjxUacgFvFYcS6baMI4HyUdV1GFGUd48xSk7Ol+iR5fl6qogbpvmpXuLf8jTBQ
smWbx64hnAgUJnpgHTBLq60WIkYR4icJq4bMp5pI9EZExTFHgHNe+lHO+yJX9RmtSq22JE8lD4Nc
xCMfZIOr7XTzZpzq5RXPNQgbLBPDF9VoYA9FQ4wcZhQ2uY0fxupO6gxt3u9f83UxfLF40dexAQHS
PSD89cVimU2+UyJ7FjtSvn1Qq7LZsQWLGyMRHVN2VBvXRsIZgH+gNeGdf//pP59qKeYiImDpats4
BoIXml20xEqJqmHaX5MWunHWkFddimUXzuhFqt5vD8ZrEwoU0qbaTkd3kdcEd2QtVrvQN+N161h/
snn/vFXxOkuOtVQpVGL+i62qtyoyCCsH0V7I6QINcHFvhUgH0CeWD3/4/b/YOyi71h8fOUEQvCwx
IB+6xgt6d0f7cTxPAJd2M4iPayzG3mVm+vcx9YN6N+SDh0aDPEEOIDCxkQLxOsdob83MQoVU4/D7
L/ZzkUCj3/92/LUpgcSLQ3ZWyrFzcmQgtm76a9uM0Qh1ubUODQwzwihl/cbqh/EPD+PPXR7HW4X2
1Fucvdf44h83uSVvGcija9hV8ZDctih4D7QB23NtoF/LGCjTspKPETIE94DJgnO5mK4C9ZFhgG2X
6t3vr4Lrr8/fD68HDeMgpBdJ6jY94Jfnc2Qxk+UOLrbKZTBXXlqSO1lIjoUbFJ04muxpzsQR/bKB
MZ1zHBFocEJUFrZ7lfAMf2bWui4WSx2cUe3ZPNPAX3ipEO/Ze6WpL7exXzCw5MjMWldH8XSVtGFk
Vrw+M+k2cX1EgLZ9EiSDCPZfNSAz7xx9EnmaIBiLm7LZEKDENhoLFsntOPvybeonQHQRtiBg8Avh
4n3sTXZbCsFcexAOxtcqLGwCsypLfmrriUWmr9Q4nV1ZaomshKFlGOrG3cweE9pt643J2eE+vHOJ
pu+3LvLMbqchVc6rBqWrPqkEUtq+mo0dXpXzVLKvZRbcpWkbTA55uwc3C8Sd76I2lMu49AdncbEJ
su66W4CATnLw8tledtkk9WMX0ErYGzFVzmkMhYVGxrdvqkbL+h6uUgRUf4KUQQKFXb5RZk0pJGtR
HvsJwcIVisYO1TxaWBeEZq9wHs6rQdM1qr+fmh6oHyJ968i+WFZfCOay+8dsQVD8RDKiL06KWIoK
wKgmANKt28BcsXF354XIxtupa+VwrVAPe9sCWW+xm8up8c7wp5UmdKsvIAP6g3YeRBGag5V6rtoZ
HdrxZoKfnG190ypQgWWX3mXDGmfQ9vn4aCeIBulfMHDgbiaSCAajrZ6v3zpqJ+zYFgft2t2nNI7H
Bzbq5FPAQ4REBiLdM0WvdDdRhEhs03hW+44AbjbKmgDp95wniegtc41dMG1IdjmH85j1G9mhFN95
VUGnIOpR6GdEvTDVV2n/2HVyXfqRRRz7uQm7PYrs4LFRI3hpnFOkYGQZWT74YRCi211cFPvemox9
WGoe003WAWNGyjQEd/mchWJLknI1o+zp0XPVou/eUDV09sbKIwRTjc6qGeEN/U9irrLqqXdJ0iNI
ccQV0FlD+2WcoyY9tQQNYJVHTWww16M+JKlYl/qoytS/zheNhN9GgCWuo3r9nGC2ulM9kQWADQX8
Gkt5J48t0pSURNQRkxIP4dReo4Kwn4AP8gDSIbee5ZjjEKujqgt2eulAwZOVlSLPmsaTVUVhss/i
aFqDekv33VLP8r3pzYx4hSgeQgTBcZFVhG2o2IB/y+z11Gqp7Tzbs+KRqqcPo0UjEc53Ob2DTCfA
IUQ8aRusds1R6WmtbJLwndVYkNhNV0T1zo48hVe67ewn0/UJ9m8eqqsJgB6oqM56SDp7oElfZsOz
Q1qjvR2D0n5foKl+HKYMBzFVpfUAXG90sZ6I6jWvetzvRjmU7wsgfO+QQphH38mLr+MghxtNwhHB
qh2xOWR9E/kmohZ+QR8E1sbYxgBaKnrCs3ydChIprNBU+7kem3JfKiekfm7R5mw5WPd6E8ppgqiI
CNffjGjUo806aNoLj9AuZuelk/Falg5QrA5Rj8pUUx1ryv4PQ5UWwbaEqwPramx5LdAIibNlQZHb
m74umESRfPSpm/xk3I8FHotLUAYeughOlvcwHMd3yJ3RpwlZh0+FSfyrTinH3YlygMin0iW5wfKR
uxuH2AGoGtDdARSMnfC2EIsCcu/q2fVPbCzYXIj1FDWO9snOzq0JFDZyqMO3FWrIcat7ToBbNyxD
Z48TYKl2cIjih7YltcbB/ISfN/KyBUfL0H12VzfCLkTwdDewSia09GszbMkYMGYLKCpnCjUV9hui
eMCqubyV+hgtNDi3mfDSNzYytpItRdd4jyY4kE1mN1D/7ILxVRI2RXEXeD2RqCECw5mAsij56s6q
kCiUjfWWO61xQQuXzFhFWFeyQaOEPzwdnAwVG46pd4YzwqZVSV7s8zCnNVBWuUz3EWL0pyGG87lN
TFN+zpzFrul3BsXb3k7Ug7IZNOwcU9fXgN8Wd9tChgReYLwp3vaeR8iW7fWW3o9uXTHpCpvpOZGi
AUtC3fwudtTyrFMrHk5pU7OL9oNbYG0XnbmGmki+GBqFlYHQWHOwj5kzMFN30f32a3VmGuO8q3Tf
6lNau6jJbfBa8S6Ps9Ejxw0x+gYVA6zDbyXCv7IF/785bBcrkfuf7cGP0Eu/H7V/+9v/nrUzUAeD
zCzaoYJjqr5KRv5D6rH/Qi8DyHz9D3MVnKNUXP9B9TjOX6gjfP7YpxeJtY4/woyyApEh9cBSh9TD
+J7xD/2PfzNtpy/8Y1knQPT4/PvpEUkaUiC7fqwzW3uZ/SD/GmSFJ4/1WFrXQV57840xzRqiHkR6
+dgGzXzLgxo512k3ERc0ZlF6awmn+hqkYio2binje5Ii4ze5cO0P6Vi0T03GlstbTld8Y/uKLThN
bAGCIxr6j40llLvGrch5Y4s0ITPXUQj1C38wd21PUO+2I6AjgIcYEC8Qo1W8d0tPm5NQ2m73M2zJ
985IZM+nOp6189YxeZwedTdEUJKZDk43WFOzcwQ8kcFN7kj1RDXUROTmoL19ci3BPs2JKTx4czGq
3VA2BCUOQS9VjkK/ddBvju0cgdqjZjjL2RnaY66Agx4mgrjyV53Xam9LWma6iQ1exWs7Sao1Dq/Q
hzxoergaw4xqdGI2+gxkc1GHkNGZIaCxKe4azOLHEaJwdj/QHUkZMcUOQGCWKcR9hzHTw3ynDQ2l
Dd1eiRCQqjvakf8IOJYFjHYlFoc6JmYvMI+lQ/thGwnIiIdFzdBsN5DtWF5JVLBA51oSlyB7wy0B
8JmhMZdmErOJKxLzECDU+RwlGSF3tjfWX1kuk8tQYRHZ5Nob96pvQ/Yij0TBQzs4kF7CKvnsxXEE
hDRAbAbDz2O1tavSAZrR8BRvxjrXePcoIY5+EnGQ0wi13M2wThG3lmCAfkbDudjHmTBjRB1gTDfJ
0BLppeyCyYU/x8lXE3fU9DBQeQo0HRNSM4HMThuZRznyVbWozwjsu/Q4cnrL0XKCStyQCopkGQwr
3NtOddFTXmpiZBvSuTchddcCEzjhUJW0Kn7XlS2iQlHmsDr88JJhYm2PvJHesKljU7xGm8AP60ik
VtvRLRdIn34A/tK37LcibLrmspL70i2S03JCcT4GT9KFNs+xI8B8FfcBzRVXE1EulezA7S2CbEE8
jxPdn1Bjteo5P93C586+LFnINKyrs+ZBZFXm7sEjN89lSNJpkqZRsY/h6FIpVX7f7WdV1lgZRP+c
4zkBJZ5WwRdB7EZ3npcof04iOMhkeWGDzQJ4rFtVUFdsRGqRGzu0ciZlazA0xnIyWN1NgS76PBRJ
hpHErvP8MmZZCsbCx/+xTYvauhOYvswumvJx3uVuP56ZsA3wZTVg6cpOYRcZa5rImM1QP7eos9cS
sOOuql6WH1wM4++tvkf9PGUFNEw38fRzObvodb2KWUUO4hwABxnM8SlsxFDto2TizBZmIrJ2i5Pz
VXtLyNeYdtahw9L2z5qGltpT4uRk4KAlPUbTkBKcI5isHMPR1mI70+zpKLf6lA2v760nnBPE8IxD
Fn8pGbCpw+zmib5GFQlmq3bcHoJIPVUPi7HSG69sabSAUcy/TKlXPKVllFqYiChQcS5X1asE+6qh
oTjL45KLASOktsuPxqRYcQo12Xu7KAjOq1lRIn5y3F4FHSneHCUSSRWZq3GzNOFERDIWmpULWlsX
j0DaLySpE/oHpFpeM5OCDeWVJK9zkkjrZA/ST3enADNCgyl1GAwLqvaONTjZYYe7Ij2WwGKLs2yY
s/89ePz/O/z/CulG/fMGf9Af609fvt/i17//7x0++stnuIJoji4ROn9AEP/d4X028SBkhw1tn0kf
8oL/bvC+8xdBJpQDNtIuxgrfyek85y8XKRYdSEaRCODkv9rgf5yVUD2gTOawLtHJ2Py/lyEn+MGJ
TWwhYkn8isVpggD6xiv86KrWVXddrO2Uv8vAf5R3/vSJbF2ogHyBsospV7T2074bFdoVJg/oDFgV
amJaXZp2KNPHEYZDM2ndHnyRLf+ud8jv8j1k2AhEiPLhv8Fa5Hz3mQ1E14ZUKuygkgMKyPa5ws6O
7dvdLGIJtuCfg70MZJzvSUFP3hmvsTya2t7XydXlMyeqodliRJneRhwMw3/VQVy/HbNMwAirUAdG
AUCXH74dMGMZ94mrESnNCy2nupOEEC6o13ynsWhbcNja1RzMze67p/T+7+bc93EtL3rKfDJyBJ4h
BwIB40aUdj9+cmZkkKcaouA84M7dNnboHpPSXfSmbcjwJZbMNh2cL6FBUrXauRCWSgpa6XWWs4Wx
DZ5rVobUcp9hofX3avKPD8oLnd23b7cGcdC/5SXh7XjRWfUmr6lg2mNGRtzCGZse9L32uokuSMHB
j4ZaFpwsbYHN8CWjlaMI0uZrA/HC3hbMRj4YcOIPlakL6ybtMjhds7SIO//DReQ95jJ91/pcRdGC
xjTKLfqeKL1ezImrMMO/6HMxcj/2z1kS6z2/Jr8URWmfAlt/bsp82TtepN+kyeg9q5pthVU7IEkg
rMvrmeyC97Jn0ovDZOgeMIURzQtRmoN8qJU8qyHx37kZ4qFdm6UOzjtMpR+NxoS8zUe2lojM6PRI
XFiZ7qbQ6pd7+kDl9OBFmfO8xI30Tq2ITYxcyOi6uGdDwpxhRY3rPuDvXcTe1STzMfFpQtoZIkub
CLNNoie2ccdZ8vtUjtl0TIK6zjcxVQXMPha3BI1RL4P+daB97OItjtLnwDLMMDUjvu5sSpIuhtmv
6mM/UPvSvbRobtDhx/Lo5zxz1tI3+qxN24m7eaBYPy8yoGdvN73VbUqN3Xcrg4GjcN2P08eE4AJi
5ggcg3yROl5GnYvrhC4x9ToLDv/GpaVHuRnsAR963FZiTX3F8dYXPr2YoMtuEOd7+qbOOjKrhT3x
V4vpLZU/CUHjloDPNc1Ye1xKbK2xOoJF7wHJLaLRmwrLxHScLdvmPL7Gykdi4W9M/MrAJ2uJziN1
CewmJASPqWGdlo9D13eXsBtdi1kdySx3hmNWDo9LlW84d3WEeSPU/FzOCyM0X2P8J2OZSSrO2ODZ
njWxt0Gbox5OvHK6l17POr3Etn+xGPFVpG6nggjKsGNJa5vQ/hSSTlEc8tX5HSYhILS5xXlZJYPr
7WkehLuuiZbtwgR6wJGUGPyuVsIzKAzNMJrCjKVzkz4ssJs/Z80I6G9G7UB7D6ESJCPnAY51r6/i
vBiJysiR5j8aj7AEXLRNGh2qNHRo09Xq3qdI0xtFPPxbi5UFzgpYgNct3NfpTKkeQuuskvEhLLwM
YuKUFBiVkBL6uGYHohr9tj1aRe9c4XX/WFVWRW1vNcXHpfcs8amVsT50dpF/XmM5FJS+gqVKu/Pk
7H2DtymranOZF3kZ23757JDat1Gm745uJoZPPuPSG5ue9WPQM1HfYkVAujssU3/qRw1oExPbOZGm
e+trXBVuT0+kRFi+a2iSblPk9QefoQ4hjBNO5ZI6fJ+AY4GPaTXDISpSKJbUxDy7XttzJKz6NSE0
zFnHmRZ9ommJi6LPYvHWqQFj0FWrRxe+X65P2veN2cTsEwfHDr7IPskfCcKOvipL+fO255+Ptl1X
ohBoGcVs0LhlV0xfrO1chAESH5cQ+KVrX4MxQR6o+jp/WzQ2wdyQcBJ61tgSISvkQhALQkD23k4i
sKK0sWFWjvNyFczGf+0tuf+cYbC8QzM4baVS8SYBvH5GXdFcN3hZqXXJkL60Po1JjlvSHbZNX+T9
QZICpA8lw8jDrBzrS4Ow4UaRArs3TtsyuGnilPyNOXU3IRKnr5xksu0SuwVgw9RiZFOAsrmfdBJG
xylYJVekK76yC2ZITk76RZFg7Z7yjhp87i0TXcjBLrYMvjHEmp56uRO23gMz6SJAjuxc9monjKyA
Xa3vx3etG/CwxkAgbgQRIofOqOSeHPPsCETKJuko5ghFRK14IKKn33Fl3FPQwQrx0H+9URGp1tts
zlA0pPCMDpEWg0OMkGgORuXhicM6ga5m9LKr2aj5aKvS76+bhIkws/j5mKeNaJGKI/lNy9q8Zucv
n0OZuTe5o4cDUrI4fuidZUyx2YaaMxJ971cVsVn6ZC3GPMyuJLDdzmJ58YcohE/b1+l+mKfl3qpp
1vr2mC1Y/CH8JWmntjzFywc36Tx4M7jSOA0F6+7DCCp8KExT0e3mSW/P2Rgt0YkN2YrPaDWQuY3d
lB7IFEVloAvvtgtEATBFjvtB2OOOPqdFDz83Owub8NVU+vdDOJ4BzT02MaMF+hvzgandURTiqALn
E8ShV60dfemc9hUqwb0sxPOcJHd6GQ/ekt1jmPfOPhiiO8/FzQrVOCSJ1CSsqanzumzlTU+q5AE4
xsafyvFqqhT/q0BIqoLVUxiPzt7hbX6Kx2g6KOHLQ90S+0E0j7NjWOSe2enIMkqy/EvcOuneIwKL
zCsT7As59s8A6KYLRBUw/DZP+F6HXEfyBdQbwjxixD22dUL1MXUHW4doRXy3rzNS/2YzY9mM2guj
xaHYcMprt8SvcKL2CvMxV8vBmWo7I0S8MOPOsVIIv9moSwIoGIEkH4nPpZsdxqH1us2ShDTkKE3O
WS6R35ZutcZjwhVaZRMFQMjIT7vHxmZRFXnrcIULkKuLMjGB3yQCeYRx4ONk3rlFRhAnV1UNi6Cb
epjPKiZ1os+m7kipAadBTz7e/2ycbouRNOMNs9RREyvYTvtssBdol66dD7tIDQQaIewaTk6o/VtF
fMiwmV0wtYRfrHKSeQpme2Njv32Vk1nCK0xchUO2dOW/VyZIo72oUmDeyl5g+pQJzQHC/OiQl466
ZpKJLB9RIvEYeqAZn89Ve7+wAB1ylxCR/dAl5ecw6d31GgV72nlE0Ljt7HskTmX5Y0BtH236seo8
lNiVFJzvLe8hsBAdl0Qmfm2dxHpSps0MWQpZDXonQQe1eIXeFkHQQQQrxNOEWvhdKrzKXNFAb+tt
3kOzOPeZG7NzDPNIZHWjTh5QMJB9SbQDx6HvGkzW6YndpLwLrWh6b0TVvvJyX1/NlR0+rB7sG5q0
b+EKdFcBAJCbxi2TN7CqKvAtonc++BwDLzSJo1PChOdr3rkBhhrd7TU+pU9cWf9978T2hRvHE8PP
Q1BbacFkISt9/VaqhhxuOcEomS1T7uZaP6PyBu/EWY6pq2lPnSg0WUzkaex496kCSs9yx5NJSucD
TTXGArqIrhzVIEsi16i7Kpg6wPb2BmDiBSkqS5MSQ0La7pWs8BAYNRaYpZuBuWObvc0R/GwWnLVX
dkXszjZoJ+6kQfl98CzfUFw5xXg9SPeSIVu7qmJm5vEi+YuN/Hu2DSEoLa8bgUPnmIbL0QvpOe9Z
u8bbxnEv41w2r0zpj8t2TtzhPE4YgogKC+9Hv3cei9SvL1XvqNs5aOf7ua08XEBlHR1oSdb72EGB
sNjT2YIV+4GjKWxAQHcPEbvGMbRDK94HlbfcpS6DHLvNxw1qe05EnBnV51p48XXlDM5Fa6t7Qo7h
nPLZU+Bs+/RGjE1yT0fykuTdXbDE9XXLRF/ARIqvksAiAUoX72TcjB/92DRP+MHGY1nKB5u8SYo4
Ottp0x09Cz1cGAzltTY+YBK7IkgKCeLBUY65WawqgFYscja0cjzA0vEPpY56hMcWB0ZVQaoZOaM3
oVse53peO4cwnbOscI7j3F4HZevQLevNLXwEiOqySi8iIAasV2G4cdypuwPoGZ9HSQohzcn5Mndt
f9UOo/VIyUX6rk/baRjTBec3t5v7ztgNCRTK5Fl74g0sxBJrSbtcxtXlWhsm7C2dSK82ak/M3LCv
1qzuIna/KE830cEUC4D82IsvysK4T1xVxPB9FndWNTePQAzqm6q2JXKiJAv2Ex6Eq3a2ps1iivEQ
4ja/zC12/sma51MRWP6uBU51qZA2kxJffI3GsPtcQYPYJcMUNRumrmD+MogjmRnjIwFz5bG0e9re
qKiiHayr6yqtPs8xoY3U3vXFkzRyA9Ezk3aVC58OrnLStgnrTtfdwsezNshIViUwCInUzTVJPFQe
8cJJHVsutzgrSHoslgcT9uIx8NL8NDGHPZTIBShBkNjdmLxbAMVophi54jlwdQ6GYW4/MbsMvwS6
XDZmcNhn4licqy62bhjPFMe588KnyIs5O/XEfFyssgWwMhDczsiT5jPN97isCUiLhH4LTGJn9XF+
1ZM4BRTdlRytnIGtv1Q2GbCk119beiAnEV3JPlPTch230jmMffKaezJtUjdzdzE26oOJxjdh7NdM
5qfyPM32fec5sGItNmmnqedDWQXHdM7qvZv1FVhlKGe7QTYzk0Wyh8JqHg71mLEcFRxjHPaWxyzL
3BOsg+wcUl9woKvdT6W0q0Nlxlc0Wn0kEMxq3tqZdV8m2XKwRPhFYlW84m47+5Ct5Rxl2TFqzbzX
CgtXOY0X1gKObkjS8Kp4y6nweiDYQrCXTtm1QLA4b+rKC6ttHAWGWXI5HweLkDs7YntPeL1PtL7i
A8Xx+yoYgRXIyH1b5UF0o+aByqr539SdyY7kzJllX6hZII00Dlufp5jn2BARkRkcjTSORvLp67jU
DbQEdFfXsjcCJOX/R6Q7afYN956bEjhQLXjmzcA5UkTfXRQ+iVETrhfn7VprB+o/Cp6dL2YUEGCL
KuO5l6kI8z+wSsybUSEfAQrV6RiaduXOS3Vf5qVSaxMUMOZnrXdjHyhS0JRNUSPT+CCX5R2t17Lr
PHegGZMDuetsk7bNSNjh4ob+cGROTEwgrEPGvkU/8hVeOVwrL6Br8hpahFWYUHzYZfUd9/VbOU3h
H1J48jP/oLoLIDP4x7gZ5I3HiopVXNt672yuPTLq6/HWgjX3VYBVuzcODE4SrubmYEv55WkbQokf
tvpmBG/zhf1V38Pzzk+NZ3k3LdrSe4+p9toma3JlnMx+oKGUpzgsqr2uBn3C/qDRD5GqdazacjhZ
VWhu+qydiKos29smi/ivCqHpMFguYozJYrThmc/WG51vZXq1sQHEtXtJGGqwKsgCP0S4LAn4ZeJ1
lGAV+A86gc5tWFZR1r3oYLH/xMCmttEQzn8QZnd7I8Np1wa1caBqOuVZxRUJhdag90hPKEGiuABD
xjCVhFKbWFt4StPE5L3tlPuCDdMM27iWFJ1LH73Vy1WpEShb/h2tbgBsFzfNQ6fL/NVd+EmbXI/D
QxxY82lqAwahsGt/4maKDgUOm/cahtkpqeQfKyurkzcjZrAwXTxTtj+Vo8wuTU5Hu/Ld5cFgpX9L
fUpZZCTDgZ1w+l14YfFXa835JnzKrLYn19zuTqMisZ7wLmokYsGew7EJH+ygrbY5D80hyu3rHhSh
yKTzcY2KUOzJhrIehcHgNV+9I3J4GPBI/pQdJA0X0tpNMZoPx45K9EuO3durerL0N4aG0d5fLajr
uqiTfkOXRLKEnU3xASyTfp/QrW9MXVjnBIpBf/3A2ePZCZnxyIj80oK8kmH0O7nVhAhnUopBDlUs
yukQ3A9CJPD4+M3DQz+3c/yoEYYU0F+j3totqBD3Wsz+38D4y7ZxTH6jk/pJEWJZ/6T95KGPBpdS
OQ+JChAC1Yw17sailDGMoYaQzKm1nZOD7oPqfFhEuEXCZWD+OMWUvjZMnwyiHG1/OxF7MrTcZviM
KLyK3diinY77weIpDBZxJhnJexiLlvFSOCtmZ7PnWREpHxqXWILkKgeD4bZBQgbMWFIdq7n0w7OE
wmbWoi3m8BBVcdQfATxG4qJFwiitRvIhVk7DRhPVo2Nt8j6ky3JMmey5+cgQrE003HOcVmAuenx0
7Cd9BGvXh1a+m5RW6DYtxtL/ZQJXaBZ9kD9n+ley4lLyS0r83juX3TCZHn6rHcL4Slazahi7fJdT
tfwZHVc9CxqCSEbl8EjOF8G2gWfK11615SvdEwkusa0IOm0Lf9hnVSiXW3usRbbPSCPdSmm824G3
jPY8FzLdNFOaIYqia71J6nnqANDQ2DC5iLv7VsRxdQrEAPunrkRGYkalLhW7t5lktvRabtblVO2r
MAWZDxvvIZVxAD1tYEbMo5WxS60qXf5GKAXbDYASX76gs+5LtEAtZ3rqCOLdEsSoNaWT0zfbzhgT
s0/03PrWsaeq5PtsQQMvDCaLg9v4bBBaIfjzQGv5XjsVsT9Zuma6H5eR1xu8qTc+phko0TuMv/xx
0spSoi4Y5T3Hmsdz54w2u2b0U6bdFkvvwANK0ACu4QkyxkvHlmKimi0gQJbj27s6uU5HcgFX0ocJ
uKwTJxjeWHiYw0h+pnz0a9KByliinnMlqEnuDV6rJ7jI4Q1VeXqTEMhJxsowQaSpM1ZP644Hwl5n
VJ/BmjUxa+kArtGycsKC5W6JJsKmkFCgtRYH1simnPpMr3sqsE1ENnXwsLiZF1RgTjL/6I6Zy1BD
u+YeNpvFJ1M1pAJhoyCuJu/tjmOFZcSKu2V6zlNELZts8T0yaMaZC2T0ULIel8qgtIuF4syYav0n
9VpHrSHDdh8Go8R957rVnz4oh1fgohEzcN3deR07XNQMAd4UicuB4GU1mf3gwoA6SD8GTpiW/hQe
a/KU003aAijE2CG7S9eUhE9RVt0L4c7keoxV+QriQLzNYlpuozqI1Fo3OmIB3tfyRdozJoQ2mhAQ
UCwHX0tjCDliUs4tDd7aX4U6GNVb1lekfYZIIrPfMRoZ2TtoDopDZzxKfubPldoxhumiS8J9u48Q
BiJNDuN52vGbu1/jCOZsBbgSLmGNm3Y7TAFPn1sIc2oJ634XS90+h4nb3zptQQ7uUPLI4DkNwk1P
/Zgc+l4uxXmZC9sA40uycFO7iSo3mad4lfNFuRASJpvCyrIccS9x4bjnuaxKFte+FGRqkdE5rK2x
Cbi442SKNwhWrHmdOljUp6pjVB/OFgdbX3Tlupx7SYBo76qT7VMlbunVeLhNTr2/8eVgf2byWnZm
tjJPXo/kDG3twFth07jzzg3KAo00ctQbdvNf3hzzURL2GvG09JABiSrFeIIqolWHpVXFbRf2kbjD
ZmsLBhIOpRU7dgV0O/D4K1xR0uMaAT5toPjH8w6oNP07FbnwoQC51S1SK+Fu9MiWE+8R2dHT0Naf
nbxu1Rvjgx2Lu758Yp4bfmVNX3zOokmnfY6Y+1VQdGpe1sJ9RRWAh2YA78RwPQBtoPtpvAt5/RCo
wlB9u5L/DXoOhitH8i0rGuvO4jcMlCjI46vLXq7yJAZdIdzEvvXaSuJCYvCs+oYXdEh6vrrUIYN1
Hxh5hSqOlN38xAjbsuvFFZPuGW83KgKq17yx1IUd5ky2AH79Ww/6QUKUgm3vTd9a7Ddjy9/agQsh
LSPwNOWJd+L+aAsgJfsKSve0t+Vy5Xy3KduVsQLIvq0NBsG1GrWptyV/HRiT81IGW9hDzV2F7e1+
5BIeNsw5iKKiwVHVZciNuZB1H9InBsStvvuYZ3/mADXQhmtczGdJfzQ9XPUKlKfKoOuFND2bTRvW
zYuBfFmvG1Wz55itPBwf/7HFmpWj1NGG4Q4BmyXYd92Z6HbMw3bedZMgM8rmjmRri/72qchHIQ7X
w3Pr87JB2E2H6LUAVU4aVBH2jxHiWecYtgY0VBYlfzss6mu3Tqjp6syLjunIuAhiWti/Shkv06Yd
WneBlK8kc+6Gq25VNZ65xA16353uqmgP4YUhf8+UvzqMneBmSEkShimMyBPKIb4pOHrK/zMQhDDf
5xFa+9vW73l5pZoWrCPTSEJjz6BEnLsiyJdDPfasEumf3fKI7pwEmKa1YPN1rWp/29oissdarOJV
u409n81UiPhDLFc09kpMcXl08T70X3ZmF8urAIdHE+CYINzKYoxgdjOjaJ68OEdERhrnVjv9NcSs
DlO0acbNgGx3zH1GQOgpbT9a8GPEp0R7aTSyq7UKuCm+gaUCYF1NplXDPVP5vHtQTSZelmGpg23X
RO60s+sukeuwkYO8GyyrpJpLCD4e7XOBQv1xSKpi1zIafAvKYvlJMoAGQCUd2l8pz22WLG+erEFn
1F33GCRLfdBzKNHigv1xez88FJRLdw2RsBuY1TZJXPESXCjm+EmCVPcNW9ngCVNq/4NUOeHxibJg
jyypuWePXf51dDv+dksyZbxVc7yBANA8ZrnOo7MZVHj2deNDKCiMIaIcxNHaJPH8FthTduhyve0F
loBNAVvocyLo4aNDOvRiUfpugp5HISjSZkMWuPyrMhV6q8gNxM045/0Rbr19h+cBfkyKdkGcDHg0
lPp4MTHK5f2Bw0AeaKtasoGWvP7Wqca6kA/wpXezfXX3DU365aJtP1jlxAQgNNHZd73pJFFvrH3H
ik5zqtgcTkVwm0ZabP2570OI5VgxN94kPYtFSAw3uUyXpzSziGNNusr2wFAz4AoXbzqUTAi/RI+O
jRyM4o43SFubIC0pKgNAjj/GjUrmhqyiWHqP+aUnMwMXA2OUhrV0VkUIrU27G6MGlVqN4fNuYd6K
Y1F3rFYlMv+V52igxqKJ1RN8kvSXXTaHnTPSsaXKthFc6kgTqKFSgfY67Q1Gm8IDcJtXJ9NrtyP0
CqdCUw41X6tTrHMkXGR7GbyQYTh8+ItTboZmaC8CQOTRqUuWY078BvOo4u6RsZWvA6eu5RZgffs2
G+c3zLz8Vg/jC+ylmauwLlDtD82F/el8R7p2Ma0tr80e6x4wbEC6Q71i6pmv27iTJyy/rF1ca3hO
Zy/8mktTXzD6ynuGqTz4pCBXO1uS3zfJhmcDdaXA8IHuZc2vFiXUVyI+lqSP4PYZLbMLrjaqTaTs
Jv1WbmedWLytw7HV7drKs3afLgb6kMUPxJFI0PzK0B2vi0k+AVhUF5QkJDBiqSeOj03iQfCZsa2m
0b/3gOYjy5OmvlliHR1pkMtXNg5q0xeDYMhWpezp4xDcv2dIqMmrof6cspFbzJBO8mJ0GNxmSz5/
RLoR2yhkyZRf9baVgylyiHuu1KxuGVi4SO7T3WAYZK1AnJ+lxU0+V4LIdWS/LfAU/WsFYjzISvfl
5ioRWv+P1DgzXzV5dSCEmYsOXi+APmfBTGZFS82WxDV+I4ZSZE0k6zI0/xW249/cfYK9tPDpB1Ak
CGiJ/04baDkv7UqnnLk5uKAVXA95XuJh/DFSsG+zFbYdI6gs/++ikn8VSQXXHyvRkyD9wm+KTPb6
//9vgqVqwG1K+DwL7coKQrI6Zi/elMy8OVIVyINVUI3/pY39H2SBf9GxIDSHUHSFHeDl86J/E9y0
nR/1ikxzLiHvOs0ECM0eyubwWqEg6lvgr2YgchIYc0UayRExRJgfWPrT8RHEtvTbdPbt77nscNj1
VmbTvAbdpN+Qokrr6FtMzLFYR3ktv1k3U0Nr6eW/wE3na7gdVseDJLaCGXTu9D9BBCBnN0jQUtzM
UaUOsIuqh5yxBorVcnFvR0cPLyFdLlYnVMLuA543BxmQPWgIp4NC/IhfbMZVbCDTb5xesp7LaYya
72j2rgoSi5yKFeQaBsUAGZznKBuudpe8t452PBfIVI3BgRb443KUbuU/Tm5e8mrRK3wbKN8PKp1C
ZrCUVjvXorhcN4nnglJICNFYMf8DGYEKy/Y35Gw48hhm9phiearmI5no9GyTlEw/EPnoE4HYDXsT
+uu3qs8aTLyytv6qKsQ5XmHhC/ZsrLIPv6yE3Gf5GPZbL3bmnxKANvFd7TRcYfPgULc5hnSCQ9PF
3/SaSTSNZg1E1mI6Zq3t3AWzU6oepH4bFQyOo6Btz9GCtXIFYiSHPxC2CF4SVP3FRmu4RZvUyqp9
ojoEczWkDLXN/Z7Ih9qkJWMBp4AdgGC+kGDZh/bkOaUd7ZppJtk3mu3/CYj8b8lMn//rfLn/N6/J
/0cpdP8wZ/yfVaifX+r7X5mO//gH/ilDdd3/gA4VyhDfegSjwkXq90+jiRDkyUEt4X8HzRheDSP/
y2ZiQYLkGOAwuP4BfJAS8Wr3T5+J5YT/wQn1D1Ik5yM9039Lh+ogOPwXFZ2EiYQ+kzP2ami5eoj/
TUXXs+XBKDGwQC/iPtqktBTZKRKkTpaCrpnFQcokKUEj5Ce/XetMb0yIVETYTOYkxtowkzB/eD/n
fk8IAiIsLkwbTkHPKfVXVoN3VTEBf09vS/KdeGN8yLevGbx9gkF5D6bjwtTR+RTRVJT3SloceE7u
WDY689l+oGJyk2NEshPLnnhJq5sks1wCBEiUGLasLd49XbELWVhQhDuyMVSzQKsoFOIAcZV2rMij
ca/Wgshuz6JUvrfRWFSQcKkEv8pDrOC/UxdZFo5Ou/GTcDtglyBkNQ2qYu8v5Is6oI0+UaIx5yNu
6ybrx/R5sZzxnEq7e5rasEdwlE3vTVfq0xxVIb9YNzy13aJ32J8/mLUzlhmqPyWl9kbMjjkbPlzC
cr1+w+iy+QpsPmJM3ssxjlR5yBrDbH2qUUvZw52VkXRQCq7zQLHncaK0A1AzeYdqNMO56/CgZbb7
MffZuI61HZ4rxiD3AkLZNvfs78ovB9BfzYDXNJBbFEBvUbCMZ6IAx1Pq2dVvOsn+FDfa3RctsFkd
GXfTdJp1LLfVKqWdfJcqROjWz/TORII1VzUqJSBCEFN7/V2Ptl1cd/eaHm1lhblbsNnX47wrgo4v
atVqiEkPVrcs0YchA6A7RxyLAgPwdRh5TTAOIkpp/vItASACfmQ+XE0a4x1FJXV4npw9+JCG0E7V
lLdyru+rhiEJEUiDjrd4eltyJwbwIVADEHA6RDkt0O8bgahfX1VgU/9c+D5nbW6DcwlbAoQs1FBE
5C7bXEHajzEdVkyOCAomgoHwp8obrS1SoDB6zDAw+DtkrMNNl4NTm2LitBavInx4HsPGfSJViHiC
QQ7jB/z70Du4dG7xaclZVQKURjBx4gsvggts1O/UTm3vCGJmKE5S2wyijAv7vuSRqf1KBrtknkyy
L3EKE+6iFn0AjPYglpbNR6r7v4vs5bEAX0VrjXI517NzX0k3Xg1zdYhcny1EVDnqTMkSrlFlBTjs
ayAjm9Jk824AGoLmzGWi9NOxybgOuVK0XUDV99Rd+ULdHSwEq5Zzi3V8IoLyyJxMi3s/1VhnM0dw
BQl/uXhj8ugKfdsMSwm8qP/rdlqsR6osRoON+2bxr6vfu3BprojLAqKT5djFiRVyXH0nDRro1UAi
M/CO2SuJ1y4q2ZzLwCcPGY4Iy+e4lyYHTF8U0doeglurrtGctWaU4rqZMjBqqjGl6JfeJ3pE7Juk
ZfwAZTkWY6cvHFDQ4xUzYgy/YeNHwAoa3DiOtOWbN6mTx9+zQsoz2N9gEFyfyLKxxZPUo7r4w1mg
AwSYASEdYd8i5sxLyugdwxOyeJJRGLW1FnfsTojSmpxnolsIvq3S9nssRzSqxMxZzXbEvys2EZGJ
EPVxA9Qbbow4OmASTvMtAocG789A6wd88dJXCD15eSdGTKq+Qfo8sDvP8n2VlMvH7LUzGgbfWEQr
dPbGdrF85Qz0BxclU9d49hFXHPzb0SwvjE3vrLqlEYBngBjMWXbzUP6FFTCfaw79nYit4BzmPaHq
KvVOXpNZP+GQIXZsEzilnfQb++jQqjQ7WGeeuwuaTu6CaPhbJOBUHbhAn8gc3zprlLtMBfOppI/Z
Ye8Kzg4K1HmBmhIVEiSTK/+YycpuRsD5qwW4/JZHw3vDDgS9FSPuyc9STLdqnAAe1VNClq43FheA
2AtThKE7gPf/G2V1+sh5G1+iEJFUE0+MDBNGkOsWp8c+AHB1lKrusQH5y2feJ/XOImf1kzlUVmKz
jfNLzrT16CEZfwhbrzrlk7pzpPidGsVCLEDmdPIhOl4YBC4nMw0sfmIpHoH0EBft12bPSRses2JM
8Hvr+AWDfLKVHIMNVZ9njs7cwZ/lirnqIB08V5SMXwQRRR/uXEVbpjjmfmzy/AEtC3KbWO0CpyGd
HXHUobAb66ItNNAagcTKNT4fIua/jt8k8C/T2J+zrAxuA9M9V7FCgEGoaOdtvUX+hun0KGUF4UGT
g9fm8TWrZzPECIn6uj7UWnz9Y0Pud/eWGq679Hmnmsp+Euwh4yp/UFNzTkJ3jSqL7IFoNmeRucsu
xx2O1qI/5C0JdZKsglXFPgIRpNz1AjXnwNe2g6L5iIOOFTkYwhYMwDq1gyMj027L5++9Rp7hX0Xz
u56NF8HLCpKbKQ7tHbc+pwVRXyfgfji20QV+e84wnJZlEXvJenGTjkFNLLVzCGrgGCoyGTkc808y
XgXMZjm2WfqMztxD2Am4QyeHWdfmeciu4UuMVQwaknTZx+7wW4/1Q6GRpnc2jZb72UG/TPL01JEh
UaTDtMqnkGTn9C1pzGYc7LusdViAYXhg1AUYJEtu8vJa3rf5Yxo0lyg3pzQke9RuE9TAQ/0qjCTf
oV6TZeQtK9nkJxZXZ8ypM2AVje43o//Yi3p5ySFmMGuf1U4G9r1vQv4u0w5XgL2RM1QffrcP3wUb
k09A4mQ/m3mFNivdZn5acC559mNaxNFzETVyvYzZ/F5aTfIaNlVmrV2vA03v6ISwz2okrXCDMKx1
d5HO+vS4ZKNF21imGPRpPMsv4S53upJ666cI1Vy/hfQzdgiVhoXXEC1V+iNMUh6b3kH9eOMgbUO6
MmB8G13Wwqmai12G0YbDurDP6RKrt5CN6Ca6JsnN7YKkYmHTkfl73iC9c2blQvcgLdLKB3XXLQNN
fg024ySievloK2HvZIuJAidDF+y8OrIerIrTZdU5BMStvD5X/lVANn2hcw0V4n5hUUguucM4O5+r
JrnyRtybxBVj8DaCKYm2Tg/TDW1ll9zbou/vlk74h57Uu7uhlTkTrGR2IHph4PVX0K3yo4kw/16d
IvWxc53lPkJ9dquxam3Gwi3Q+GE9HZOrsWngSxfKYdpW4R6CD+FtaYztO5309g2wXHcFmYAxizcO
r1ivywfiNB5aLaw7NOAo61ye3YVqfz8KzYB+lO3NLIfHzJo+GsC/DyAPueSwJlMCThdvaHD9ukkh
N1PZo23S6glZNg90D4yKXK1X1sItAuboIuwl3aOaV9uuBo5emSC5o2qxSVOrbk1nm7uEFxohqX2w
M5dPP17+Jr71RXJyekoDJOtpkB3m1jp2qKu+JAFNG2zF0dbYSw8HqsErJbg4V/Tj1TNf6/gB7K+7
WEn0M3nYqsdGwyXp5Ju2OtBxQegezUDijeVXT4h9ucLmYE63BcysrVdzuhK82LNOXDy20ry16SWU
3CfYeHV+KKfRvW+ZPjwZlmwnN3UhmIjwpgR8u5f+hFEWxcVKZvP8rKAEvzmxjvfGD9Tayx29GXUW
7aYcfWM0WlyuUf/HDO5DBp3iXZEIdZWNfLq9E659Y6uHmMTIraOm5CfKRXSpw8V+l2m/T5Oa2g/t
5zvDd7KlqyR8XKbqyWa7+N5nwx9rso9lSBJl1DKcs7txl48mO5SJ8r7roqtP0tLDYz84+GraOPnW
AEu+a1cOd23qeS8Ru2rkgXGQU6nE8gnjf7lO/Lp/GuylPF/FL6TmjNHwK2dr3jHMQ+Ln2GD4+4A7
TXTW3hdNwOYsG+7Ka+hn4tuIeGDqWFvXK59n7N3rsKynJ3s0xzIbxN7WHuISkiDZCQrrA7NL9UkK
SrqtybraFtOQ343Ix5H3e+quJB/0I1NK7GwgTBvWP2+jOzn7yQUMb8E+ZTQR4ChP5m1e+u1x8Nht
6ECU6ywmcK4m6uSEx7feLx3C/2bMAMjYA8rIVRm18XmKnXGvQfg/REO/CZnv4gNn68KsyF7uC6Rt
jKCH7GRlVvGyED6zzhJf7nlRH1NddKfZlt1q1vFDypx+U6e9s5lynGwmSOV5opDf1OOyHXF0He0A
dMiQ6/cM5clD39bPrq2a8+QmN6RUke51VWaSo2Ud3D6EDGC5oKBBLa7B/kVfkkhKMNPDR+hN6b1y
Ev+sF0c8OZ2bXjyuDibxrtj4WdJu63h+iesIeW9pDnmduo85JdIusVBP5w4JpH7FCGgqSexZJTLK
0BLH8/M4sq/fFoOD5nuoZtLNMOYdZi6aP3nFWJzSNruvVZM+0qbTXcZB1N1C2fzJi0msh9zV6PfD
NDk3aBQuVWzZJwCKHeazQZF0jLbHzJbmBPGW+2ycxzNRQtllcJrH0bUFfheH3ieRjAEsJW+Lpkxu
wpzEsYQmi/vRSdcxxBPkyUQUNohX12wbkg3ii26XF1o+Vtf6B407Ez6hf0AR84Y2ziaDi08qp+24
qNn84GgMd6rQjb1z2+41n5Bl+mlCH9obTe+t68NcehjkSI2K1nLy/jZJ9Z7bKZuuFNcXy0BI5A4c
Sb4vecLJcG2Us/eOpv+dx/kYs1tcB3jFdrmCpGGNowZqsfjq6OkcFhiDgpZVwEwc82TF+QaRr81G
0u4IwUonyA/x5J68gpi4zEXRavv5JRnDcB/L+MYT9qO4DsARBWdIa0LgGpC27Tpi/hbewIEb1lND
HJYpCj6pKnoArxCtnWGMt0uTfTEnUdz6Zb/358I7O2NKYCdSEKwLRzspP0flGaaifdfdjXb0apWZ
WC+oGu6uooFzHMV6XjtLWJryJ8VXeEhlP9yEXeAfBMOCzzhYDGJ14l/ZO+2tOTpjQtRPhJZl39gM
0Nq40xZlWPFEAPSl9APNvtQqdgnqxecmKJ4ZHHWvHSrUu4F7ANrX6P6hP/gKtYVCvPohgaz6MvAh
L0jBmDC7xHke6kT7a+JxETUx+Ny4YglPgdZby4+st9Rusz3ebP8L9Id8R+FFSo9oLuWYEr4GQ4rN
4eIm1PZue8Ao56D79z5d7PbXHQQL7ekPj0jMa+HWd7oT1n6KjX3JUBMHHgy82q1zHGKl9+vFnnn2
GeqsIka26yEaA2QdyCEWABarJCumQ2+5P6MqGf6iGsk2orElTKRRvUxEWXFup+19jij7SMvms8YK
rY0ekB0jJJJrz0lAyDFF2VrRXK8jWWLAUtJBcGlbG+k1kntszlcafspLMzIasWBh4b02y4PwvPJE
lC4dsP27TEG6ixw72dU27wNpkMRO6nn5k8cCMtXM5pLFILZJS3FXhljdphpaS4t5BXmT2+1ru2k3
4TxOZ1Ku7H3SLLcAnC+wLt4ojyjKPdXd6lqrY1+23oXgMgzHVcn6Kejj4BM3RUVpmP5OaOhXZci8
vgMuf+nzSW8D9LqXmr8cToF5a6fytUwR2SCgJqKWsLNVNETk+2WuIkWvmr7K3pluO9IfDrLGtNeo
5X1Y8OG48xBcWFcpfrTw/lpJzDxc4RUphwaevu3GGyfp1U2ddv7Gpf09MYkXT1ll1ztcZQiViHhC
nLOYaT2E9IToKICqZcCTI4szPqDP2GK4f2g09i0iJwRK8lAd5nhpjo1i2ciOHed0Jn6ZQJF/KfMn
3BkLcivMLHZzDalMq+kqG3Q2TDd/xcgSuhpd/6BE0B+Ek+NFacmZU1F7TxBbwKRFYNv0M8kd2KmT
oX66jRCesyPtcPIqn3HH0TBoRMCJZ8QGvYfwwyV5YKqGB1yTNertqGJc10bXxVyH0CukOsJDxSbc
JQ947CaEabJ84YLGr0sc7raCXYLfSmOd8St7DYnqkxvP2gpt7HNIsvoxEcbdqVzezZU66jTMz04C
nJxE35npaUDtyPlAb98jEkHOW21DAhgP+cRkySMdau82gMML1vnbPkZrqGT3UicTbgMmi4wXxWdS
ggip/TuBnwTQvTSvfR9112erOyI6H/YMwe+mhSVr4Xt/WXcV675Oi61p/WKnrQAkCeTFdeub5iQA
3V1i1+dirfLgvihzJq/JuO+SyRzRBRAa2qOyJBDhaxrj2D3Rs/fxWcxpgj6i6dJ6X2DuGi+i96en
Jq0k6MuhGJZ7cp1dZNl5bFebYBRoDzrhyPmuc5ec9D8kH2s/du15Dfe2i5mbReNVZXoF8sYxWJIZ
hDAoFzScdND25E4r7avw3SxdTSQlQ9y30jH6OUOfQ/dQaWs6DuK66wJLV7OKhYVMg4c6d2KDSf4H
l2VpJfSVoUGTHyjNkdfZJV2KmfMnbXeJ89fqGdc9BISwWqe8rQkoWFWsfNB4uBOmyH60abjzxh2W
jRPFg75xDXLIU+M0EW1j1DsEzs7SHbcSfVq94dB0lpOV+1cKWTKXrIfAxiGYTH01XZRvk2hPsoa4
6/Ng/kVFbpcMv4g730zd1TWbMVq+Z/IfYcLM5oNfJc/kGuS4yn3KNHUTD8FL6VyBUERurxNTto8V
+LrGc75jgam3KJ1+O6qiW9lT8GfsneWVB8G8ML/N9z5UUnFdAM5vTodbtsgZdSiMXLtuWoS3Feh9
sGyE+gaokJ1U6zpbqmtZHja4K8oxf53ipu0fAK9VPA/tFByQTOYC2dxYPWYMkPIt0auleqpao882
A6F10TG27MD+vBUD/B70T3q4IRmctUTqHITlNOsOie4atq9FJJ+pX6cRajULMdUE8VeLX/pxyCz5
iEi2Wot0vkyCEhGGUPXRezm1RS+fIFrQFnBIphxKQu1xv1X3qk/18Z9O2IGR+evSxcHR1aHcNcgI
EBam868bV80+EFnOyp642zVpWe9l3s/bpAdl5Y6Jg2AilUfjxPkvsaBXWSAnBh4bWXfOTTi1CJTk
ZJw/EzoQjpBF4x1Q/qzEQSEcEFtK8UYe3MFLkz0PfZS/AiaK1ApjMdrfLFVO66KSblr3PIn8P9k7
k+W4kS3b/kvNcQ2OxuEwe1WDACKCPcVGIqkJjKQo9H2Pr38LzHx1xSCLrJy/oUyZQgQCcD9+zt5r
I4BkTB7UnoXdjgOEweCHI7IsaeIWFrTWYjO4ydaNWRAYkw5tuUtRmSQkGpZ9cZtadjPRUwPardvz
dk7zfpr9jnzspT4KSRBoKYtCB8GaqsdHRkEBajx+G7z7bkT0arBsUTLdTVH5jdb0SYhXEU6S6aCb
LpsjsdCpJblEHReMlDiyE0uOh1o/YUYRW5soVlSdOBP2spD2zgxpY9usdhtjTBfEC+rcHfTkgnnH
ZuS48hA2zSUSSMurhynfG6MV7tKslUc6wvrLxu5LRIvl5A2JAoXG6i5sND5DfYymWLWbqs2N0wLb
5k+AWc49eRyIoCAkbIHHjj8RM0YnEy1SeLwRXVmbucRZly/lLuxddaTqKTzpIzPvd0i9morfJ8aj
hJ0x2hIvnWo+0bUmEmaL4a8T6UbiwbsXhJGm145yfy5hIG4YDOCWE8dIQ6p+Z0/R+HtpmmkvGspy
PchSjxIcP6chMWZCRXC8PJ4NQJaquhwgU2abRcFdqehU7ZyhM+nHW3NMD5+Wz93SunaFUYQ27kR5
+4AJ9aUt6TFnTSfPKpNxNk9T4lOlhDQMjfK8Q1X3NFTqshs5cCVIVHdU6O5xouNkVHGEojIED4GA
90K6jbZvunmvhviiJme0qaR7CpeyxymtJ/UlFqrw3GI64I3YBz0Mk43YIKEBqzu0jH1IlN9obNG3
mhNcMO1gU+QwfVVjtdvoNAGvTSs5l3W8Gxb7JGac1wD4yxlpFg+1VtY0n51HwAiGb1lMmSI3Ca/F
HMkjugDRVeYk5dYdLGMvJ0Q2RsSHdt1yOwNPf6qW5Bi9xWNRhet+QYcSGQvoqIlNOrzKK316Zr3N
74bGIbJ5qYOd1OdLC8+2HzodXiiNDgFJZLB+NqhR8IVWjX1jSozg5DzmybExCvPIJNHMh3hv3NKV
fRll+D0nnfqCU2J4ZuczwWLhuPizWrqNm7sXMnDCb2HFbwh1mVohs/vmeIhydVxPzJqalk07q3Gx
BAOw27IztYsenhj6/Co/nbRV+GWxPvNCY4rOVFnfDEN6HecUsUEJtlQx21xFi8LXKmMBNWo3G+FA
lS96565ITMzIs8ICM475ea4ZHAIhgGWG1T4hbOPM2ockJHFTG9E4Ww5wia/n5uzHVHNVrt03AM+P
hqCnfEvKH1CoSUNSIuGUPD4ijF88hYmckVREzK5kCTktoB+eh10l8V/L58IhQZeqWL8toKl4Zjqc
S4xc2wVo+zGkrx1fkHa0TF5bZReFntI7LuatnEbtp0Pa/aZi0TqZ0AL7ol9y+MxpFN0OAIjb03Qc
huYCKyCy5o3dQgHI6fYHP5sGNti2w9nVn5L5DM0CciD7LmH3wTiG016bzFN9rDh6uBXVLupVeSKD
3Ii/M/iIMOfh75RHKVB/oAc4ieqnwNHlaYNAUNJpNdrq5FXk9I90HP87kcZl9VLcdM3LS3f+WP2f
9QLPTIZQfkbdf739Y/vXn8OX0n/sHt/8gZcw7uar/qWZr1/aPuN//YtFtP6X/9u//Dsx83auXv7z
P57ZQZi3Xb+EcVn8if+SIJz+Z6GG/1Lkj016+D/8TQSFCmbbGAtX1Rm5mQ6KtL+EGqveAkgB4m2M
+2BDV1bX3zxQIjYdG5uCaxiOAWxshdD/rdOwrX/xz6FKtSQKD2hK4p/wQN8C/yUkUqhwkisZqJYs
cEdvdWklKKUpiTnOjyWbNJJOorwYtW9n5NRHf9yTD+BUb6FKr5dSwgb+5Oi43kibf3upNHZA4vYg
0Q2EVSCfTGMXE1J/NiGbPYsIkt8jOc6+J1Wj9lU8RMefX34VxPwBdfrr+g4hjyhblKu462+v3+OV
IvlywWZvEZf8TRhEFhqTihVUggGLmhbnJA24NYsAdhyJiyaKQnHjmIPzHCZO8M2A9wQWO5t15iep
jSh7YbWpd0GKr3pncAot9o5IyCEcQaSjto7qyKsVt7TRsjxCxFpyiouauvhNyviCaprzntiE2Ihv
eX5U6DHjCp5CZx7uBgbR3/VWK6goZq2DQZ5F3z+/IeIgkurvO8JQ0oQIyy9ymMY5VzrWfYTLK96V
AqTXLeOxGGyOceQn5qgtEmnd6ZkhHilacFg4SsSIS8tKx+cDwP7XgtTfgE0R2LDes1BCdgmr51bg
Ddq4Q5WTklokqFSzMLSTfZb35rOYDFvsQzvtbgMOtTh4kix7soEoZjsQQs10pLqqvJ/6tZ0Qy2C+
tuuc9PGGUeSKe9OQs0FR6Z6Tfp5ukdW3zMr5FuOFmPvoArlcbZy0VhXZl1HQJ+kORWfeHuu1jbcD
LCvHnhynX0+z3ejwao0uRNqmsaIGgVI8OUicCyT2mU75x+BFMKehiyzPF1U6mt+2pvoJrFkxgHCi
scKszQR7h7vVIb8qQIbu4ybubpANhOE3pCZ0TAMKtUenQXF1ZJSGPe1HMqU5JiKegOPRFku9TbsA
t1UFdQU3KoaI2osaRP4+xTJtmoVJLAv2MlgoOc3C7XF8DpNek4k9pubZoNFMOeWwCRomwN13HUs3
1rcOWl/hG304riLirHGOYjG5xjNfWNqncwDb0HMsJ4yvUiAc43kQajilwZJW8Q4xosh2GU8FmT4I
ODM4Dszk/GDgrLPtKsMtLhPIgoTC54nR+eRWZKafIYq6hDe+cEbMnBFZvb0ipuyAguqpX2Bg7ywY
Y6HHj4SfKNFqSP8LEzGONDRvsc1Dvh4Z7CdNtbV66AhaGkzxjp1fH77Q4360GCmWXEHxpAukcG8X
gzZhCDzoWHlDbGH7FTzmtxJQTYoEhSp57OBt4CTfUc4j7Mn64PfnL99bPfDrq+fCatSlDkgS/tkB
NLET1BuZQnlaJWGxZUhgnXLkRMpj5WJfCjc5+/x6B+y9vy5okzJDmh92VGUfEBNlHYmyElbvjbDq
N52FSa+B5nUaN6V6pFnWHJGgYfkdeDZ/rgeGTYi2nsoRhOFumoVcex5kr9qaeWqimXK+gu6tq/+/
pcrr57N04paxKDo0cizzQCyIpMyd6ppwjVoLym+ly/StNxMiGXTMrfgdYoGpcYoQpuWOizHZQEPc
WcuuzAEStb2mf7Fbvd8t2KtxvFuwHGGoHMYfFhrHDoF70MPsXiMmSEaEtXh88y/omR8swjb1ATHz
FmRuZdvrDv2HMlxUqT3qDL/w0I3DN+S3bYKpY6RjRPqA86JNsIw3U2JLSuAm4pCyzDFbtSXxm21E
P1LrQ4MZ72t7McWul01NPINmZXuAiUHuw4MCQvL5w/T+4UVUar7GEXNnKELefmRlO7YzBOtHHpbq
SZhATwI6NzuivaKbeNGs/efXE2+VpI6uQ/ukuaCTtYsJkBf27QVRlZVoy+iLDviZf9QBdNZNTKcP
yBLJqb5kHhntc5GFl9CB0h/j2Jh4JupW233+Qd4+FNQtVC4oWUmMQsglX0u5P3+raLErUYmE3oXS
xqtMKYOzYDrffn4V8dFl4MTbNiZPIo/dg6JMjGNlIU4kIY6Fn2QoZDs3eZ3L65gW53NvVcGua5vl
e15lw1kQFgbGDjjO+oZmEaRAlL6lOCqn+jHslyL+4k19u3Ku9wDhPGUjEcSr/Ng9WEgqDkAtIsYa
sVweHCMl0LZTJqI9MlowR2kCymMQfsAB51Sfh/bm83vz0dUFIgzdpm8oncPw8pjgxNDqJQp+TNYh
pyPcv2UaY6ymd9v6y1RqUAwQ0PkCo9i2od328/NPcGAgef3+hmHoJmCl1cixfsI/3lfguxFFHs/A
UCTF4nVVIMZNl2AWLysYYkGSxUcG9tft55d9lw/FJqVbpIOQuc1iwRv29rpmXUJtrcYK2YG5eudI
b/qehTWlERlN6Tm1mrPV2lJc2rkkh7igWTPtYjtOM7+0M+TCwFaiyf/8U71dCdaHwXbYvdhIgQMQ
GX2wavOM6GaGTQncXzaA0wi7416f+h9WZi2nzLnU3efXW5/8f+8Sr9cjJVk4zmsNbx7W8CY9XPyR
7GKiMF2f/GF7m4o022gIpW/yCiukYCCxYyguv7j/799JliB7xTOvpwfjMK0Nw1mRqdQkpARxKXhQ
4rFJZ/0qdPdgm/7rC658XFYX7qv9uhL+8XSNri2JhmxoFsNcOgqzODg3aeV4dS+K2z5zmnWve+pb
gYIpbzU6kk743e1CnV6WcE/avEyPE6YZj/Zgqy/ePSSj72//ClRgAcB24+rq4BmkAWu0syvpZ1dw
AWpTXSEnauEE6MR2U343PngqXNoLJFKrv7CJxnHT3IcLu1c47FLQAUl6WjYkbG2gLys0QybCU+Zv
AfkEIuvkc26UXUy/3GK6DNvJdPwoFdG9jGyawllL+UwoWsY0slm+WaF7l4R6eOawZTC71RQIyh5g
Bdsoc1NQfxl6lsiN7i1tImWIaCRyaHS7IuE7b/Wm2BVTNT9ra1d9S0/RWHVEK1Qt74bJD3Df+g19
XpY0NVcPVj3ql1olwJzmkRyg6RZc/DQd1IIWyBUDiXFdEF8a2ojEq62EcayXFSMsamYE7waJIBD5
UDDcjKU7BhAl60RsGiuAVFvM86Dhn5fE+3A6MJt9EYsO2ck8dTsSQLE7Uj6r39Ck9NWb27nfpWB+
vmFEw0sdtinzIJsQrheDlGbSeOzcXvwq0+KTglHz1gq1YvGzoe9uJ9ss77Mgbl9ADtSLN8HytRFg
NclLhL+UhCyd53NjtvgbkdlN4xNlG46lhYroVrfQKO/k4mbNES/+qDaJHqS0ZxWaX9BRYr4sCDR6
6dU0PSnSfy44HA/mLV/G/TFgh+AIELfWea+JgmMxqaMkUMYAcihGDbiPOfhP5M1dnhInN+l09vB0
FHCIQ9awDTMVPhk7Q60ussqM7/NMurNvoI4NvU6PUnLcaPDW/mRE7n6RDuisEr+TP4liXrxA2ObK
JHKWDQ53IrRGznG/ZvhlP4i3YIIFRiI4nmrS/0gqmTukNtU8NF5tw1XeGMSM/0BaCQBy6Mg/MwHs
PBjUpb84RszEnNEL/C1TJ7yP0qgr/BSrynQ8Z0zONpFWmLeNltYPZT/qV6Uh3CstG6Eq6yQSnORl
EqIVLbjnnuHCuqR3sEwX3bDgmdQqZrbHfC/nGVg1EVJu7jD/MErLPLFTJQN0Wgan96Y0+4aBrR0O
p6HFvM3XZKuMfTtpICgHTkKtT6qUDPyhS7G8QKIoOXimgKsSFVX2JiOalq/RKz0+MXE9AJgdCI7y
oF9Y4EyCiGOpkGX9yGS0A6bkrNgyOgIEl05VqQtvIPnqNyqv6FGVJlZWe1p65c1xqmDG6T1y2HCg
BcWdhOWyTduwVydzI2nB12mqHQ+zAX8UpzDqho59/mlFOqFFWGpZnfDNq+min+1Q7NNopvDqMTjR
jammBJBnIAKxGRYykyAYM+6Fwsf0hEwFGxeEl3YSsWof6HOxj1ueE3CWbWjuMqN0ebC70rjnwD6C
LYwD8yLlYQVcqXcyPzLkoHd+0yWy2gYL6VNg8JR5i9IJxbKDWP2i5DdSPudovcIyCQuZXzDuzpgB
oFEJCWVFlJRYin8wD4172B1pDJCQhi1nqUT+GNuMMSreO1pFWREk95aZoUVziBXTMGK4zs8KUgdZ
TgTRPE+yq66geLSlx5jOYTAYa2QMG5geTht4M2D44N5fl4SlAs9QuOI3WWe6D4Zmqt8d/Oj7HNgZ
TrwMVbJDrcRrZ7rt7TwvBp97qVSxFZMGPdiO8TfsWkdpDwJbPpgYMyViLohs8xvysCVnwIgo6IgY
UeO8C61KbSWmFUgEzLC9sRoYjMTVYF0j8Zhe/dQ4GKhI6whbYT+iQ2F72ZQDM9otahYEIoZho1UL
lyE/i2NB9il2SOwrfG/91NTr5RthbtmNro9MgKvMDBjtdkzQUKsinYR2RavYg/WC8EjZ1Sqtw76B
JEIKJCoJyAK6QCHjvfXJL9ok/GULKySCNp1Qr/FEuH6eNcI6F7PFscrtctSFDl5tbac6SaHVZiiI
wrRdrjSi0F70xUzA9ZAn0GoBGDa0Q8WDypsRaA8i4diPg1hHI2nGgLZmZZW+TuYK5oNIJ7ULubZ9
PVp2xEB0gC/Zm4ZZXGLJ6RAy1kRbe3rjYk0N6vkHfJ3B8TjWT3dEFk2YwFoeliOr7ed0aw8N9ArV
cfD322rOMvIeFkk/hvikfsM5YvnNyiku3ARq5qZu1YiyfohWyzqpLnhkKl0e9yMEHE80dVDmG70k
VnQ3tmVareFoiIkusXgTNhtFsv2GSAcdzSJKMtPaJGsxSDRTjRipqPKfYFqcVUWfkdcAQHbRQAYK
JPz7uA5z81wQJA8PPMED7IeAhpCNGsswgYgG1eatrocApVI/rIY3jIHeDDnyhDdHmj4R48NVWtr9
DmuI/FEbs3YNTgK1MEnR6bkxMcGDC4n5ycML2/d7LDFbPPra2diTVHpkAXtLvLa5BrEMZAH4fg66
tj1HJtO+5FDe70Q9fmtQJ22oaU6qMIcI/XnhKt4fXKTAnqSTC2GS0OCulfQfhV1W8nrGDQhnG8MM
4TMdIB9vnBt8ELbdpM+xnZBUaSTJcpkYk0CN5ayFQQVIE4OfZvQtsEYIUkBmRwCrixP1P5sqYzbf
1SC00GkgFfZafcZXQKcGX94XX+Btg2atTDmArx+dLq9uWubBGbyemORlk5w8t9bB1ioz2Vdz7rp+
D2fkl+7UNxYgQ/icIm2OaSrpz3jBp9vYnOgWD6APp69uqW6+K0fpQlg0B0xlGesnfHtPu4ijQsGY
0yP8U5kng96sb8BYmo9SMVj1MCa4lZ8ZWvwDZxRyzapJa+UJyJU/4G/3sTcqMVy5BRrgzRjq9Et5
kaXa0JOJFZoeEb3YBvYF3826gTFbBJuGE54xEPBI3ijlrqZFv8ZOJqBzo9FCvdEbvA+hWWVPdeMG
4oRkAzISY9vRjnqd32szCI1o02GYg5seEm3J5GUObwGFRI+tjibU78Le/E2XVn8gC5MECbwYCGvT
IihK1F5WOfnRAnXJswiYT5F18cQdLaMj4lOJvvh7Fk+gLCN0jg8R06MbkzhHDC7FgJqvWHB9w7bH
UGh2nVNvLZrr2inaRgs7VNhjbJQSyyqIxPR3DCGBgNaYWuBVv2P7GOFhjxAZSvgZg66fECuWxyGZ
kbs2ZZPDU4TRqPmG1YW0fant8m1lOghP1gk0TPmeSDG7AP+HxKIMtlnY13c9c/fQ720HMULe0ZP1
itbNfoZaH1II2sRqaoY9iL3C7flbUqdZR1k/EMVA0chStJgVIhauXXkx6mBkCABRLglaYOhOWyg7
YwtTrVfrVdViA4xCVO4AfpC1TGgqA0x/+DxcwjG+6JK8PxhLaVnSdixuP8bQgy4Bzh3VYygbwA+q
cvWmVD7hNOwFBUkRVQEx+fPX8/3JjF4E3VODQaIB4OLgZAZgT7dH8gAQ0xfQp2E13JWwNNF2l6z5
n1/r/VJmM0TjGnQrDdSvB69dj+w7zgLCvVLRQtoTFDddslCBV452Sk+72BpdhkwvSfQLWXTGF024
97d29ZRjpHQt5qOWua4Kf6ykYjYyZAwaWYWRO18sUUCqBORiX/Zk8EoYMl90gtdbd9BzMGlysHYj
exX6oY29mhY1pi3lRTHV4T16VQtYRj/tFAXLd9wYI5VhkF3983usmMjZxNAQcbR6+P/8koyFGoLP
CWRs3bg6y9xJu0OvNpwsMDg2U0BCIQCs4Hs6gAAivVH88+9skXZqkDWB7Zwl9u3l8UUpWg8Rly9J
k8MFILfuOA5Hg4WJ04mwBOnQ6I4//87mBw8Wz7Dx2kxSiu7H26vCJyfDlrwcz8za4VfBI0AY7dCw
x4xkH3a7TiOPwtMYWQT7Qk7Q1gI3mh+jzghM+jJdTGJqtToPp24Jd7WwYxt5ZN+fEwYiM89wVsCO
NaoR3VAltAfdbKmLjSq7XeYKvnSUWF6/pOBFStc8d+2hFH7ROR0pOk5TSvx3sHOZwKmpAgQATG0p
UMf7ipH1hEkWzp0fMjls965WtozhdIzG48pJ3ZadA6nv89v1QUcKzCS7siOVznt40CVO8iHSOU6M
HgFAwR37fmp7WVYQW/z5dT7ouZFJhlSBtu/KjThYWoDwqS6pAnKnOwExjWqWc4SQAklteYUYnqWX
Mp74E6MZv/qO7991IP3wjh1GAApT7sETAQWb0IcJN440IgFacRq3oZUoOAJqRgrjjl9UOR9cz0J3
YdHaxmOB4ubtE6gPTblYDZbRIHSXC7bxOmb0PgWXHW987OXMYr5KxXr/MzIAJKpLvgKCpHGwUzh9
yUis6hjCS7Pxok4hReB5duovfsb3LxdtG0BAJpu+A0Xx4DqiB7YGLLPDHdfG33jnE/z6HPhC0Wj3
fU6Hw6YQP6YvOWzNXEu+ff4UfbBB2RZ9W/rXFF+cCw/urB5Eiz6gvhimTu363nS/iR7TE8Kk8v7z
S33wI9r0pBmgsEvRsz1YO3VFvATLMt/UWeabqA9R4ZfAb7aEQq8g1bT98c8vqJiq8uWYUqHOefvd
sk7TtaaE+arIet/BIMyPAroHt7Uj57OaTPUvrmesO+zbLUmiKMK8yUB3nRoevJIQ2mUrdZ4Z6IzY
D9K6MDkkwFfxa0M5e9EKd9mnYz/fVtLWSN2qXeuHliZzurGdGv6aTJOo2gX20F+0k4uwwYFM0XiK
4JLrpNNs5HNkCWWbmeAMMNJhK76aZ3zwOK75iRaNZEoW8uDe3rMcdy4+LhpLIR3gk6af0ss8j+kD
1LYOUdMOwxPEc+a2Rfx3nAFwtb94H95v6yxqFuoXex0oMMh4+wFCWml9YQU8JW0QYfTPzf2kz9Xv
LiAt3CTnl1B65BifPykfvOyspIZum2hpbONwza5cspha0h68yeChXJhc4ThNlvN/fhWUVgxpedfX
WcLBVyudDggyV5HYIq8aKqSVj1+dfn6Vg7DB1xOhA9zQYUiJAlUZB68075VDUyUfPdoXP2klN6A4
aprgnDWO4wpbiik0zBfaQMMcgfaWlGbjYihyjBdwZeFRQZ3Tv/hV342KOaYqIXn7OdGha7KNt999
WBq3xoPVe12oBZfKKqojNaP57ARZHh6eVblVVZDrsGjj5IGHoOCkAuPii3uzXubgDSXPk3EdezN6
GudgIykIgYrigQw5t68tZ1MxTv3eprlxU89hC720abUHJ4USTMdlml5gwbjztwwK6jO1s4E8LlVE
kH3+oT544hUjZbEOEA1u0cGtaYdW5Y7ZIgHRgsfCCmd4otI80QeSvKDgFvsRzcMXN+J98bBqTRgV
0b9jdGYdFOsq01Q2hVEPTgVZcxiEmS+s1MVQsNSgRqYOQuOgn0XD0D7/42/rCjYA06R05xMcLDAh
POSGzLyB83Wqf4uYrl5qxgxeBa3z0Ww33VNWJOXj5xc13t9j5ZgOFkOkHOxzh69eGcPmpkfGqyfL
RnnE5RjdBXVNXPkt++tKb4d/4EW1y8AmoDbsCX5pF3FWG0V35+CPgEZbWcDFZ6yozY4WI140S/UE
TtPdHmFYIuO5QHaGMDZV1kvU2SxfJoFCmA/tySYP3MpJ+KPilftojA3SNcN2PgcQ2n6xz77f0hE4
sKnrCGF41Q/bLxopeVWp6B1q/WDvGyvNthRWLWTnuDz+/L6+u9TrcdOhNnMdFK/vUm1hKhOzphYv
N7rbpdamfdCMNt0xEqA/v9K7B5ZdnKVtnVwzNlGHL0lMtkkuRtpcdPRjfxR1cAwVufB0DbP/1IrA
r82qvTaNot19fuX3sg8eVkU6KnNf07b4DG+XLvoDoN6DcMGDl+k3hYCZitM3PyObrDxaSD78Rrwc
TPyFUR6DFPOiTdrySkS1tem70DleLWcXbbkuH59/sne7luST0TvnHV6Fx/JgP9Hd3MTJg0o+mWRw
HqmeoDqA2X+px//HeFjj9VD7ZtGkwkcOveqRHfr/1kFZY6e4U+qSdEIiPEGuxYIIdA94NB4jh/Hs
Paj48l6f7FWVZU8NesQCvOu+APOMO5KW37wZGVOSnhrRmtlAvG1+wn5TT2VSkiIZFWOhzg1O68V2
THX9RoOUdJmrtgNBAxWThIRkrhfoE4DIaBvquCNFrcno2CJksYfjG3YAWpExM3Gi8xRtpzavYcoN
PcafpA4I1nLocm90gPsclKwYIEwL6R6bzQJ5yonT/qEVAtmnQeCX7mGH7rHiEhL8Asw2luS6Z5F+
2kTEFZ+EdUo/fmz6FjwdB7P2eEzlIDfSzZIZG7hGymTGWo95eDQBGfWMRZ3rXM0NHq2QB+I3ASn2
d7eehl+2KpfiCAAfweSsXxU6w6aBUMb6U5k7Dq4MzBo0yYWfD0P3FGQBfsyKbh5xBeErYA5KkGcP
ef2tI/mSwQEuTcTOjha+2A7EXxrPdczAQNbWc1xbMLTmru4f0jIgcZlu0ukyGahFtSatXADeblGs
6RjFOQMgkcAyI7p+I9FeoeAxw+6GwR8xEjqnPFriOAwjPkeCM0uXM9kketFyOnJiKTUfwD4pWK1V
NTeFHTb6vioRHvv20CFjHbti+VFUhf697CyFqXhaxQaAlye1Yaqzgor7rA78vh2ry9CaxmdlQH+H
1dbMP7slgOJb11X+XetrrKRR2inNi2QKlAkaMmYf3hY9QAQ3ErE6ovCNiGkXabrvjbA40hEgNUc0
D1S2S+tK6L6V6ODCHI2C20cajiChTueppPbsjN9W3DUYOzjK9xyRWOI2E3qGhm1AYIMrbDBy7ogH
CnJj7m4kxY2g4k/HEFAORLbNlJdaBUtnDbZCwAafyCIHxiLvaaU/kxvomPsoG6cnkmcj8ywyAnen
9xLOExb8OjkrNYmRPYmt5r5hlftWykiVHg7M/hzBUXGXRLVx2zOdL7ctPLfe77Ea49szGvfazY3o
FmuqKwESVMGTzjjxqV2GEbozOuP7nFpNEiwtFoTziEvR68TEGW9qVdu2rxg5RpuJUCy/EbR9UZpq
xncQghUMs6V+5gDQH+cpjlXSasl88yPQ7890VCHatkD1doW1YNPrbIsbM7SkyWya0VH1LmIazE9M
sEHmFbQT0aQr5NCbIuWV3ER57f7CgF/fZwvt7k0XmaArCkNUp2Lu3Jd5HELWAhkRYKq34JH8sld1
D4KkiBgvWwQSwCBw8QF3yh70XRui1ia6NE4vKP8Dkva0EmEeveHQ+GKPer8er8W3gUAVSKcFyvjt
RhF3aZ7FI81eK6wHP+XZ3ldatXy1H73fCh0WfeSd1DGcpg+X4y5ARsXUkiFxPzI2bXhcfmYCVBJ0
XBgF8Bm+GZkaTiurmvdZVNYPaA14ZspMebBwEYUtRn00AQvYGMhv9kySH6pS076X/AzNF3vUR7un
4xgCO4tiIvTuEN7SdxuY7upeF5FisguNwvleSMXAAmJwc8rgDwCGI6fpmoUnuK4ZLx8XYMavxgLe
0umqe5KMKERzxxgE8NHnW+gHBQyHXN2x+XTCZZ9/+5NRg2YFphCCgPLEfOoYzXslCXcPZRl9UYK+
PwHRLaPgRbe8sl8ZOr69FCqKMtOCdvQixr0+cTswklvyyl7oisjLfnLrfQnR1GNaFJ6Tp1OeDkx4
vzgcriXB260cmjk9u9dSZoVev/0QOB9NNk3GnRB9tP04B8YGR+qDaXfWxdBDAfj89n54OcYfDCOw
WXLceHu5aaALqRx6oUM0mBehnudPoKLSY8wIWJvcOPji3XjXveAeM2vBlEO5hu/nYASSsstoekz7
itQgsmHSvGqg2RTzeaFH4RaAinM0Bou6bplEbRsVsPd9/oXfnTPWD0B/CyWq4XJ/D2rFUoXzuEyY
qfTSKf24z50TE6Dko50kL0OSj/cTCQR3n1/z/TPMNSnL6Nfgw+bA9PYm6xqYXaPFrxzEacIELa6O
J2QhSFFD54sV7pWHfvD8CGGwv9sc3hzDWT/LH0OegAiuyGLo6jHUIqEiRrwCSrux5MM4uk5/6kRD
+0DfgZgswlnp0ko9js+WgLz6DW+2dY3Hub+LtcS4IRoSVRCOk6XfD3YlvksN+/lmiu0L7E/BFRSB
IN+UNqHJsA0aGgLaUulPS2FasSfRGK7xkt13Iguix0A3QtRZnJNPx6Fwz4HeqWhnWIONoAqA3DdF
+sawkVNbQFwR9bKfCNWKfQB/0H8h/BWPMxg0Mks0s3qyWwpchq0jqQ2zhUKm0xLsJrGWw0kadS2C
PWmGw296z3D6jHZpGLKNbhOeDyh4asJoI+y+dKkcl8HXELOjYib8qm3wwbsleMokx1qDH+PwWMLo
oZO2icEUuetDThrv2ZTz7bRhRIqFwqP44tH+4Hocf2hsctBjCPU6Jfrjp1emCwIN18OqqSTLFlC+
hjDLqTA2s7L5PNj6V0vmB0+2iS2GHhb/Og6Zg9UK35YNNnSZUN0uy8XEhgavgLQwlDLtY9lF6S6C
heA7knhmWmINKmPE5k4q72E/z0fo1tR2gDbjJxpMvi/Wtg8/HBs96V+ctpU6aGRgLVYuYAQMvmKK
78yIoX/SDQ4dLCmXL87ZHywrqG55t5F5MFs9dB7ARxsjzXS4FnCjTVzX9VnVL/opKlMy/Ooy2gfo
q7/4gsZHvzgnbZOZH3WGow4Wlr5MSCqx+YZD5GKJqmcpg9MilZG1qywDUGXfBmG8c8bMuItqDfsk
hCp9I0DTQbKP42E+441km5sTGlobaA/pc6UCM2MQmNRgZIPuxqYFt3hNa9VwSPNaXfJvWg7oOqPf
DnaS1vuqSsrfSIOZEfbaQKjK56vnewE/B3vDEArblyVNfsq3S9rAizsFdPg8wNLNj5iO1I4Gbj5s
KgHCNQyaHD+eqXnhgHItykyEAinYMaw1sj1ratLiP/9AH1SRfB7lCJczN7ycg9N2I6rARTyNbrOo
0pgqlvnMhtFR+MW5HkPyYS2wOrqofZj64HU+HOI1+E/diqQpTw/n+KgHY9bB7XDCq9kpRoHfHhEn
068kelzoAHW+wDZfIyfPw8dkQsBADp4ZHcdNAC4CnmN+rVNbOCe1RfnNobyFr9I783RF52i6A0um
N94CH46Mi5aYAwRXURB6AUPGU/DCi+VphSx/cfIVL6kxORzGdbu4xsKbnDmzG0ELQkq8kVrXBjtF
WA0B52NQ34mlQreVOujYoEXU8ncWQI3czVEd8moYCTHCn/8+r/3zN3sgqj5GkezxTLIsnOJvH5iw
c1QSxJUNEsYV5ZptUd5rS2COSGIWAo40R9zRnDOulQalxycEqslP0BPnt0ngyOt0sIrwitJjDdpk
ytafacGUPxYzTmi/IjwaKTGfvt86be2WN+ATamfLjho3f3kP/z8W4D+Yuv/xm67Ygb9xAhePOTiB
m8cndqKXV0zB8a///Os//4sKQMDrvwxhYe7HQEd3HGXd/8MCvP4VZhMdIQ8VvM1E8b+5AML5l0QS
Qm29ivEkpu3/5gKsf8UWwYTeYvopkcj8Ey7Aq/H/3w8frWgmjAj9aPoxvHivxRBJBSI7UIa/dK72
f5k7k926sXRLv8pFzRlg3wyqBofkaaWjxmo9IWRZZt9vkpt8+vroyLoVkp1W3UEBFwkEkJEpkSI3
d/P/a31rx+e6N9bSljtMP8hcoqx1Zzdxj95yeoUxdfBIAj6wbzrDzSCeEG5MUY36paGislYM89IS
zz+f5P+PQTW+dWLo3v4D1ET/H1uyEF4EeIf3mIm/wRL/CaH470GdQIDzp+F1/VK9lO8G2M8f+NcA
c5y/MDezmTHXIzE7m/87wFzjL0x86wGChZ66/Wrg/Bd4wvuLggLFZwYfLuG/hWT/Ak/w+ygurcwJ
WDHYH13zvzLAPsxu1pry41DtXb1cLP10Yd/PboQReL3pSTNsRQKoEA3UF92Zpz2prG2A3Fk/w6AV
h3GZdVKzKp0yExueSyA12YWhYI5HEmuSC6GOocqysRMiJuK3lEIJvCFV8XTze2LOF8gAZPXJPunn
ef2fnwd372p8/uhODcp8HzUGWsGU60WeERaK7V6XSZSePMpgmU/0B2tpZT3X6LU285yt2U55lRzn
jOQDo8GRsKlRyhJpklTbUU23S8ZDkGtOCgkX+bGvmgkc1vAVCt0tJ8D2aT1pbxA3eV8jMsQCLQOH
Gegy83wSeeSuNRLiQtiHBtEiIL14vR2KKqnP6lime3IN4KY6ygjAztW3Lckfp64s5SebifWA/f55
sLhTj6JoT2Yg/eD3b9Pq4CgORW6QalHKu6JJe+jcQxsDEyWLAeZT/tRSFlzPcOO3fwz6678v8h/V
UF5DsRb9//wfGgP5w7UREaCDYkzRQPjl8F8VVRm7Q48gaeIfC02/e1Esc1C7qdw2mGWxzRWBsyaU
0md8UGSeH2etef3zbbzfOq/jmeGMwIauM0/g58z8zxNrTXwGYU1kOE0j4FmlA7moTgURaO6DqYMJ
4jl8ZsV9fzL4eUkXwRxSAo4HMAw+7ODGBsKFaB0RupNKodx2n2hH3Pbup57fX98uWk/6YiwKJJgB
T3n/divS/CoLY0FIJgRQvYUwRw4CFqXXVjcDIPBUmDpXP2ZjZn1SSPpQzvr7j8QxwDdm8XeyWr6/
dsSbjZtmECEhQvUOwGFDMkuVB6h8nLBQu7umgrMo4VzSoXrAQlN8sg/73R/PoYQutsFD+OUp90ps
59HYibC2oic1ql+QiD9lRgG4E43RJLRtVdl3fx5M7/fmP/9oqljM2eyNaQd+rGelcK5UMuNE2Ey9
dSAigPDH3G3u/3yVX8cPMjAmc871VAt/4b8M0kRn6uAgQomANNkDcTzPZNRVOZWPP1/qN6+RayGJ
VnEP4h7/2Cxe6ZM5KR8QVyLzNLTOPfLMNyWpMj9VsU4tHJtbdS72a7IjqOfHTy7/69eJAoECIcsh
zCV86+9H0Rpe6zDCulAY+ncoloSzdl8dVXw14mGvwS7AjhFtCK0OssT5oire1wl2s2/RyeDfWrs2
pmI7YN7yc+fvncy/7Xv+5i28u7UPA1z0ZTJGMbdG8fioV961Zwqql/3+k0fw6zTJI6Civ+7pqBja
HxZcWyldmUH0I7lJfnFEv8Ol91AYHR3IYQh7JdtioLl0J2P1aMW0UlcI5J/v4ddhzS0wQbN2si35
xUSdZkJk9SAZBG5bh46JNXMi4+STv/R9OWH9eNarrB1kSojshz+sRWqdFeWElDMkF+g+np07UYiH
itW2k3345z/od8OKD8il4cD6gz78/bDKzMKDLITv0liabr/EzlNaz8SXD4lJrRGBcurq8ycP8Xd/
HvABJgekjSZb9PfXxC/BATlbsw2a4S72KAfZSfdNmM5xTIzvf/77fvfZ6qv6XVu96DDCPpRm6H4v
ejR3XYgrswhKhTIgzeTSj2fqwEmTTTvSqMbNJNwnmvC+2jb6J2/zN8s7R1+6JtSkYMRQoHv/9w4T
hPkWa3PY2ealxxJ/Stsx267pyaCl32Zey4WmZWkg03rHvvU2HbvPzuK/vQnqg8z/KuuA+pF6QR5i
3epJ1YVEpz0Zhno7Y3ycNXEHEOSBrd01a9eyaa0fZkLEjvxMV/TLcWwd0ybFPw6M9npc/PAexjIr
h7iH+T/2I0q6UbnwchVKcZThXLeqbW/24Zin+ZZUElrHZEvDBjBooiu6EgoBs7ia1+gAJ9tErZLv
HU6l+K8rNfjzgPl1cNLgUg32pRY3iS7o/ctS3cqBkqJqLFzmfTrgpss8FzA7VHB4StMnq8qvUydL
CWU1UDT0YTTzw1PpJ90eRFZooWdhGMjz9AvmduMHQRyfDELd5b7f72/5yLkYzJFVL/qzhPmPonSG
gRJ+gamGWqsflKJ5wmsMhqvqr2XMvjKNYJ3G3VxtgYIfZax7qyFv2mOZCwY1LzeVY9SA0kgCqnLn
q7DdcS8mM8YKBEZXWGwmMMvfdCPvxyxKTO50TINGzMFogPtyYH7GovqkMPfxXa21IQ5gvKqfO/eP
dblpqBKb6JklHDhAhRY5fDcSnz2ZoWTTEm//2bz8cfb/+3pU9Dl5cpD82LNKSoHUryEUr2N3fqoz
1brpYzwTfx6BH6fk9SrmiujBN0Pt7KPykkwHDR1xuYQIfUjvaZJvi0y/CrO56Es19IiV/eSCH4cG
FwREgqCSTY3BAWS9oX8MDQmpmzIOrhHaYPFT0+Z6mAztC1zjV63Iuw2hulgy6fZ+ct0PcimLBCc+
NDpx6yaRUM+PYmIrw5chXFeGRUsoWsMqpNcGVD0y+PKpJ3lnbMLMyu7d5Udiu18qNb2yXaLr2QEt
dfmka3q2GfG+fbI+ffwoua1VEkyzG4AIGth1H/LP51HFoq/4FkIPw3EQydg8NNgpcGPOzeHP7/pD
0//nI0DS+vMARLuIRuH7a+UkjAogF5I5EDd3t1QxevIGOz5QAsz3BCohxg6IC3+xpmg79zMuWq1R
yD2iJroQGUdu4bc/39NvhoOLLW69HSTRxkeiJnLfhGvlMqQXIba4pKFxtCA4LGd50Y35KcPY6AN/
S7Z/vu4vS/WqCaFayH+YgtdDw/tnQc2G+VxiRwOq+aOwF9Q5nkMKSeDJKg11N1suJtK+T3ZhUHjI
8s7ZtGUrvv/5NmyTy/xzpvwpTaHLoeFnYcL8+EoQVMEUp4ESmsVkfLea6Dkf06tJ1Ydd5Ig3XAn2
HTQKkjlxKcS3HRmT+6JYglL3khsUT4e8cNyLYczrvewcivhOvMaFETh4ak2JIlZZ6htH6ZKrZlEI
qzQXqo+0+cNaLapnYmWsfW0s6lfRLPouIuZrNySoJjFJtdsWFCRQAIKc56YMMJmV53qqdi3+CV+f
29K3p0o/SDP7Rkq3cyTq03jphSZvRVlzk8ipSG2qtwC3HtrJWJUkS7XBHTgCiuitc1vTswGJXl+V
vVh2CaSOMGk1zBRjV0RBPE3ysshb80xIAlURW+3cE2D1/D53cMXvGkfgr/rkdfzyNlgYUVSi6mOK
Qlv5flAsbeaiy+1GIhAH67uL2u1e16JqXy7qg9V58pP98G8GIS+e3RpHLCqMv8xJytySljl42LQg
nlixec87/FY7zdehJ4AwRa5mLf2+dYyQiNxPKjBrXfzD0OOPRW+voRSktfXxhFOC8ncTuxjDxomj
h0FriMtIHStAfxa9ktxnp0EhW4XkJ0Xe2lM0PVKbzu4S4Jgn/EH2DyyXDMRMKgRX9g1CgCKF+NSR
sQrYep3NcnWWt+rs4S2v2hRtKr9ItXpkh6QinIEypLs/v79fZxOUhHR/sFNTEMCx8v79EUk4e900
8TV1hBU4TZdedx7edLeRjB07AdczSjhoBF3pnwwdNgLr6Hj/LbOuQHnTuAPPYNF+f/VEgzgeRZQh
oiSr0i1hCjlIFbc86DUii03T2M1znea9vRlj6Ry6JrXQcZZKeRVBFfoOXDd9JL5OcJZM00OFaPd6
Id+IClI+mKesqecn106Mg96MP1A0aOcscfvTCkg4u5PGyQlNLTkqY+J6e3rTctwqKfm8srWeiTM9
qw75jToknFPj1vBbp/J+8coXo6rImGtFjb+h1x87pyS3DCOT39R1cVmRenEoIniojaWjZy10x2fH
4t2Os9mcJ1PvXZCtQ4l3vTSNg7Kijog70e9q0sXqYMSTRLRrt6+soXlOhKrtsohYhUIODtbQpqVt
zjLzlJT1dE/dxgtzM9e7MJphSjRtFmc+SBPFwxkPQB8JZ1dfpAT0Xkll5r9HpEmeomxaoKn14/Ki
5IPywj5bu+snw3qxZDu0vuLlrNroiIltx9fyLAsvC5Z2kjd5NhRb14iIecICflVE7nyjjRFZd40S
bZRed6iTZ5kWJAj6XxJ9gF2nGKPqxRuiuNe4FFEbQd9W7bmLqSajXK1QuM6ZvISqUgN6VeMWGH9S
pH6kKLq9myPBs7Cn/q4UAkkrGIXmeRmLZtu3YDQ2mqF4Zy3Vmst+kNEm79Lqq2u0yclKErFFUu0E
XmyjDltzbUfbESTX1nmOSZ6y7jN7GYuY6A7scOJYpPUtiRNWbjyEs1G3xxmP+V5PW6Ir43G4JrbR
9uccZe6iTaSClzI7zqZOMFSWTvQQFgg/amYgVi4ZanRKw6TRLpMIreIGXk8SiNGz6w2uYOWoFYn1
JsUMYCO21TgBu0l8bOgKylw7omxdE09q1+7EGLXGYcblTw3JHulV0PbL2bsjTcrIBnbbPWRTL8xy
4EYxVEeSZSKCKss23ZluOpzV2U6PSRa7e5JulltV0ZPOT0dvTLGqFPNxceb4xkFt6kOf9C5yg3SC
JUu/aFmOa8Rqqp1oOvWh84zqlNqNFdao7bY92XOEjqfVcJR0q4O2sr2HPPPGLUAC52s62O1+qUwJ
ypK0Ozg4c/mYDtXC8oqKLVIAs+i6IsglKz39CBerJTvDCbXZHYAskuZoVFp6C6mkOZoQdB/mcfRC
OvTyFtY1jJWldtvLbi5guoyF34zEDjWG0M6CHHd/oR52GdlzCGtrOta55pzr1S0jY1cLbE+kuz4t
BxS02EvsjWlYypGk0vZs2Vn3hc/keXAIE7XdpggUzhQ70enOwRO5d1RdYvUWSwC4sRTnLs2FE8o4
8p6klslbmejLa1PwMkl5dbcNk+ZtTn35clAbEVRF7p5nkGKXDuSfy25YnG86q8CrVym8OpITnhoC
wHc/3+nU53ZYyN48RygoOceJuT5pSMQITgCvFfQlLPNgTkdxiUWablWKL/dOo0NwO1eu2Gt4Sf00
VduT28TzlZJDyjN6eT2UurytpZGeIpmBH6awv9WdaKblD2izAAviS9VyTy2n4SOBCi9YVTxSOiNs
+qoijH1hWzd22bMYNZ0X6qmdXZNaU14jciWejFojIg8YisuVqBfjchIYPzeVVrNZBGmOCdgGsYOy
fTAu7dQa+41dTPdr2LRdL8uXlKyEs5MxfrkEaSnRCGUjyxE+dV1nGP7PVVCIinbXSBYdB5JUr+Ej
sNY+k3mhnYlWaJ71octOxBna3yeJEUC0U30ynCbdQX/2wrIqNRBJXa7Cx+FBPNWqyT1qcqzOVj3s
OxGNx7bo1xCq+GqEBb6tGqslcZvpG9qle6Nk1RAgc2hvB9ddvi5dnz7asznfVF5C8GWtvNkITZh7
wANQQ9POBkR3v8hGYuZJG752oj7RDkqsDfNlU6UZ+JIeFYisssa5arKs0/bLWLm3FFOa41Lm+tae
XX6YPp1zPzqAqkKpItYPqiEe5b6quvgmLUzpbR3hDQFPeMJNANBRC6jSZjJwjQYKCbKncTfYsYNw
XcZ0A2nvSry943IgARK3blNVNw0ekNZ3Sbz1u6y7L6SKzrdD11tPUf2WaYp8LBJP4dL9OG1HTUaP
hmIi3kqUOoHrNNZPGdVxx7dHxa7DRFrztvc63AVTIryTcNTvy1A74TCCW8jhwRhj2+Z+HlnE08vs
Eb17sUuJEbVJQ3Rdn1VmuqY4Pn51ciV/ydUyvasbGW9Lorlz35OTLra6JKGeWVxZnhUT1H5gYqVo
fH59ubfihflGLUjGNYob+qP1D5SXua9ZDtw/ntd0b0tjvm6AwwOkmqRfmRbGGD1rjKOWZO02rqvh
NNr0ZPJmt5TOFEqOJy+Th/NutAx5H0Ue4nipKdAIoea9qWr6rXFG5yoWVvddAcoDTa4YrXs5MafQ
nZ3ldaNJdjU5ouJ7VOx0D3Hpn1GI5QcvG3QKj0LeUTAlPLjJixNLavGMTs7zifJIAENCxuKj87s6
/gK/+sR5B6iFVDTf6+MT5vQb2xorEPmtdwFAUzuPsWocqDq6RmhHHHB2GlLQC6MhZ5U8vuqWyHXy
VLUJuRsdyK8yW0qYRj3B7amZqFsW6QqyV7duLsyRF9SvWUZJ4h1nqR9j9uH7UnYtRw7OPLtusa6L
SanIprMEB5hEb1nljN5gCjaNjqXdqegj8ExceT1NERi2n7sgb4iT3Qgq8FCPPRl3hNW3ezSJR/RH
8pLtSn/NRFpsHOE8lMAzTlFXeAjvoeKq2XgzaWj4WLqzE3iOk4q8KxCQHDGO4JIooWY4A1tqMri0
LdHdexjsJROoUkOetHocR+TARGU4JfSmBqRPLMj6j4gxtSegfNk0amnh7HVQ1g72FnhqunGjyt14
9fRkZ4OyLwgAg5zZcEHMNA88ofwbIacVZCXV2eaE3J1br2V37XqA90Y4coidr/BWQEhbi0Zdm8hH
2y7TY1/EzEBdND+oaiFOuK2hEZV1OBVAh7RJrdErSuBvsgbcJt38gFx/1w44O41+qkOSR1GOzwTL
ZHd8zIWfx8s5J5PM99QmD/vZuBb2BLWQrKcbNwLaH1hSrQ9yToetSJPqKp+a+RpcX19uu65JzrPG
DGrRMLzpcEkCvtTU8zJnV6xtgP54MuxgZ/YbZcd2dLK9Pkwdwu09JrobHP/0UovSusj6tL2dyKC9
cLXylbiz+VQUFLAA6xD7SHytd6FCQox9U00hj9cxjjrFXEOxejfsZQ4RdI3TdMZWHmEPW9TD4uGe
33Ma+bqOKFbFWrXXxEtcooIm6R2+50SoYpwdh3xmR2ZEya4FHcw+Ocou9MGymbEa3mEctWEalWdp
VdpZMRmbWJI2yqBX+6iP5DbpUW1HaJ/58enVsBUQMFYyn6FgwbViM3hQp9y4hyxPPF4Vz7djqqUH
Q2AMjoeo3Y26yiGH/FnFJmV1kmVAw1QyfWrzhbOsaWudOd/bE2xbgITZLZxtZB0tgHY8zHqdbdS6
si6NuMpXX5EDKhA7FaccDm4bAA7tiR4JCFVvng1n05E/QsTAomWErBIVtPWSMQljo49zrAqehYjY
WN5skJNTUNoeFAayuEb26a2wr+coIdbIdLv6a+YU8ZdRyZsDkZqS2K9ocuOAksV40zecc4m/XKYz
oZPTmeARuW11Elk38RwxTdXEp4MTzpSLAhM9y/1iswGoSSXgYT816GuCwVzItMfkfKGWprztm8x6
kWP5Q8lay9xSyYLNIFWSmlPVUQqqIEg8A32GzTtBc7+gFKUcgbNnMPuq7DYtsO9preY9J6VdPZYj
DDR6wumuXtd8COdsX4qUh7p0MxOvcGo3GHV2grgROIT1TXylwpJii72k+74mqNQTRMtL4unPsvR8
Yks8FPgq1IbecneZ4qb+SC9oFssclnNLPrynuJHfizwKp9Rw9mAQRYifsHmdGV6BGjvWNnIVByto
LujtC7CUnD9n5RpnQL/jjNBc/BTTCLMjvXrBioatrlZfakmKq9252jHKRENnDHhhQ517wwHH3far
Nw1bnZ+1hRP0k8WmzpCYG7NoelHzuINCyssBZnYkJe1Ma097WBrluwNc+GGcDBJ1hapulyEuXwel
RN6h5jW5a6K6nYohPvZWnVzMCnQ6G3FgkDSzsYFlqmPNAw3yBTtASgAu9Awymbkl9NEh3IULV6D/
3VhGV60JtpHfgRW9GMHFTgZ7OiFAaLZN3oaV7gxHler1amSIjiTPwV5WRBNoVaQGsdvwsXZ0nHA8
TqeByQoWbMf5Rem9Swr0Cw7ApUMnQtF1bwlPjht2DA79kBpCyiZvY3Gn42xGb1uDq9zkZUIaylTs
Okoil55KhbYzrKNmT2K3GB3b29gYeIpGbR4miXk2NmZcW6kxPpp6Ph2aRiGsIcIMFgxVZ4VU2KqT
Unqsd50ejMndYpnJUVG1Wt1gJGjOUQG1ExYEzkTCZ9jdVQYHgewuntLoEJGeG1SUJKhAzF/iPrWP
8xh3Qep6MfaE2hzIRdHGbWWUsIGUCo2VypTkEe1IOCXBfcCVvXpHZYAgX/buYZZNeaRuXNC5UEwH
1qgMkvdFl4vzIDkusuz4o2eMrzGdep8d9LOn9/I8FzbFKAR717GJyZjKiLmp7cL2yS69ACmSApDt
p+0SZV5oKPVhWUCpKqbyhOvugHXxDYMoOXfmeoibiKSD1maHcrGx6hP5vutEczAHoIHInJe7cc0M
X6EkvpCaeoi1FEIBzSvOKj4OuzEAKNdSBgGorFJ3IEzQUQB3LmT9kpGGiZIVIUubXStzMhiJzfB1
s4bDhTMmKIgfnzujCkhvzUNVsZ1LzQBbZcE4M4BDh+A9Ewg92hySiEHrJJWXVQZqd4mL2yh3BWBa
TJ6yEex35U63cfaaw4uIswce1MNs5fvJ7HaztE/TULaXLSuyGY5kp7YQWcmCRDFneGxRlhnILaLx
yndBg18bEIOPms4maCF72GGmhKxNvK5LNncxX7tLJ2+IqwT71YyVcmtaebtp40w/u5zo31Jsmr6q
VY8LPUryIXO8d31M8cTrFRnOpkB9nkbDLpOe+cr3RDj7Ou0DUNNPOGvgezYUi/yYs2VVeQLdnn0d
FQDRO200HkfNuHOJLvWnsmzOFqK+DSqvx5Sct8Dx5hy9l7acqq4twoa3uU+hS+OXIk/I9saenZAx
+QVZvb6eGt5XTETAbGOOkpzaWUUzCi1z9p3iBIx5L73XpTIgxoS45RTi+xBlW2Y7hhzMjiPlTf3a
0kc9TDNPvUwc070x3ME9Y2qoA40M6z3auPIcK9oh55R8XqveyaaaVtY2PLmHaJ5rlu/cOguYbZdF
Exdnte3QS7bxVp2MJzfWYt+o2DtEmm5d2rIr+bgIsQPCbj45mpR7DRDqSKP8PLI1QN0n5DdvUprb
OpN0DQDeQOMjnpYaN/0D26BaZkmH8IOh7fdAH8qz0mbRpUgK75tTd5qOsLIGRcwDoJoG93Lo/Lit
FFaKRLXTe0GRx6aMIyP91VocFqhCQ/i8HpCN86iabIjjOA4adSDjiZrIqeWbuHF4BydyvSriO43Z
DdzF6d8Imkq4XJLRlpiF2FfZHF85TjOdLdbk7zLLlC8NrP8fUVMSAUsW5XNfGvmtEOqobRyVipbT
0rCfJwK0SNjGtwJZPsgp1oRGnDB46tgKjK51+RT17inW+/kOzHq3k14+3veLWd/wdgUO2SFN9lHE
xifOVFwPXVyEtOqbU1WDjg0578gNWx/7FDkpjrNWgMWz5NT5RlIvOEqd4VJUBDNFSzccslYW1B0z
pFu96W4BemfIAkdx9nK8OPE4J9dDpJRfym7s9l1qsatx8WHMYZvpMT0BzkfyNtWArG1bVOTLJtc6
6yUGdMhakVNVGkvJaxrYMmQnXTC96K5TfPM61imAw022kZbl3bUkBPiwkxsfJrD5UM1G/KiwtXHq
2SOLGqzEhuKcErhtC4h8liwT5aJ4fiMc4yHtDcpojoy/MMffUtHzVZMjMS1/tiZfcqqPbNQI1bXb
nTS6DMGxe4hTFjDXhVWlJaqvaQyTAXCpKCk+YJJ0aEIoP4wcVZlKSK/elKQiL4MZUtbeJzQbfJlW
VaC4MUVfl2+uzcVD6rYHPt3htVuz5KEF90Gd2IOvIgVu6paKYKRQGEhS65jzp5NHZFkXmObrXeIQ
H7rIQgD5z8UhoYodWCyyb2rEEi2sUt+ai2W9zVLzfGsAMzuw0bPHhI3J5I0ngu6bi1UAeqBer/hK
rFtBt4x1vzHHsvQTryr8hJ87Gi0SCx4dlT5KsP2XQSWYiPLVeNnETBQAEbS7HE5AqA6GHZIhUCXs
csHba71bROzOVBDGorUZTNK9aSlrXfw8cM/QOe7jpNIuDCyPgdlnYqPOdbJ3s8Ji2Z3cU9rb5GO5
BcBXfTu7gppVi7Z9p9f68EUztXI3moRgU6wulA0C6GxnjIW3N6dB4msRzTPh185LBSjxqdNE/0Bd
bUXbpnOcBRmu6VNJMNn3iC7BqaLLdZB4gs4zO56LdrGbay/Os101x9ezW2WBUc3Jw597PR+wbms3
e5WQ8SfYjk1v/6PICNwZVWJVb0PNhESp9NAiLM27r3Jq0kVzVUVa88Xiru7pubyxPLFpITfLQapn
FNaLvW6np9i1d07LUb9Qi3ttyupjXy+QTaAWUF+zvE/u+TcdeIt5HiGJYdPwpeH9vkVkUmGKJiNH
vQlE+H5Opecn0kg4BJDfW5gItfp1xtGH+nti8CH1NA1OWdmbl9Dm+82iI/pkc9R9ogz4tW9mgX3i
LRH0yF19pB0aatXGixO3oU7Ju0dpQj/qJuKAuanaBKBSlEfw0JXP8lt+uhbed8ys1bLKRelCAoBa
7+sf4gfHWhjRIm1D+OTF0asxGs+2HDM4HM5dkxkvyNPvZ/TEvtvhsEwSNuqg6MFPtG51TUxPgWrR
eqH0kF/SiHTPU2rWB6edjWBR6LaVi14jn1XXJlWn0UyQmgxodvwAGE/QMl0ddmoN04Aa669R154j
lPUbDcN9lUzejnhoBHy05y88Ys9flRnXgFPk+hGcSc66sNQcu237jnJMcgDXOD53ubYEXVQCVc96
I0BPVLCbKZ9drAdwvTPNfl34djZ8evXJXOL57c8fxS/KO8dCdbd6UVcAw6/KXW+uUYxOyEUbxZqD
qZt3sL68M5X4fFfUNtWg1naSu8FVUqab/HuqEWxoZNb0meX+F2EDwgodwiMin9W59ZFBNfK/NOmg
1qGYDfsGgJ1Lr8KYrn/+vf8lX9Md0e91+dGghKD4P/1J/+v/LWZ391avTrT+4696F7j738PrZNDM
//cJu9Qa45cuffmnm279ib+9Trr7l40GiwkTCRaSo/XV/B2xq+t/0bbWGDxowhDprkL6fzmdTBMD
Hm+Sqry26mZ0ft2/nE6m9hdacHTqwDNcJmNmj/8TLXz998fOM/v3+u4P4kH4EKTOrjfHlI78mt/3
flIwOUsSRDBCoojj7Go0cj2wFAs7MmUcldk6keRA5pHjolQw7Td6GHXkkzVVakGq9tmjTb1fC0e6
T+fOTCM0TOaQVQExHFrkk7+5PGmmkho+AiDq7DSZ9N53+deOn0tLr5l9ZecdGgyrtwv5oV5AyLcp
gshtUIAliebeDAqAenosOmWgqCPkBhBOwRnX8GLte0uw3ktWWvIhI0L3AuEtl6XhzxTaNY2jHhyr
YBHKozed5tFmyGM2yE7eJttuqh7ZPmzxBl/pRnlFZMjqYKUM614qVnKRZ5I4mz6YxnwbjYNvtQpV
QwlRoqQ1K/cRegO91/b8/1J44sbIDt1SDy2pf3C4LENcS081vlk67c8aBAPIvMvMhXOPWL+h/YRd
Z9+rzUsrnHOkTAHp3aem9e7VXN7QK64JhAVAqPGTg0OBLW7AjVLalK6vSqIs+rqd13+Ebex0FE9c
lXqeMfMj4PIj+rmUPjbOYDwhHtnOVXnoWrMiaoR12xiV1VG9l6k5b2glf9Vb6T0XeNW3qcjMdlP3
EOiDuiZUx2YT+KgYU/yktbWkUWIUytukAz7YaOlsXmLr7an4yAxhL2tdtzFAfZBzA7uFxmND7Bmd
BDW/T2nCnTNXoeuexoZ5MScF7f6qcU4YswpE/dlwRKvU0QC0k/RW2CK5J58kJkByniZQ/z2hLvTz
xmbbaVOX+FUJACFgc5zexqt6jx4BKQMFg3kX2XYf5o4ob1R7mLfEGKnbaQY1q3byy0RV2w0Q3Uw/
1NSjC2SP0T5nF1hsINM4IWqT6seMXOPEyJd70suwVViRR9UVdCi1PxRCPSCAvuqT11mwGaMLAmdl
1Mv8KkYcgVu+eY3NYQozUFQ/qm7WCW42SayJSjbOnlbO7tGRVOZ8F5JETtmjTSsaE9PoAf2P6u+C
LJ2nZBLNo945Q7WH0hYvFO8N74ZiwETnqcY8zp1r3Xda692DJPPqkTYxCQ7RaFnXcmxNti84wr7W
Sdk/dnNpfZspuZUcqMGMBeRuVRcWKVEJmC/BMl/iFLiK4IPALcTx/2qUEzSyPtHZEHjlqIHKcQp0
RkXSf+vjNTopmSlDhVnU6XTqVgfKtsAlP/pp400X9NAyWl1Szd9605l6X29kd9FT5VH9Aq0Fmg91
hndJd2tMLurCLN8AfEyvjtGpyRmNbN19y9EQNH4C93PXqlO28EaVZqDDbRbtFuR55O6dNiYbt5qh
TK2kqag7Ed5rPDF4+BuZnfTN0kYWuxyJr3ST2nklA2cay/qCuOcsPRAfbPeHGiGHe6lVJFFgJMu1
GyKgBmagnE4VxjXFpWjk9JOkhIumc28QWaVdLJmb2rtJosWi0tolM3RsT43OSy+ouJadquCbjEmf
DqBDRCLQM50ymRmzH9kM2shBpyro6PkJnS19Uw3rTFMmGKI2lZzi5EyxwekCHlXrbKa+N/YZQs3i
aAJuex5N5IShqlPdpqwCKXhj2O7Q7dLccbudaShy2g6QRMmUjjjobEtM0KRBm2rThNS/I/mYJP10
lWoEROCdKGcZMMPScfXMTjX27pIOlEwmIduTrFzvlTCbbuRemv/N3nksx420a/pW/htAB7xZDoCy
LLoqkpK4QVAUBe89Jube5wHVc5oE1azRbk7ERCh60RKZyEQi8zOvSQNbHYHoOgNdxMbtEdwanAje
Ze6obK/yUFq12eyK1sOfzELCNFjnCMp9tXLLmrZBNyr4qvWmV69x0+2knSxmE6rKGHYiv2dlSCgQ
bwnpXiGxsaiEell/SP02S1ae1mYbv63N9gY2nXI1wmQRnbGoGh+EcYjLEhwusbcHyZCEdVXSdViZ
kocBgdwpnrRR+G4l3NxoVa6mwO8lF/6KVhyGpglfJjK+mjyxLsZrQ89T/UDjRApWk1lEBJpsY0fC
2RerKL8w1ZUCEEfDK4SKmR1Vcd9Q7dWyJ6uaDU/LHotm2Urafeon1Bi4AiIVN66CziGOownok6FB
lqzI1Qgol84nWYsNZfCmAh0KoktssceKwQDYKZqRPiXpWH2ssgjpnMjvZlc2cawsN8loBCm4MFy0
A+Anuxdi/QAfLwHQ6UG9tLnUVTaA1AL4mLpBHWxfrvB1V1p6NXNREwMFi3uH/5MCDXPLwWiGtWL2
QM76oDIBKk9Kl9s10I/HsTU6ui+F1/drKYwM1MQjL8ZPXI0kdeWp44TDmR4GuNlRhgFm5+kDvda8
NKqVn0z5j7Quu++tMmhExG2LlxFIIe0QWm3xUpc+/bIOF+bRCbMO9T6U4+BLIkcMjnkl4Wfo05EI
xFOsKe1oB0mSbluMnAB2UAA9TEBXv6gqNFtbbvBHlOood+uol78j9CWiqev1Ye8WvRTuu9ivL5Ku
xhlEpyuNDXGehuEGBpVwO8KDDdedn/vfNOMBD3h0TlK1/UFvegTx16kDhhbgSFzZTzAGNHXfelap
Qam2PjXj9TgKDaWItpcfIs5lz04iA7yhQBvEs1lg/WQUqvKs5A1QO7nXGlAgYl88m5kJW8orccjb
pJ6WkPOLniJQuDHFXVAONbKyQ9p8HUWhMJxwpEOKAxiJDZpiyk+N9PYHIGSjcWE/KY8yOLxo1ZAg
tG4OZEOl4Bv0HH0IuoIp1k3pp9/DfoHr3ckjtVSNDl455TqdWAszCYB2JWqXU5zj1Farg2RbSHQ8
oxjV6rbRt7w+yiMdncYcrJ1LMsJtJGJwtlLkMQxw3MO+20iSI5U+EMtYHqHHmaPggWk8ig3sJhid
SEuOUdw6ctojmVTjXEI5aQIy1BXUI20qQ77u4H7Yr8fCoFXGBS0MLm2V8hYqO7052vTBI9+s9WOq
p55a0qTDsgX2VvX4cCM/zHnYk9wXcjAcE1HNbptQkZ4MS8v5IKeMe4suRANqRjRBL01cl/s8qYg9
hiyQBCdPi2EA7RhV7OG0Gyu7VqhQriYxR87Wqif5u4m5xfeG/6IR7xmC4SRpFaKCaWl00/486fq/
y6iui5fs1FQvLw1qEv8N0irk0CX02gDu/nty9T++t/+5bOt3ydU/P/crxdK0v0Tyb3jQKsLyOOCS
Hf9Ksea/ES0J4gscQdJjC/7L3ymWrP1lAgInC0b0CGLCmxRr/it+DSrHMjr13Bh/lGK9Mt3/Kbug
uE3tDB0GA9Vjfi1Qr/cZlkDhogfgpLhl43O1SdZqjDz3tf2P6oC00oIoXvVacKJ8gbyb3m870W9c
IEprbPjiNRiBcTv4+o7LskFcGOnT/7/DmnEWtVGRRwI3/u/ba5MnT9l/Tu33H2HdVOFz8zaJ//un
f20yZd4vkAO5V2jv/J8Nxv+dhW5gqlvsv1nq4L82mKL8hSb2XBWayV4S/ND/yuEV+S84SDDbQc3z
uxb5+mf5OwRpds+b3YXQqvoqYk9kBONWnZVU3hb1wqIUIKdaolN6FiTPVFcdujyVU/ftrkPeN6KI
PRnSF61JbyoVPaAZn5wbl0CfVKx/6gssubc4Mzv9lF4Lgr7PO/UKgNsF1JEHooQrMZjuu4EboimN
fdL2m66qt+TxtpXJ30fR31eqeMznloQQo0WuptoPrmyYZTALFemnjredBLaz3wDYKTZ5FH2nv6q/
FKjqR6A9Zel+yKx2o3HzXGlCru07k/gCMCdF7iClQwE646GJS43KejI8ish1EmXQSxEkwbwNMv17
XD/5qF5e+1UExKXQnwu0o90g0iR3rOp071s9fXDNCK4VCR1kNaoTUlO+fRxIfXOnKxH0rKbSj0jt
nnxRy5+NAC8ayW8kKKoilJio1dY50OEWpBUlESTyvQ5slqltxcz4Apa8RhLMMp1IRRUypQvgjFol
O4pY3FSInyvRkGLNV8bAyKrTXAgl3iF91BIPQDn/pjZ6ALO1f2ulIGZK0klsUMGZdiSE8cbq6P7l
467vctcTUWvRwq0RX9R9fGFG2c7EmqdKH+qm2eWmgnB/tsbxZcbMX4VhScYXUIjxgofR7/gHCAfi
meRaoKVIv+rvGpjOTG5vePXfhmJa9Vg/SubXIo/Xk4V4mJphZLmpS4WixskAzSJklqNnAASZk4rX
bmTpBykQOjBl7U1Wjtm3ItJZYaWDx09u5BfPtTKBHNKCieZBUe8kOYsflEamH5R5V2kR7whMq/WQ
iY8D3o733lican8Ut4MXRddlfAluYK950YvaXdRBtOZjWxsRzSakxihO+9oJxhhR6/RcxXVyI2uF
toXtguKHBjiUR0xLKh49QsGO0mHwIcUEQFL2g30AcN0YJJfHite0h4oLHDdhJhjppSFjv1KX2mGo
5HSnqDirhSJlMaPEIsNs/Gt1Ap7ox4D0VKv/6gXgVv/8WP7vdqUb83nEQcTZJs/SA3A/Pzt+/+dx
dVodH1bu//rPl5e6eak4i3Hjenfb//ZX/teZbM3EVnR1kPWh+M3h9+vi51zmwpdQ9JidZnRx5qf+
ffFzLnOwg5ScRUwozBr/1FY5l1FN4jSnno9nxHxk/8nZPA+/PJuXa/H2bEb5C8RqWkmOT2hvV5q2
9SU9WIV5MW3DhtQh7LtgQ3HwUkuE20jtHrwWQUkky2pNjfaight0ReKbVNoVpEPbUGJao/UVYiXJ
I+RaKp2CGkEY1D1bln15wzn9RanqwA4Tmmsj1BbbrEb1WowtajXh9DNB5lpF2WQ9Yhx4ECiXUW8Y
Acukx74wCjuNA++2bahKGR0wJlQFC4d0A/XKPnMBAAaUVa2whaSQV+Wxkjnog0GCVtSGw2bs095O
QELQVI3I/FEXztrLOjXVtdVlX2Zbpxs1VFAuoQtlT2F1B+L5CQLNVZbqRzEwOltDH1EpzcDhH1/l
inE15eFDY4W3kUDzVQTYEcqbShunVRrX7UEDF+WAo6ZtHxUTaooRJ7RhbVSxxXqwFi+VIv0pehEY
Mj+SKFPKh7SdDuMkDq6ilqOTdiapsii+1EHyVHv6lR8MkGpMAf10FdiJOVTaemioYEW1uUsKrV1J
cF4OoPppv2O1GtTxhVKAjvQy6xR7yS63kO+U/WmTNvnwUtXlTwTQavrTPtdNPO4aNGTqGPpAZj4V
3rDz4hkd6uYyILyIG1MFBesZ11mY/GzHarIj5IU4bzEwlbEIvNYnwJQtSY0NqsFw8Wzu0xnQU+9k
+mV2UgnqVVbFKQW2iFoQS2i3tUqGKQ5bSiDGqZe+G9kYOXhchXtytlPgyxO3RZZSfZnrPAPvuM2n
6EsYTvdpYMB38VnlVvdWZTbkN2Og5ocG3t/NpMWQ64RewEi2/lbXAT28gh1nJM9dppTrhtsbH1xv
pWqdsec+irg+h+yinpGrgphthG64r5sCqCmYe5UiYYn3VGvDvqdbmGxhCF/HUX3nSdMKC203wrIi
qn6iPUSdepb3azYlHlB23SoOegE0IahP+8Uuh8SMSUI5Snbcli5wV6ceSQIzaVNZmNymxUWJ7n1G
JY2L26JUpFXpSkCIc6AS4cEBKCONj8O6GcxkY1Q3YjBs+ga1iHBtXSFVZoN5s3XlAak0KHvhyjOx
ERYE6ZpuNCia3geEUQH7BM5+/+d3wr8mg/8Pds5mLaN/j76dPI//s6sJwX/UbwPv+ad+nfACB/Ff
SALRvcer6V37TJB0QnJ0L+APc2pz1v9zxgvmX3Q8OcdRj4VrC9ufsPnvBpogS38hQM8VgDACPXg0
0v/klF/QUKH08hxwHHFNQ1uO1tz7+NvA1qjV8Ww4Ah4Y7BDQrKMGOb0NDECBa4mGx9kJZAmG0pul
+ruV91Zabk4b/wn8QRCIyBOyPHNrkTbiksvPoa9qtV+pRyXzcjc30HaZjCn4M6yCYZLaSLKM2xA6
7uQzyvvp0fOIWuhu4u0kKJeCUb54UFWA0A77uP+B3WW2R8Nx9fnMeG/vZ7YYc5Ew53VSFUMkirc1
RxFtntk0EGO2QvRvzOKcgvVCkuN1guC04YzQnUVCha339o7OhdTrqNyLZBK96Fpwf1cl57SLcNB0
SgG2rT+f3BIzMA9IZIKIAMEHhbhX0MobFEbXUvH3GkO+rfz4KHsq+sleucMqfOcL/R1YfmEXyi0K
wluvvYIDc84wSZp35LuNg1QmUnkSsnHwtsGBLGas0AOymly+ZSjl0KryVWjlYGKFHmOAvAVHqteW
I4LLd/Uga07xupPpMRRFNt8J2U7YNTXUwc+X5cM7x7+J2g0EbRSEVPRn3j+UD19LKpLQuJlUXFZg
KY92k+DxYxTGtDWH8twe+7gKDKjNmkX03XEKW773igSM1vWk32Sa5TujGZ7Aql1IaPiti2jsHaGR
pzuq7IONqrej9ZFj9D0UoFkoBBvrCivB/OS3xjl3gQ/nCc+FphUeGQZ5IACT9wshykCTU5wZbnKx
XHWJtlMb7zGN2nJFTCttAl08tNUUbcdEqs7JGX7YGYxtqbqIoxanoqkuPvYq8Y267Rjb8OtDakQ/
rbFT7sHnUik2hi+G1V4HjZ1tJq1SV6qi+kjrdpt8lg8isRoPFkhU98/3BWU6jn6OOrRDFo+Ev/qg
+aXMayqq+EY0rRLzxPYlFtRv8DXlM7twufhgaNgNMNlQbYEgt5TLAQsBIZZT8Gha7ZOFmlJVCOtO
KO+GQX4MpuZ+CDsEVCfvzIm3RKpRBNXRHeQaQ0oSGa2ltn0fBmiBNpN0VK1TCEwqhi2jpkBUIchd
IahVNqsO0rFGEd8j9AtDV+m+fb7SSxmvX88AHgREGtcqW+/9zsv9ChX6XpaOXWubl4biBMp3VV63
+pVWOeyFn4a+HsItCEzUHorcCXYe4alqn3mM5SZ8XYo3j7E4npIqHBOfS/zo/9TVdfUsoYEYuJRC
BGOPlgGtrah0kicdzzJprwpn9tuiWjtrefIm3gy/UExqcnI1cWT4PnFDaevL2w7CdohI1nUvbP17
+v0B9RaQ6oBcvmbJDdlW8HJmDebT7u0RvXyIxSHQRmlGbi1KxxYqnFZ+6+TYboHzdsNzJt4WbJCK
bllNTeLzgRcWkX/PXgGSqCCPhhzl4urtxCpEIziRj2q6ogOmig6ImNZ39GHTTUfPH6HlbLkaEHG6
jOoBM6vHKb/K1P3Yr/vkzoAarCrbTsHZ2E2LfahijuX4+qV8TnnvNa76sER8L8hfyFxj6nKbaEKL
FoMiHWMqR9Zm6uxrHbby4OSt28Dfyt2hoIe/yk54tpfPSNLvtGwlbAbismSNMkHZXpUSrVrE5+ze
FdcatEsXoglSGSrd63aLTNOZ1X1fD/i1urMoIqGGwlG1DKYghXt4q3TyMcbPNN6OT5V8mLv02Tc0
ztBiwqXO2FIWwA66jFa6hFfe7dTfD8Kqy9zhMjhz2r1K0C3X8O3zLN72IOVBlsNUPMajE6XO6DsG
nc5LH2mqcK3P6gQQ7y9rH60SN5ixQ/eRspXGGFHOa/8x5SBKblMRdudWDEHBwDD6Aoq2yldyuTcM
uC0qskgbyPN65iZfY/M28bZ6ZYvHdDrz2c4fxGczWZxdltg0rdCwsuH02Fhkjusk3XjmUzs+KMov
FOS/YuY+RHAWJp9oh4m0pNE3Q/rw/UFJ/QR9bYA/x9nF+FZZp1sUh7fWpfWI8cP153tGm3/Zu5kt
BlvMDO8o1QiQdzu2NLEV/thNtQrpAqPfZFAWTanD7+Ngo8YXHSReD8NT3x6mY9hv83GvAOlrrxpp
hYxtfCiDFXUE7VY8TPFqAO9sOvT/W1Blp/AUY25Cg/arus7Jm/VLfE9sHNFspb8DfjJ1l0GEOqsL
/UPxsTa0w2c9dwPhKJ+T/vsQmv1aX5othIGkfMs7n2hTFVQkIY/AaRGqLp0UN5Jn5WtPHi+vPRQ4
KG8YbhgcYP9X57zoX7XIPqw4lzALz21AgPz+9QKJUC0I/Lxef0NDIWocC09TTmCN4gCXDu27q0zb
oB0RrQdtGyTO8EPVbRrRtJSz/LLH3c9b92gzyNGDQJ8CEoVne+ltBnWAby05TPWDCRfrJG9DStLx
qnopC1dOwckcfcGR8jWaCJ55N0kXYrGFFpK72Tl1SvnDWTTvKyIqMmAqtcargN+bNKQuassAES0d
k2ADyCAeXPlJ5PR8AGUZFE4rXcJ7koc9EjsFxUc8KSGgOQN67bor1pvm3L3/qtb6cdn/eaDFxes1
nZSCO5SOJjgQdIQAUqiHHkfFayFyuuSybK7Rauv0PSR9Sd/jM9tC7TxpYB8Bx8HXRJ2S89N3a8+F
vKIH7sBLoUR/TTkxyJ32e/1gPBfueAxuISQgMHBid6FGtNZ7F+HwHDrn0Vx7XxH8UR4oefrIu/zk
ajE1u39Ir4gBrGvrBqO+Ml33He5qDsBFkqRiL/z4/KNXl0np6xdg6pQ8KG3Q1Zubfm9eDjhdURKF
XjoKJ+tae45+WABov6fyRaPuRGmtC+uW4/pQ7bUXSoSQM8tr5o66VG5bX4PIzp8EyU2vmqOyKh7S
u3Kn/ayu2HLAYbKvgPcaLp3n8Ije4gXyBMJtfQAGdy6bWKZ0r5NA5xgYM5V0JC8Xk8AQtxksJsHi
gq3ocEqANXklFAiybAoNLDBKM7bx0sAaQkRvk537kuUP4Tx7fE7yVCoY5NxLgeAeC7NUh8ZwDH5k
kV3fA5qEldDCQ99Q+KYqk/TrxFpzaGqRI35F6OmivsuOvFBMPQvQTXZCp6i7bO77AOVR1xA2n7/o
he8SEcH8hFiwU0Ai4SKLer9GiPBVhY6c2LECpkqr0x7uuP+1W4r1Tn3T3Ftn7smzAy4ON9oReKPO
OyurSCVs/QXoV4EXROVWoz1dqnBQiOqyM3Hl2WEXeyGLM89M573g3U/PjWz3V+2LeSfdRk/dk/WQ
nImff/ve/1lVfVFMEPT079H8B/ouguKYT/IPLXC6yQnPmWf+fpO9GWw+aN98qyiR6UENRuM4k46H
HZp8aCblFJazESO//GsAo3xAdYF4Kk/WoYiKlVNgIM0N7N21xjaXbwBHFt6ViOykVj2o2aXKduvI
vIDklqd8OEcW+W0A82bXLbUIg0gQWiXkqC3nDoI73sNHRaMOVLkycq8jFAmJ7MxOn+OU5fH+dsxF
Ip/1TaLTXGEH8B4ktPxXgrXO6hMxpuCt0L8ATXhES4mpazdece5D+911R10FCPpc9xVf3+KbtyT4
faa2UyofvZ/ikz/uYa9DO/qOn65qC811mJ6JrT9m9POX/c+AymIPyn6X1eDe5KOO0pXpDjFuu+t0
vEM4aASSDP7ZDptNJuMWGdrxrKSVn1ny310ib59gsTG7Cg8bxWDK3R0+iKRFtKqJ08f47vNX+yH2
nsMHjjJxJrUBpF7MNPCrfhg9Tzz1Azkj5L52P5brjuZPEch2aH37fLiPdYrFeMt5xW1mVCHjwdNN
zG2brppuk5TuqDsT8PLURZtHLm/pjtEG0+5RHMlsfRXGZ97wuWkv7ugeMJrXdzwG4homjDfsZOHp
+99C7MNpKn4+6Y+nzGLSi89Hi/LJBNcrnuD9g4ksBzev1wGsEs2GuWAhJKBfpxgkoGWw8oed+A2u
iOKD8qEbAQ0bAozti2tg8ZggV8ArJUqalPGdQl5//qSvRcJ3H/riSdX356EGf9Ascp40aZ0EeGRx
CFCl7DYRlcKroN75+UXhb0YEGxDwqlAVAIfZycA3nxGfVQHJI+pJBgy6GUUYtbrszf1UXkHi7Fp3
FMCeJ5yjh2Bq7dTftGLgaFxcMJbhS+pl67SjmwjbXModkUS1NE5p9+PzGb7SRj/MENgXIspzW8Ra
lB40IYjaUGaGXXb9CN3Bgec36LvKAFT+TUGFi9R+uknAdOvn7tH5W/ps6GW8YIa4XYoMHagr+txR
zyI4kBWswKn5FGRH9s4N+eHknN/nm9kuIoYsw8371/tMDrm4E52h23f4s+s/jIAP7lKxMOk7c1y/
6nAv5ynTz9exkgBRsozcAgyMdTEapRNVuKbcqeIGtlNAmxcJHGC2SCYn9viA4kFsIfKzj+K1EWwk
KnH9Gv2RruHW3KXJBjA5VSCIQygQwu2RI1ftbe3Yf0MAxtx56rPwOH7z2Ys+vxr9MjRPyctg4x8r
Za16G6T3rEsztCkzQh8gJyBQhasTmAerQNhQ/WIisunvaY/3uPSaZz4lff6oP64CEFV6RTJi4IuT
DhwfSIJGEE8oDzBeVTv+ofupO0hhGt61pToYvM9oB7xJv7doa4Uun0/1ZdgPDgUC8044ws6G7RQF
lwR4arASza1Sr1tzG37z7yDx8l2iULAKTZj5m2C8aOs1HsU0t/0WpvS9Jaxa9Wcr7BNYq7nTt/iB
4RpiyxtKRXTz1S+BTjn+xQOERo5GVTg6c+59iOTYfPIM0v17BRaHbGPVVt1G7Pdavm0K0ogNGpr6
7qnEhkASdp9/2DOM89P1XhyyOOWO+G+y3hRZdtWzwas2UXVD0/ApR7y9cExAji8IhpR0+bONTNC8
J8ckr3quHiN8pji8vsfnKkC/e6j5qJkh/7MlAn//JnKBli+G8RRJJ2RFFdR+fEQGz6zyx2BlXmYN
9ie/noGWFRes5hMprQbpZAQ2dCQBjgFA/h/Jdx81M89pencCx1/Ymb/1v5xZ9Pn5P2zyN2Mv7gsF
0ZtARUbjFKLn8GB8EV9MwBWAUb50X3rATZHdjDA2bf8b1Z4aLNUXj5rKdobN+LZ49fnT/O5Sf7sQ
i2qbb4l5Hw69dILMMaVOfgspTKxdvK3PtZo+pkSLNV/cIpk1jUhmTdIJbMrWjCnm8TW6YguJ4gBb
zRdIXNaCeDm2Z46VsyMvLpE4HQNQtEyyKl0KXCXUoH6FBW5NhiLbKlwgWBiNa5zNAudX+dmrXlwl
aRypyqgxsP7YPlTfZkXXp8lEccgWHoQXlErKEhF0m8jk87f62xv77Wudj5k335BWp5FpxKy1phwV
yVU71y834hUBpHI9Pqkv7YBIOm96OrOdFuxqguLXlzy326ER09RdnOBWgmx+14sS/RAnqlxkaIVx
XXmb2RN3fMRpxW6Duyr/mhmTrUbPoX8a76diXynfSkmyU+kGzOrk0YulFegpdio7OsrjSghKToYw
WKw+X6jfb/9/Hndx1gReIXUNI588igCop3HP1CiNPdB+bMszDi8fs9B5bebiljLjMKlDvn8peGMk
faEW0ilrVhDh7B6nZUmlVwDU4BCgOuuFKETtz5Y+lXl/f9iGbwZe7IZSyM2i1XJmSdiO3lZn0zYq
YxduIBrdQOvazk07d/pCIwQB3UZw9NaFRpfBmJtsUVm1EmzIVZC5QbwbhwuZZnizUaO1oh9047ZT
T4iJRt2u6/daezkNG68+c2D/9lr8ZwavjZ03+xkTRUmo05JthX4OlemK/UE1dIy+NcN2Coh3Yvfz
nfGxJPn6tsCMAJxFNWAJ0IDqqeZ9Q0QWgGdHsq+KDjWKmqKWuWqyk9EV8tdGC1XXqdTtiPrnQA4o
KY6ersF2J9mDll4mySVFN3DfWng9TJemDH7VVWSY+ruyv4S0Rtz/pRK/haBGu9WUfE3UXZXtZOTH
zdKOpwOWRWivo/wXUS+XqalIx8BDov50ZrIfvgNK4wpQFAhxSMfAD3q/NcdQCwN9IBCwisuc0E6F
T4fQqi2ZmxQ6/85obqPimq81TS/8dGdE6ymhLXur1Xah217sZIXTh6710liO8hPFuCB1EVZoidUI
wggergRhVVFoz8jbLppNkTjlOhlXWIjUxq7/Kl+I0DVpswGCcc3s9vPpvXZx330Ai+ktLgBBm8am
q5meOqyslgwRoLuTP5mOsLd2yB0ggw6cMqhuqSIbMgu/8o0LVaMgheLampJawdxUx9RcSV4Bm7T6
n5HgVvKqZZmUDfpRgG1rYVMUG+aORNOwVbNTJWIf5fT1tkETABWDwNWuUsORIoelqaDx+Ug3rfX4
KW1XKLBRYq9Dd9YzZrOldqvY1NPCwY5ZvscBXsMj6Wslr5Nigm/qIO9VaV8Qof98rT6GRvNaIbcB
lNykbrS0AkbHRgJp4xMaqatRXotAsqcGxXKEKIEEqZtcder2xi/30xx7D3u9efn8CT6cVosHWASl
VSf3SBET/5nR1izvi+bK0B1Dvui9M5/4x1tyMdIyEis0BUwUwbboreDvU6P7Kum3yNeXBYjgvYVO
QnVhhAhDICK2/XyWr6JHH/bkm3VeRF5iqpSDN+9JUNm0o/XEtdgMw14UNn12qLudFqzBXHveHtE4
Kbryqw06XVZmD1yL50pnS6sY+mLv3/riAJgqNZOwr5NOaYbu+NakO9Gu1FP+A9xeCXygPheTzW/x
s+kvPkkQPWo1yUwfgGM2/ii7XWr6YIy/iOkxG92yvm3Tr6w6oYs31H+c+AA4gT4xsxTx4QH98v68
q2qYVdmkxqdUKzqCbxNSS5OGq8aavnkGLN0pmVSSy/bRL63gIp7Tr3qG3deQfe1M07TNWHlXfZVC
ABvHn6acj6j0CS9Voz8S840bJR2fA3/dTb1xyY11N9XogXy+hT5El0xCIVnEXg3WhTnzSt8GeXOr
3lBCKT5V2Qyq0MsBCV5p2nw+ysewhWR0dgiFLgzuFuDt+2FQ4lOEyDeCU2nCmMoxc1PCBoBvDqGq
jj1pBVT5YHGqAU+jc9rSVFe6c3P9eCy9PgXwUXSDZtfFRdF1wNPD970xOOkDrcy49hEP1CMHaX19
p1ZubgKbQm65X5Gh4w8lCIc6kk9GKd23fTid2b3z1/Bm82KqCMgaUzXcehUsVJeRXDkMZRN4nn8a
GMQtw+QEi8Kwxcb/2Vdn/S7lxbcyD4eBEyUpOnrIsSwhkrGZaeJk5cy9Uw66HEprSWkCp2zkey/x
YbWp4baRlQrHmPSpjMmkFDEXLmpx+pp33OJFZwi2qhcl2gTpMw1Qv221bdkpZJsQ0JyQg0VCo2sX
6FpyJupd9t3nh5+7ECZ7h7BX1BbbB5VRVDdAPhzlgdbHVFI+RMQUhowX77wmudSQj99l/tDYpZAG
rumnwtrHJsguyrhEljp/GHPkMkJRRrfR9DeKeaEHo+BGxhAhnojwpqace7+vDpLvX/ArzAp0KP1c
zZg5tW8/LUxbWk82fPE06NJVkIoYQqiR25thfTFF3p0QxsIt+gk+XffB2CZBkcG+kUV85BEQjYrm
YhgoFgIvPYxhOu5aRUICSbsMwXXboygGNx7zdNp2IgrAfeAqENv+KhTECC4+Yr+ff8HLMg+vAENy
CLtgimGG8+f9bBq9hcmhiTW0QavcRAGr7wuIU4VDhv5PFQLEir4autSu5ZrYyPMB0mBWBwoOPXia
oyhNCkJPNYrOchbX3tUsod35k74OaXLnVVPe4nmVEwSN6brpEInPhcpz5YHs+vOpLHshQKUBi84s
4hnDMaOZ308FOXirgzNqHaOiyi/wu7iXCTVT3bjS2EhOrhe1k4TtFuk/mnuD1l+lAYAWRTLjfSLF
q7YXoj2iQtC2mtwF7hS5ssJ1//qYf6Qb96+slXfScf/d+I4zMuPf+S2nKvzP4SmLn96SW+Yf+UVu
MaW/oK6AtjREHa9MagX/h75oWH9R8Jz9wIE/AXEkGPqbvWj9xcmBFKZsmfwU8Cg279/EFm3mvKjs
A64Da3Zm/yP24hxv/fPJg9gAoqgDnph1DdHxUBfxGMb1uozsGSy3qtNuLR0xoEZHA8yuo7T/o/vj
77Eg4kCzgCClLRsq4ZDEWWhkA17vSYAbkZBdTmiHbbHw8W/iSJbOnAC/mxuaD+YMuNZVcWk8aAw4
F2RGMazqnIuz61Vkq2czSrU0zpWe3meSv6ZmcFbIhCSgPV5P1jeZuhoaGJvpcr9SLc+6IWuvvrfe
2N4ZAK0lu0w877KKTKIlIYIFvnqz225+va23FKHfDY5BHu0bgGwKfIf3p8MghFY9luh8x1qWbRWj
NicbEYnsOpLD/JK7qb4R5cjcRYkXPX8+9Ptg7Ne8AbdwP88+50z8/dCyj7caDAcCdiFKL2U9jbdK
0YbnUpb5tlzsUkme/aA1RGkpJS1maCQjLoTAjFaJNMRIFzTtwewR1y3SUj5V85byw6ygzpiM8Y1e
A6Ev02a8maIOSNsfz5jiOfsJI0vYWa8pxZs37TUqolOpOKxKgVqSkIOT74M8P9N1XmQmrwsrAR7G
yRRelo5o4/uF9WVU+NDRQzXY7KdpnUoxYmRoyQPVVYXxkbgpNTD3qLNg3Ux6pZNDmP6dZCaIGXw+
4fmaXK49nTmJU8fkOFpyFlS/wgeu4Uksgs6t2aX+g4pv9IXQDv7zzGx2M1CWx88H/c2+Qt+UA8nk
lVNenbf8m1XGsg5B9YlSCaxeXq7lv0gjOM0/H4QXCNsNPsbHQaymQBEu0TAmLUKCaz2gCFuQGP3x
KLNoNac/9zcH0eJNVq1aBH08bxg6IBdYDkVO4+nnAs7fLJjMDUIDzeJLJER4v2Ay9mZ6J825UBx7
bm2C7UTQwDpzgv9mLyiwBDUkBfE7h+H2fpTKwKJKlbx+1dTYREmSjycMPN38ftQV0dWGRthgBduc
2YHzb13sQPqiBhrEM2mFTtj7URXEHbCuqVnBnkhLTbLc8TvOHDGNlTNXxqI48vrdsRMA9fDRzRSp
RdyelIWapfXUrdpQUClgZaHyZJqouCGgX4kKBE+1zDZw4eNwg08UkuS5MUYvEkDb60CKcHHJcBQZ
dmYugdb+fCf9Zh0sTZeQhEVfVkfa+f06TNhFhr6sNKtKa6R92lvZWspba9+r8ln64nsEwrwOvEgq
ovgLi3ixiYs33XRiV+dDjwkGUsaCMvMGwSwK3R4/koPWIw2gRRhdFVQJBASmP5/oh82sMzRkD5kT
FsXaDzLHmLiMkinUq96gWjjJeG7lpuqf2Vbv01mmqMPm5UJhDAyGqPq9X85usCqjCQukVBE9d/IC
6EEFHtdOkJoj3xJWn09KXpilzwNye1mspgzzTuNLfT9gD91+ItmBNzEaSoNda4I1BMBarUOCs/Fg
YpmB/AOZv0oFvjUkoSslRhhuxcJATU3vxYD2UM1uXJN7jv5eFttMtodSbxG6lORiazVd/uz5AaK9
rTmOaHUizmii9lBjChUFjaquGs1rR8cbOuDqYViDKTZyT8JHIQuMkuaGavRuoxXl4Ch+qtwGyLxS
/zRT8cGITG2GGXjB1//N3nns2K0sWfRfes4GmfRT8pjyvuQmREkl0ZNJn8yv70Xdh4Z0Sq3Cnffk
AQ9Q3Twk00RG7Fi7nioLDUrOYbyb6oCEz1gBQooHy54s/N6DQTyTEFAhgFg3KCgxYo+z82ZRZHcN
CJ/1UjetF9x1JDXs/RquvIHFKbJvllxDfDpWrQxYE2t71jiznccwGKfHQVnFYxkkiiKtBdARFqIf
1o90LuegX/hBkA0mjPlS6pozW4QMOqr5TmqNVTQOHs1sk7tUt0GPtxLeoKW8wxjDyONg8rqXKtk8
eM02b8xY+gzUwv7hTuj6xQtomWqO+iRfvw9pXXDhM6uBBmlT6P3EpmueGamT0SYXdvlVMYUatQ7f
2t0bttC7tZvdMqTTrwSfWU4a9ZOYNOqojjRse+X6UkM79II1zPm6nWFXN7ToOZgHzW6PQCGcxRxr
uBfYQ04cHDvflZYdLaz88nw2ksE8F4nRfPHszUcvpTO9jGXTh19TOBDZOQbUJfVevPoOvZ2Y4wVo
KXEjbOV/HEeJwWvv+gluEhhkBQ9z2M3FhT8K4z4ANGntwNQSS9ngQeddMBCEYJ5LzBGX1miWkQpo
Iz2MfYfatg3S8EV64YRvkhqp6xsVnD74R2NuAGTsHNh50wrjohmt5Npp5jW5XPFjC+NOV8ZFx0uW
cbsUlNdCWmFx45wNnI8E2w7injVx7so0tfsLQ3TwQ23e5hPO56q9CBo4Jntbl/1mg+dMtzU0NWeX
4uBJ/wosWYAkahVxgOequSfjIm5zfH4xN+mGYWdkU/ODGGD9yGaXNcfczQaUQg1C3k4mfhfhGgBa
NSuTLj32dbChO7IWwFjgkzkvm3V8ccCFWMhkCK5pM6j7HxU7QLgbKlk95p7iv6HwXBb7rMjo5/Wz
sTvg1t15jyQY0Sx3QVCsO9Hyafe9Q9rxTiutabpyREtD5GhPJI1cifeulO4wMiPMYcCOIxgMd2fO
DmUXgbPIJlPCqgryk7cwkdkUFiAbVWfcjPiLTd/wIcjq50GFGGWF3iSfpQcO8lOWNsO9msmlQCC1
t73ip0NCLROdHAyXmc7iyzKIxSsbV1x6oK9t0mh0SYgsGa+ccMTdc7Cp5hLYVMEBSw/xjzLm/9MK
/yW28OL/zit8/l5/b37NKfz89/8kFVznv12b1AGgea58EC7+N6kAOZ50MQcVAh++G1eU/80qbP/o
P1kES/w3ZHmTU5Z9CkXvv4JjcLxwdP0SohGeERcG4A7ISbCBhNuJ/ku8LscZ5uvGiWlDIzOOdpH1
8k6XToZWLR1DEvVVpWqjYIcbjPxKuGntHl2/1re+xkPw3PNXfHgCRxjdUdhNBxWt0Fi8VaIWFCcx
5P28gvj14w5W+MdyKv3PQVtqGvWTsv0YkKrHS2tZ8Hijbbg1uN9PaTsGX8bZ5tAF0RFgAxL3vYsn
B/SHdeU/kiXz/Gx5KQi0tOoyW8b50BfGj7KanBq8x5xZUGdMleXI60qD/MTFauSbjayZWgY9dTb0
tCs8xSb70HERuxrNyViuqwWfEyopplgOXFzZMcjUBsOdi9bROceaL7ObaNW9u17ItSupx45YRqM5
8+y0p/84DzLgQwbE1n5zHsdMvK1wViqgLiVX2TSOCZIoM+/XHWGY+5K0FLifEjKd8IvL3obmG1HX
NprssuiLtv7Q2EE3f1nVoPpnMMaKnGyv6rWhaQo/6SjMSvSSIXl2u4594vj1RledyO5DnYRfVF0r
eZ6ods6uVd56OEouLiQ9NC4uLtjuAVUlmRsMfHCGQTsXaBzrMXnJuwEitqxTTh3RiRpO7RIwMypA
R31aP4arVYATjhLMQrS5AQJ1ImdQ7cbqZns0U5Nw8PeTWfZsLEmN6ZEmfgkR9Nh149Nl5I7KHq+q
ri35f23TJeU3MVeQ3F3880Qe4QTv1GeFx3H/o6PRUDymTgrSIPeByru41z8nkNRfGp9qiptVKCzD
ZkyMiPtmhYHWBBK6HaseQFyGdTbaJd/9RHcy9n9piBMPcpXaSs8gp69J3FJSizXOS/dLsg670Qm7
ezlNBcIFzoosGhbPurcNezwfxbzsu6CenoVcwk+jWcuvhVfcil76H820MIgEStu5b+2+/iaCNMAb
nQMAKJQ59Z/sLs/7W1U41SdpKkqoWDvvmlmGn3Uq0us0FX6zIzqgj7/D9A8p39TQoGg82hJa9dy1
1SVN394YOas7fllcJe+rbHG+CKcv8GbLOHe321xK2KntQ7AEIOgNuFP1IvJLLGqNA4VbvNFkc55k
yoyaATuoQNmIGGr3h3boCKY3190N2nyaq3HYB5NAKjPSc1w7on9Ig+ZhHuw0EjhR/2hl0V9SJxH7
tkmg7nlOuXdgP5WPQz20uBUqt0D4LjoJpLcsarzOGxooLqlT2oDDsBsvLzo398PLPKfRfUe4gdfl
HCZDeVOZlir2tocH7yfmQbG8wvQMQ6T7S2LezHNNH0HtprAQ02JAP16sysfSt61cF5GtTppdg4WX
caOpVWPzAMvOvw2N0ff2Yly6LGp1mf0obc+jAJl48mH2ZihSKu+/BjCu/Cgr8YOBKrbBDxvN/Rjj
z947FsIA/l/348xkCuum2fcm8eNelKOWkJydQtwNC8Z0cVvgDhWbqSk+LdbcN9y17a6PBEoq6uY9
HMQDfK68eamHrOwvSods2BkZkxTSu+cn9aEGf06bII152fzR9rpAHdMS1ktsT+DqrzoZtCbXgH7A
xQEwjVd995dGFHeO7KQ8jHbb9+aZ7vpVP1IuQBsVdp2oLvsG2ldDfsGmi8meZ7R9v5xwd/8cGb/m
Mk+ufrZNoskh17Rpj7iE+yd33Ayf7tL1J/hzxQiBqPELvIyl7Md/l7j8ZxwbJlvA5Q8Ohv37gYU6
UWnfnpMIA5PuKxma9avV42vw96c5yZf8HIUaZgCfiny9OC1B6VTNlYevA60PoX1m1wVksbZqHgav
VASY5XC9JiyKvw96mjv8OapHDhoxIkLfn6HBr4dxhetqwBcCFlg3Ant0ZUP8gzW8d3xdIPUu8iMq
AcCaILvhzbSSBleJOv/D33/HSbri58/wuQXbxAVsjT9l77/EBFiQ+oU9uHSkNOnHwCzSK45a8PLB
+p7T1ttJg2ietLAH+Rnnq9OLdcC+mbeWNoCENuGTqxProIfVekcj9PZ5SN/RvSmQMdJt+lME+svz
NH5dzHpo6aYMWQ9DiDKT8Dm5wof9P5W0/5M98IcHcrckG3moEBXCqcZBr26RurDraRTkKhSs1muG
ne47ybw/PA8FCxovKI/4qEG2/Mgvz1MRy49ZUIRUoBOCH3xdkYAnwXgnygot9t8nwx+eyBP0CLOy
oXS/wWEVQ+bNyK5DzJ+7T4Y5J0Avyvz874P86YmIQ8kTMgdQDpw8kXQ7LvTOAiHNLtosMqdpLC/L
uUHV3rRYE+z+PtyfnmkTQkCzovYDHvr3F+itiGxYhFzuKTkcRD+GlEF0tf/7KNuP/i20JqCmVmZu
OyKDnKap/HAJF6dxwihzcdUZ5qy89CYWN3bJ00XbmK//ejiuBR50VNBlrhOcJKn8MbBzOXg+zgZG
/lF1jn0JIlFc9lPY3iDxcd7pH3+7RZISMzeFBDgk7jInLzHVS2F2w+pHfph5G6n5Ba4KnQEzvoce
DY1irt8Z8e0sYURo3hz4mxjqtOkoxZgox1nep72jbQ/aRxjPERHGvVl2/3r/Z6ht00CoRPrvJ/Xj
lyXmOs0wV4XyI6JvdShLfDU8V1AWxHXrkFpF/uxjJP0egOZPD8jkZxVYNqP/zHH/MmrvVSk7CICb
wILbZch82AuMtA9Ysr/XwfV2CVjhVobmf3E/40P+vgT8lA2QoBeXqDmdLnMDffvcDfPZv5uTW1Bg
U+7eiuTkUE+DgmYMhlL5dJrivZJ9LfvSOGJy1OxJbcy3tWsk7+yMp0vu53hbTd6B1rVtwL8/VZGk
1RoUXRKFPrmZzOnL45Q76yekQ+0UYcRRv5PZf7sIiA1sPwjRqXCXP61v5pM2ZiR7NDstDdZYDYJl
8it++eQItVz0YUh/wOp1i/nOrvzHcdlV6G8k7LJPBdCjmq1+nUhPdkvtPFVytfArCtt7fMvHb6tl
zo84efXvDPp2zqAiQ9FgoW0gLDiNC5w8XKmWhyG2xz1O0hil218FRsW7v0+at6sAsQzVA8phSGfI
uf/+EStiL2uTY0Sekdnn7pq+sge1xwJ63TsP9MeR+CQkXLba22mtZC7Mfu16K4xa0xo+c53uZeTg
RHzmzvjyvDPY27lJbEwiZMNdE/HYJ4+lvLSfLMiNUZtUR1HREmsM/rcltYcjKYx3ZGxvP5WDYJQo
wUGn4pLk+f0dFthTJxoSPLmV2SSrCIEUF7TwnUc6LboRKW7DUNtCo0EJc9PB/BqJZJlUVdb4QbQm
Gr3z5C3we6dV0OTrGS0g+hnTFzI7s599MmBB611n4lUT2UaGr/bK8nDpiKW9DIZZY/rvTKQ/voQt
pEDIh5bhVF7hctNMBpun9qWHU14y0WDt0Tnz9+n6diliEe2DxCQ2Yl6elokDucCWp5gSgZo2rlq9
tnepCQjcCgb5uPpj9yl3PPsdmcHbR8O5AkzoVvzmWP0pwfzlpKCCkgCCLFH58lqPmbvWuyGEFPT3
R9vubL9GMEDmTAah0M4KA557ekhU0igNNXhRvzb9NzdfS6o7VUkmKhc1vWB9IlzjJoOL7Vy5bm57
77zaN0sGDQVSN1TDwCrfEg99PeQ1JQnGl3V/NaWatIXTW+pM4SnXofPP6/3fn/jNjsB4LFFUwwTR
tJecLNIpTCSG9MKlMT1zmmcHvz8Yiu2UOufaKpbwnfPxzWdEj4tOloopiBlIyOL39SOkDVcbJVRk
jYvYhQnY9bZV//qQ2kZhRyWI9wiuT6uyVb/MgczsjW9eDge7aa2jWzoDICtKf3ZZy1dc+N5TT7y9
zG5CVJd1R/jE8Kfyk0aPST87uH6VYZpGjaU+5Z71oQlB2GXDk1vPXx0KdY4/P2Wt9x6P4UQFTmF4
A7+FHskhQlQT2fnvb3Yc9bhYiI8iZbj93nBMfZ6lxRSXmI/feR1pNB8TuvtuwDAFBdhwhoEootnX
v0+nk+9L/AiFYPsZW1/wFgj9/isKq22a0KZRtfCbIJLjMsbkwtU7weqfRtmkgNv9VlAPP3nWqkxX
LfMQmIaiOSPvMonmobTeWYwnmwHs5Y0AvEUAhKhQrU82g7wRCxvRQk+HnsP0gP4wfBmHPMAODy33
+pJ4QHgPQ0Z5dL9M1Phe/v4uT5bmNn4IB5iQZxNjskZ/f5euSGWQaYk4tkiNB04OoBSt7SmBm8pE
ivbfjsbZtskdNwQUR9v2zn/ZYD1SZGmDzyft85QhSl497qaYoOKd5y9Uxv8+2s848ZedlodzKPqw
WuiLgFtxquZUlk763JJzjKgCjx2i8rBZImwPffx8zEKNUNXQEEI56L31qQv5QVjkkZk/emFldDdO
H+pi2WEUPHsvvZlY/s6Zh7GjPSy1nmZMEwG/+Lkvy/uyWZQTr5k1+fToeeaXtRK9ud/cPMODB8t/
zChJ9mX7KSlMp/jnK/5/TfC/ttLZ/10SPH7v65dm/bUouP3BPzVBCxs0rrPskcD+QF1vseE/PikQ
9PGsQnqMnMYkvDD5m/8ojV3+iLPDgwawWVSTrvjfGqHj/7cgNkDrhU7mH3vqf+GTchLgUJBk0ZOl
w6dt81O3+Qm/LgVNVppzipId18XUT6OBiYfvJV6xxS53lNtfe6Grvlmqea/v6WTL2UbmrWyBuYt/
HJvb7yNjTFsWRpqBWhtqLpF+ZppfO2+EFJICSYcTt5DRO5+CERvbegIN8ssX+kNK+/QIY3wOTuxy
CCG5xHGQ/D7+6CAOkx7lc2KT1oyQCtB9EnhDe8SBOXym27b67oi1ETscQQmKRsk9ZRxM55047GTr
234H+diAUHvz7mGS/P47ZrOtum4Fs1gU2r0kuMw+Ofa0XEwZEuJ3Hvok5trG2iTXVILZZtFxnrxz
if2kno2Bps8ag9InDBjp+SiTwrgebcE7n1sO0L+/57cTjMfbWoYEyGQi9ZMJNqhFjZNZlPGoqcFG
clBueV6NNE5w0zQUupTclDdEg+bXvw/8p/fKRZZndjdW7Kk3xNBQvRbSKvHMSnrvxlNFQrcFpKIe
P+/hvQvg29nMgeKSd6StJcSs4fQr0lozqbKv4rKq3EtqZa+FM40wWxR2q7NVHgyKyyB7l6Z55zD7
wwtmB2HlIqjnQU8bsuQ02sFaUiYuledezoUq9+lsmbsqLV6xPwrPy21e/f3dbh/tlxNtm0chJxLZ
rH/y1CdrR2lz8iobk1FpuuZXLvDM1AK3vXeGefsJHZMEDFpAGiFQHJ9kIRt74N7CLTRe8I8zsbjL
BhxiJv2qm6x+LwFyQuYgS0AL3RaEoLFk74Ut9ftC9A2rbDohsMdG7/TBn2uPnmjLnI6WlU/DXklq
obuxymhCRlxAUXgZxzGIVx9EdNfSFodMp1neU12+fQe0qrFLbhpbDpCfvYi/xCol7jaokFYQqlln
r5dmUq+otUIQ4DmWv/96L+LA2Wo1yPm59p4OplfTyVRasSfKxb0cOzM/uqkN0mBwFvn5386h7XDD
OYY+KhbMaVsbmEinYI1ANsppzbeLhTlUSwno5+/jvF2ZAPJsMEZc+4D4nAZ7Y2IpSrIp5DWyeNfF
alRHvSzurtLdRG8CBhTfTEPVT3ViIEb5+9hv91u8TxkS+Q17u3OapMCoO6UMxTNmvuB0m3K9Iqrw
crrZ8CQvrycpOHr+PubbtelTlHA26TzAiDeLprOClBqVhx+y0OqOykf1gZ032P19lDe7zpaGZQvY
WvNpAz1Vtk9+oQvNE0cNzh13gVMk10kXOBdlPiWxcgL5aLF436ExnaakcPshZ4hsn0s1MABy978v
0ZbqCgh3BaanCrPwMrFT6BRoYejBzXRwZlR6TY8z7QPLvmknJtQK9/I1b+rmbDBnHZ4Xpl/aZ+VU
WO81Np40BbN98KG3/i8MLKjavYln7LYMx3U21lhjfX0k3wJzr/DcNIssMQeRT9H8csTj+C6p0zBe
C92cD8Wcsox1+R3BRDdzxXO7dh/YU/7eun6zCLiAIDujDLftcd5pVXFWOWJVu9bxaBXBR6QO9RdN
zsvbe2uV3+uigXWUVwYTkziRMNDSvRL7VQs/wpvM/uiiQzgTGJH7O2RjAsA8buR7p5825HPVq3Un
0Rj1EdIoT+37Ypq7aKJCVkR8RqwBVtmUryioTTMG5j3rw6qCEdeCphYyloZDAOjIdRgQcSnzevFU
8H2urUadYQtXQPpuO2jBUgT8O7GSO9sLs6wu0jXEjizd1lZPJbuAean4EeE0PijYEXemnTQHUefY
o9KsWX3zrQq7vWWpK1QgeBvFDu8kiRDQqzt0a8aEnx4tvSKlmyCa5UxENOo6KD+jBlI3uWmrcf/3
ZXT6XdjVieO37lGKKSRvTs4ceu+wWZ3bJjZuqvlAA79d7Z3d+ymT7bT4/czerBWp5JFx5xJKbdQ5
CcQKNVEK7TMAck7uZS+GMMI+stTaDrEwc1wl9OZdODcWBt0mbcO7YrTvkpym28RM5iEaxp6Gb4Ul
igeAo9mlXpjd4QF+qMrsylaCrm4U9lioIxeOOdOSB13WGp9yFh48k1qPsW7AAoqlFpGfJLo/LGP+
RYvZMKIaoRmuubm3b+VS7XMlzZdlWM9a1RWfzB5jryhIyuUxd+YGiUuAVTkiEhNrPynQ6a8WQDyv
6+63LTE/dG2CgVPiy7tOi2C+yvOyQHneev2xGE2SxGOQsfenU2JfsB/4wFmdHj2T7zeajt1yMffJ
Evj3i+zda7oiY1EaQGInyIj9LgmNTh6NUnrHLFvVASgrhq/WZOmPdpqfA1Wy9QsfHcfDgeTZrssU
BT6DGrIT4Zi+9Aejqucn9pMQZfI0xIMs8Qkc1+LewoSd+zm/Yt1bnWd4Z6EOjAuz1i0OrtVwjzmK
fEC1XT4KWo2/O8NED3eYba6oVuVufDZZQDya0tsplJ197JF7ywhpcvijl1aP/N4w3E/JvNlOIs0A
cpGjOY9HtMIQDn08ZM086e4td67OScHlV0j43AtjtA9eH8J4sZV9ycs3b5rV6WPpGMUxD6YBsJaF
feE+bTpnPKMy/z1L1i9Gka1cJSckdT0z6iEz0Ii3MBmQuORw+6rFsj+PZmedLeHWG1klH9xmEXe0
e0Da0+LVKtIGFncQLPC/DWuJ2xUH2bCvQrRtji+u19orLuvadR9kaC19pKcUHd1c2GXEYP0Ptfpt
ELcGoekRr0kLCVoi8Rf2HvNiCKKpF8t6nFWtbSpDlabHwbY+yKVs0mOSCoEXlTTvRQHdvTBdtTNS
DCDSHKdbzIDpWyjSeJg3OmRpTw9+Rc9KVdLTnoS1pgMjUy0WkEVAbcJnNbFrDTjiTrxBCNDefjCM
8YJi3Fjvm6RE5IGK0H+y0uIJ00awllxaqvOS5qZsVzf5cBShdIu9prj6cVAI06K2dCt2jDTlGDFg
+6iqne5qWlmOlcJMbbIcfZ1OQFy4Znss7vzzbAMhbov+MbGrEbjREnWIZDNTf+gL90PBzZEqKunx
3mggayVqv3CO09MQbmXPRVL1qctD1U2WCywvdF9FEWr8Idqfrpp2o25lO2zaLcTAkSrpEEndRe/z
Cl6QLhUMWSd17mdlGSgrM67wo4wTAfxzdrNnMCbWuR+mj7Ibu/tp7fLXbPbq8wbcbDEOTyhpARzU
KOp790Uq/VL6PZ3zQ1POX4h2XkOHw00Z89ceccSnYtU+89lxzpUWZYy08EGF6a2xts2l2TnGxyLR
t65CkFym+WdLv/ZN/kyvBIIeDFR1sF7grX3NJoWnwTTv/XE4dtrqdqHXNXs1OJ/TNJzjyhW3NBXn
8ejKQ9HoZ9sfVUwX6mXqqesmTSpO0/Y5NSz76K7lj2l1dzIQn2kc+Gpm+XPoLm7kofiP66kLMBJV
L1RspiIq5fqN+O5B2fopMEvzAG8MtamFOMzFCS5um7qLiiG9ksyxCp++ubceuiQN4oyD96rFu6q3
5IhKQ3lx3xbpLvOs28pZ+UJ6VnGG6ovwE2uMqiXNIz2xW9rVuKlHCK1TjS0J9rz0Jg2me6G8zNzR
7grop24doFlG3KFhvGmskC6lDpT/aEufu5B9ZjSUkBq7eEoX70ioowkQ3G6vWCdTXtHCJdNHYbOG
gqa9LVcTc1t0rDBEvgdZ5pwTvbnBru+EM0SF5b5Su0AiV9SGeh0rd/zkjlZzkbDOrpxWy9hpyoMl
c366MkJUlvNtOVgGUDOhHh2jx0K8bp7Ndb7Uft/v+3C7ZKT5FAsA4HhtnxNNXOsBY9+wI12nLWTt
CyhntO2XszV8asrkYuir5AiYAkSiAxbLIVlEMieMXVfZu7TPs72cg+Gm8qtnP83bOqYnmw9T+08d
PWUg66bnYrTo2EjvK+KviCwFtgfucl8WwbfUW/GxcPL0yqBisZdG9m0Qab6bBTti0/hwN9Fkx40x
uLtQlOl1IeU3kfUXXVYGFyFi0EhVtMkYdP0xNoJqe6XkUiXmPljb7HVMdHPZV259QGhZPTruWD3r
pOOjCNwqZ2lofGkaSFoTDS30Jx10aR6Jmo9ygXLInPhOp6pm1pHUmIY1v87xxcKTDQsPyzmzlhk8
k7waJ/nQDKr4BIbmPk9zN6b6u8bQUb5RoUn3bVbZ53ruBfmsFVulPCkjq8MSt1J4h4z5jWZ3fui7
+QHrd+DCizp63ho7rbq2OzS9rnSe25LLRRCmUdCld0WZXXSGe6XVfC+yjo1umm+EU96UvnxK9EzE
SdbirFzmH60eW8Cp61WWWuwbTXM1iwk/kTSDM2yYP6jXy5WPIuzLnMIZoepyWbZURNta0EhXLVfB
kB4xmAeKKGb/PBnUPV0QqX0go99F1fbB6/Gzn87DzlfO0WDD6TCUysobMwVcZ5seFldN8xyO9Tdu
Nhn1zWExKDjAg+9J/DEXtTNFqb/eILa6GMnz7+0p/MwG7sYSN6VkphswslIOcdsriFOM9MrKhXnt
qEoi2HbjNtDT/VIzKUldwHMpK1DNedJGzZzQHqdHY5e1qOGbpECFne87szzS0Bjbzsq/GfOHUoSc
5O4COlDWL4sR+pTRmlc0/2NENiA8BPSaBU6TRbVDmWGY7duGODpeluTJa7orrypIygivjepQvqSL
dYmiUN2WSQn4JHUsIKdDtzNW4+Msvfy6qlc/njBcaNs62VskGKq6PDerp8RPz5Jl3a2z3DuddZmb
GSp/euCCntO4aaZ4SQwzgsPT7ujKxJ2xe83n7Jvn5+dIGKFPe/oJB+uti8MB4+f2AGvrnr+oScP1
orJ2ZQYNBtfJo8xoE16q4uD24i6AXO0i23edBGzicPRs4wPdmtFCQREJxh2RxsGkLBY5pdyR0XgV
1Xwx5O2lho7WmwIq8abVGVxQQeV6mP3gjqzys1knrwVwG3d092SO9s6U79vWf1zc+lYPLuTLuvzs
b6IJe3luaTXJJk7YoQVhNTvOYRR9ebCD6o78aXVQ00x/am0vcWdXMA4bOuOtic+BTGrXNsVwU1Ag
KkYP44uM/d1OljMUNS28bBsBwbwCme0fu27Y94YhaSJw/cidt4DHaD+YY4ATjDKvKsN8EKl/49Sk
myAwXm5YrX1lluOFt6JGbmYcStoqvTScvME5XfOCRqOpwX2FX3KyPfukXPvtKHB3Klzv1rW41EFz
VXpqvqH585u/ukbsL0Vx1QZE5ETTH4O6u/ODpbmdtJedufSIUCPk6K41LGQjP7PXxHhGGGg9pUH4
1Zs2tKN/PpvdQ+AZT25ixONAglB5zo/cpx9Savp4Zt//YoZFH+WerKMF8FY02fo6D0QTCw4BQuz5
M+n1l2kMfNqQfEm9LXjyFktECAQObVPpo9KquAhq+6lMg8csA+ijnO6e+s29n6r2hoJqH+tWf3Gw
4O5HKeLMm7JdZfsPqpqJG4Yk2depvDPKvIqHRNFk4/nnBGnHtXCHQ6h6l6KHW9Gz49/myezHQ+t1
B8ot921XoKebvGg1sttWVsRbo4LNG2Bo7ljYvg0Wmz95pMj05IfBFHXcrfK1tZd76nw4xwcrnh7W
WNOaMLpxhXUgnlKDupgXfTv64IUNLDIOblrUUNVXmBVB1r0U9XQlKnmdc4BddNpIdja3nh3nVU4f
IhvHNfNOX+LC+XlsKkDo9co+Rzii2UKv/DBvk11tec1ZkrXfjLFUF+OISRsWG7fdmNw2WJ4v8zRF
si7Co2xHTh0kZ5TvkdFZvVwii0bruC2tIqKJt98Xtpfsip5ad1jUHzo9nPmBYjtjZ4nMzt+vtdFc
VS6eUOQ9dnpqntva+K7dLrgz0yEDMt+tF63fiUOd85lVaxm0YSzptT13B7NMzlFvHykMGZ/nhoG9
Cv1i7bOCgiU5NpVxVwTNIRjWD+k8fmhD+pmXNT33/f7IbrYzxxDdr7Kv2nG4byd4qEJ2VzbupKG7
jlAUG5fDiyCnrLOHKfSf2oLKrKv7u850P60NdlaTjX+GaZ33Aa/JCAK1qyZ8zdLh2dHGs5V35mUX
tPdLkD50VvtQTyvIfZ1/NufuaDesO+06V3PVYhw2iIveDS+0Vvugk9fKxJlKcoPhqD5ko2KPav2D
M/XHRUFosNV5pUeY+unQ3NA/jlLEC5r1SvRgN7o5PM/r5N5ymjSefbxTzCU5D2V9sOvlQ13VwS6t
rL2yuNSqMuCmbP0YJS1eIsd/PkPFvPcrX4ZRhfEzXpkJwuGHrp1tdJSVKFv83ZfFOxjA6VBsuEv4
zIVxfAzNBDO3zjRAARmKFiGgPEUiMdKwIEO7NAOXD17ec0yvY1gNZ25J8xtti+W9Stvux9DObH5G
PxAydnZu34iqp9HcykfHuEgUOZ84bV3xSibH/WDMtTozzGy5GW0vHY+W8tUHmUCVlXlgJrFp5QZu
Qe4kMMMx8DHorTnxzlu7qmjVFyXEfoLtbmcOy7SXk/VEI95kXU3u6D95cszuwCyluwkrIigJT7RW
3G8Cxa9KKWfXBS/sdzIu1q908d8uPu3keSeKCy9dK876rCiqg2ma42fFC2KGDXYUJq3HjTeb712a
9g4++Sxj4LKAtUBipE/KsSLd8LuVqh4SLs+Vnu5EGt6TCG7itV+muA7dW5VVpD7WtrgWyiiTOE2G
5KubFeVtVsh9W/hlXGztR7oI6I93vnZ9AEtCJMt5RZGYvb1dHP5Ig+o2mLsxXRDLWb+kF+j6033j
qfa2bfrLeZo/lvkAq6ozp6feF5+bQH7wfVruzA0SksnM/1oo1+DOkVgRZSp9mUN9iQo/+5iVbkf2
kQass5q9JKoG9wOq3+qxluknQcsbc04ioSh5pv/h7Dx75MbOfP9VjH3PBXMAdi9wq1i5o6RWekOo
NT3M6RySh+Snvz/KXqy6um6XZwzDgC2PTvHEJ/yDrdVW6BWdhYh01sJarIEkUzgwSDzhVVthMggV
lnG191Aw1az2Q9pb991cp/hpmtGJ9vpznWf1Lk6n8SOa1+Vw04999YO8LH5uK+E/FAtAewQG8yFu
TCq76bhOp05z6CWoDxQowyn2j4ly54dxkPVaE/G0q3uX+ywzyKSyJLvRq9j5yAH/IcX4kBLN31cB
DNCVH9T5JqtG7YlEmIprRGPn49SJ+cCzKFaCh/VTU5LjFfOcPXhejwzeHHxBQEo7oq31EFvZF5t1
ONV2VW8SL5g/Y73FRiBokxspff2pqMno+yRPNirpyqdgpoDgpqXz0YhjPsE18O6jk3kYuzYIR8dV
D80cJD+RsXF/OoMzfO4LxwL8b39uYRifkrQs7oHnEIc7Y3aL5sRAKEEXHVawDsEXt+5gMk++GPr1
2DjOyldyoycGTXw5/sw8CRcScaZOiR90totQOM2jamv1A/hav+LEbMsRh2kTfvKJ9gg0vLYpD0PV
9ei2FOUegYBmXzfO8GQhPQBvOHC/mkZnblqC6DWhlLG1g9IASmD2mzwoUfUPgk1KaWhlt5O5twBw
r4dxcgd8avxQh0TnDmmyrk0rP866HLYcQMQdnWBYeQ6BjPDlVzUhr2xV2wnmFoZHBkKKPfCcNLGs
sKgnme2moXUxIxd6qYWl6YrbrpmpWFnWoD/hUsS7YDYpph5B9k1a1URBxcXqkQa9cTLTUd8F0C/W
mjZh+tH1D5NFJF04boEUNJS+DgFSRA/EOGwHvZH7qXG8cCyVIbjeC+1QT252J0qor2lsa2pVJ1O9
reEsY6oexx89PXduq6y/0UqzDJE/Kb4VXZrg3p0548qQaqLl5uk/TOiKW1SmrBcfYg1NAmtEHD9O
xY8gyBL7JpORvaGPXiBuLqTxs1kqzeRLbYYYRU+gwtmJbaQNMOc51RNwWkDD+US4OE6Na21R0xgo
IPnoHBZcabbmPdZ6Cnxu1dtsyP0kBJUKjao151s5uLh1WfBj1gfIJgjhJwERtx830dFIUlEfhqhD
vHvWqe0ejc5I7ZeuUwOnt+th9bnlXOEIwt+pvlqB4C2A/WnFz4FZpeONjmVcelBlL2NIdm3xWZbd
r66Ey23XS47XKjP9BnkdNLWa9UTU3xFr68aubSPLOfBWuDUpkBunH/XSdp/jMnYfWhL+eA+zjnaC
aHOZHQhPJ5uAogJ9qKcN9rsDQd7RDgbP2qKrkWMR25Xdl9ot2FRV7vI/jMNoZd1qGunyUwjxkIeE
ejmJdTL1FvRaaY72eFRiKso7q7XHh2LqM7G1et3aJ4DDYMs4SUR+Rd2RerYoJ/25bEt9XZa6X7+g
ICLt+2lw8ZfOHBQ5aJU5yHm0sdLGrRjrvt1Tli+H9Zi4uraheVkGK14uFAI8CM350Uqjzt8AQOfn
aWZIur2D4Pc42fCOeRCfS8/bWabaBar5MKpcfa0zys+B8VNTGYVCeS/yZjsIdF9WXcN1ExjtfqDE
/AhV2kTLJDFOrPa3hKg2GTAp7PR5k3tq/iaR3bF9qpGTxElzwXl6ZFzUGzaTIvPpRuWGU0bBZUni
k61dNx6p5neRKNxDdFejbRRLY0sWH5WrAV2SdSz+SAN/P2jquxF37l3tDjpo1nEbD3F7zz9if6Rk
nn+ygt75rBtNtu+d8dnvbJ7uZPb2LdH2hhQq6VcQ871jzW9F+d/zWWLKlBsprIp6XT4EQbGz9a52
H1VR+F6YBQO3wQjUbyftAVObqplGjojbltZN7+nVc2wrRODzLB3sYytVaVFrWNqtW0OZmdpnMiWh
t50c2fYq6cgLas8iPSFvRIHWNotgV9f+ZN+kbTZhZt2gaLlORJNWG0u1rneqUk1inlqZVYlse+ID
Gx6GUT95Jeol92DPPXdv1tCGNrgtByTfs5PfQiWC5q0a3aoPLG86743BREknGjt+t+e1wMbAjNCF
Bc0Rq23dojT9SMQ8xp86lAKtm3zUuQrcQeM/J24hf6XrNVYcViN1xHjhbAp0GrvtWAUy2SaO3ejc
LtDtVzWAReumNObJ+phbShinoHNkgfF1Mau9Xzp5gyT9r2ti8IFxfh9ct00fbGkhf5i3tHVCXfUS
gySrieWM1Eqpa7eB25jpnr8Zh4hIJMXJ6HyHaqZo72NbkGGZXj4dHdCVP307l/fs4bnbisHqtI0F
UEF97oMq2FhibHCn1RK5LzXSwAKZgugh1xuxB0eGz/OssPCQhr+KsP0NhaJ7GRN33s1xlR7oxf2J
F/AXnlSSLALwUyus6Z7LuztBLThVg1/syyRwd8AVFuSHopZjOd2uNOt5k8x460oNtxCjDYiNKlsd
EqnhI7Q036eRvtbagZf4Rw8bF7fVJPoaVSZuWpTVEIySKZZdUgFKIssXIttTgia2HEQ33VSiSQjq
UvaCI632VHgWhaCkcIO7cpzGvZn6kqQrQOJjdqpoE9X5lIXsZSL3Ulby09JWQXiGR3oUecA2t/zq
Z6th+9IL5yaO8vx5jI0Jm4PAfBxkqtKd8nOx9rQ5Psy6/rE3KzA/CHRsgWe4FHKQ3aLmJaP11AZy
q8W9eUy5ItrjSEK2M/vipYi1LMwDjDtNAcoYiwDb5kumWZH+ie8Bi/YxoX3yPU8rbOeLAF2Iyq7W
hecUxgqdauZ0Shui2Yny1ix0ez9LKz2iRz8+eGSqDx77bo3e5xe7ms0Ujd/efC6oItA48zozpMMx
PSF6FHxOcqt+zA3vq6Uo7Cij9DflOESPUdSjfZr700MpIp2boS7Wnlk1t74QHsX6zr/Pg15FlPJY
J30qMGGuZD4cRNAVO9/Ng2fVF7hWDKq+gZgm7xCQwruDCiXZt2OibrHcdm3y2dAj6+Q1/bPIzWID
1O/gpdF4M6FCFPJidHdB51lH4EUNHSbR/PDSPI1CozWnTS6qpUaaWUO9pZtobQqnjdIQzTb7udcS
DMq0oGqNjcxLdliu3OlH6+WZwq9KM0n7s/QhoHH3NbGn7qsqfJ4JS3/EHN26tYzZve8tOkMLLWg+
6nSOg3CiZXanCEUQs6iGP2ynlY/VnMgH4N/HzPCoGxlIKO0pKFC1QoKLQpGROQhE5/VsfUtanIy6
yW83Vj1Vd9KO9b3wwAGsfMCV89ros3xXopu0cQHq4Fylz8n3JHL9rZbUerTq6GvTgm2axcqiB8jV
4HuhErMDc2ae5oSaIfQLPEGS0lRr1Tg61X0VGxwV3w9NOOMfLb0iHQBRuaMhGdDUSyJzlxQmObun
YeEWK4zjZltvb2NtEM/IE1p3WT689HoVtORK84GcJl6j+9aloVVq+qEq8dFrXQJRJw+ck5FSy4pm
3dnZLfIhq26O7MfR9NS3RjZmEEZDO93Ci3Y+VLEi8hBNsZnnyr+jgANPo472gzPvyd/SrUTPA22B
8QOYEO3T5Fbdo6ArRvia1thUYohCGJhtETa1vkgDOxYEWBzrEDvsxNU41t6HKAUB4NdZcQjEEOyb
rI/2C4j92U2DMPP1+siRPeRVMn8DTUdVO6b2qGeueNTsCIY+YT8Zrczyj72ljK8KAsCdk6eLUbWZ
UMdxzXtzDD7nqLmDnynLbNc7RhrqNdgC4HjJOiDAJ7eT5j5PZ2sXJXn/MDd9QZiBrC/9yuDFUpH8
o8yrlyLDxki0ff9jyEzvrq3tFquYHgSqJ3vGoadHs3tEaA5UkK/MhMAmK46TJ7d+YSAmYmC90mr7
MapwwnDjmWqpczRhR64tL23WQT19k2aWbQCSPKFl/NPpgJnUWrkypgZD6Uq/qZ2gxSZ0Bi8YmRox
UQvfAGBQ2W21colvNK0IqwnnGuoq401ONi5X85h8oBRenUa9+DAQOQ9+mbp4j5JOaD3tSJgNwbEe
dTarM5EyI1c/JSeJ9Ns2gOJwAufRsRDcidDVeYBLaljFMH+cdVWHOZfoZmATrwslgVLpwSbu7U+e
nj2X4MW2jm/EqOaoDbGX8dRhGE6pPTuWwfS9kQYyMszNi1bzHqWWQoMdjaKn2W+UsWpSBWQQvc6p
RNbdT47aXAZfojIqKVh6U8o/YWBVYA+lRMAzIjHoFS/ZqnUq7VRopNX1oLRPo2y6o9mr6RTzPK9E
0uf7gGoaRfhR3ksk2laGV4g1beLk5Oc4piUANe/8oqGGTtl5whZ9R02RJIS0a135Fsi/AMZk1pbN
p1TXgCtxqW6qonS2Na/g1p7NbIMxnBc21F5uY2hI21ovKQkilr82JKo2XSV4BZ3Y+aBH3nSDJFL7
5EQksSWVyq+4ex+mSTvWU6+b4ZDV9Q1V7LXeie9p75QPfe8EJzcr06NpOMa+FZp8inzbOIlW92/q
uG3/oHisQ9lu45NhwDqOLGT8tDjT70F44dXMfUbXgTYZTR/EEx1kfPbNBIgw8JeYsUYCbhytfDMV
VbA1Tc1BVyh3uoferbQ7P6VtEZP4f2q0xn9ALJGb3aAWZsbI28HnLOoPutn88C2J60vBc7iV01Dv
vabGw9ee0Mgdp+4ZQctoVQCqXpHccT2X5skdSb1uJ8rcH2KV0Bmeyxib24FS71EbKDUuISMdoHrY
RK2Rh5HujTtqJsbRU4W2SiK+oBIAsDJFZXObF1Ie3XGEcCqmyT/WOeQ5mtz194mbZtxzqoOPos6L
eJ015RgmnpQTnUyt3k8IUq7LtOg2E3C1felN3QZsAqctdYT4EglCTGoffiDCQR9yuaJyp59GodnH
mJrKIsXTek92bOp/Jsg/7jtBTDZMia0/NY4rH5Vta09V2pu3Aifk49zNXzK0o25HUqxHK3PEsYzc
+oNWTmWyauLSOrhe2+P37phQxRTNsdCqBjJ7fZxuKe0XG4fEUF8NlPHrQ+FW3PKIchjUr2ModqHW
xWLtuqiYrWunqX5OVpX0m8Cco6ek7fI/0eEN6KlovAW+T6eh63S2jQyGjC2f1uhgNHWafTKbybFX
oOKww07r1iEGNuSpkzLfcaERsxXODAaMvFEB+fWMrexmj3rCDJDTpcKcT339oCVkC59Kxe3nTiDj
1pFm+fctBb0MAI0hjM82mAqCp8zFl7WqojUZuWvtzYpCg96Uabcak5qWhz0OqJYmQ2NMuM718Yve
ZQN9UQ+YVpPkR8TmjGdLqvaICQ73g2ONdDEsPMgCeoAxCr84g2nRFwTKnhN0MOnI0/vOHe4xlaY3
ee6Nd9aoY0zbLF4RibtkyXb9h+2rQ6c30aoNstva67+lbHKqiWNqrtMaR+c6dfxNO9o5iU3ToOII
6qq6d0BMxRtAaNx6RNt7I9JwwzJTKku9lWFga0b1zohLGKzuVNZ8k6shN6X5uOG63k/KeOh8IlAs
HQdPmL6St0U2iLUocp32FRQFINnuSjdAt2QCp/JkEuXBJGlYW6P/M/BiQA6AKXeYznVfMs2ID0Ed
xTIsulbsKUe1HCCAECS72NC1Y/zAfIMjAo93ysdsBHuq6mE7Q8TZ5slE8XhmkbQEJb+ZLoZ2CvS5
/DTU5J6hWyIwxh9iAmAb84MfIENEcynW5iP3Kj1aj+4xERRFL/qjNs0gZFU129+MaZcdZIxS3vJn
+kZySdNALvGkK3ogKiQk8X5wLUuEjq4GfLLdZEv5T+vXlbI/KNqMWygU9Ic8GxDW6HwfUOvVePyX
3Wc63p4Mq/s644i8N6ymIHDwYdFVUmu+Wr1DQ7Wpbe+rcDSwgp6YytsucrKT0kd+B0FfRM+LfDnu
9SHUBomGLiVNWUzUQPuqng8pBdgrSOwzuxmSCxQY0YhBMN7yyX39Bdv/G3a/rvvOHsSimrbA6Wdf
TCNexa6LbDCXHMUYQgTurCXr7LzoMCm/+0Gz3qMR3Els17qALHivoqhgx44VAFduw/EhoCNJNJaN
1WKHZuHS1hRdor0grk9zJu/rUv0TP/yXiH2f6pJ//9fyz/wENCHSOOl+Ec/+97/9ezYju5f67kf5
Is//qld/s/w/v/44fqnDH92PV/9lAyyhmx77FzF9eJHkOv9Df1v+n//uH/7j5dff8mlqXv77P34i
udctfxsgndfSniYo2f8/7497vnv54x//V/x4/sempBravcjfSYDm8o//SxnU/U9chBET8UxI6DC9
4LL8iwVooBkKCtqD40H+9LvfiOnCAgwc03c8JLTA2fHX/Usp1DT/07UWQoONIyT0YOgT/zMNIOem
uK6YwX9b2cojcwMyjOo2jEPnjZSLG5RlW8BICPktwza3g4rzUF1j/MNZbH5jDfFly/dh0QB5CPmx
c/MunzDRagTb1dTpnRM6Wt+1vq/3SaenNzQLtVU7uII7KbE+FyqrH35bm3999O8idmdMmmV4MND8
C+MDMPrnbKJiTss6cic7VNAxN1oJ/qYxaBNZAljI+0Odwbr/NRR8D4Yx4TafEZfoEybEXnT7ijbY
gkz8pFywOqhUg4T0kCodNHQyOjP9a5Safw5rI+LCIjLRlvX6vhGD0BwEEvnCJItWJUjlbRNFwxUy
wRmp5dcoDupCloEICZSHs4/L4cLPfuSgc6wlKeWEovoOqhjMYIpShJ7n/c/3J/MN3Z+F47zo3J8u
ggmUeV9/Fkjm2uiVZ4UEnrjUOl15QFkWYdM5MmsBJYsW7drNS2/LW+j+qebye6rX1bZBePbpym9Z
pvBsD/NboNegIeEvwg6vfwulV88zktjGo5YyLvpB4TSm92ihhnE0RGtrnkFWR/IWIodxAE68wofB
/R5nKg41HWH593/OhS396teYr3+NX0o9DWzNCh2N/s7syB96FOtHvZYAot4faqEHvPnwRVEqgBpG
RePswzs77xRV6+X0yOAwtvnHopHmXyP8LVsLgT3mF+FMmCLnyoyFNxl9VZmsNCf1iIyQtR69LNnn
0AOu7OKLU/fbUGebyqaRMbpYYoe6lyTr2AMT6fXNbQc1dPM3Zg7iP7a9nBYsal4vkqXHsy25kcJm
lGJDlNWelNX7f3kr0HNbFAM9SG7Qwpfv/S3WyLOB1oTn16FDKk/taJ7oIBblgfac/BtDoc5J69Hy
II6fc8YTlimqbKKUUpXd55KW8H72S/NzLCPxF6Vw4KTztC3+LIvwonN+13R9nbUi0JtwUl6zS2qB
QSZ0oysr5L3Z2ywNrEfz19PA2/B67iY3GGlrgADm9TZeXNoGN3Kmm6a7Ut8p0zWeM3OI9u9vi7cb
8PWgy03z24L1aNCXsKiI9SLD/+xr8L9c6Gk0Gwuq/e+P9fbwLkuFgBHb0DF/hSW/j1W3pDSOcDEt
V4DSO9rsR5ga0RUpzrcPQ2DRmVx2H1o0xi8G0m9fZOFzVEaDI8PK0Iy9JRtvv6jUrSxVMo2G5lzx
HL2wbCgXLSJJ2NAgJ3Z2JTkFvoaWMPpwlogGYq5Vq3Xkjc1pDKrp2GYueTL+gVcuwgvr5nL/M4mI
uEOoO7s4vBoJ36BMMCXHJXTtVqI8FtgOhn5mXDMavTChLnw9NqbPxUuj9fUWSZJ2GBFM4wP1friv
HdF/1OfUD+sGf2+wuf41uasLTy2vLKKP+HqhPAVN7PWIMs7laLapCHM9s1am7MBbmW4LZL5QFlDJ
Bam0cuuFg+HZebkWXd89wr0B+x1g8HHlollGe/3mENwyx1xpHvRZ7+zmTLsq98qiI2MsrMhfjV1h
oLncdTkY5ypuP8hswS5Oo0vdNsvQLr+y1Bc2GPcymxmBJSbEObsXBmw0DaAzIuwxVEBbSVs4ArIL
C2n8wMYyObQ9oj/vH9U324uSNiEEZlGoGy36169XQPkKkZZO9qFpVNkGflFF7d7X1lBXXt4f6e1i
M5Tv24gH8G1c5GdDNYAifBdtjRCFflGEpWdGO+BvwUG4HcZRqqXkMNX4kMyTxCkELTfv4Cu7P3qF
aq+5yV34bjJuD/FndGjZ78sV9tvloYDcdr2p0ZArF2Cs5rUf6Mkln1oHwNr7H/7mWLmQ3El4SJyW
bX4uH0VPBFCxU3Zho9fJRqSZBy8uHp+iJKL9P/X+1/fHe3P7Mh5iowtfGbdQrGdff5oLr9wTETeG
SILgZz4CVAo6oR3eH+WcgIxOJPEQ76WtGwa3/PlyZkMUpbOj+Kwmj06GDHIEx7ApCDv8EXBJsKHB
5GMPuWa0ku3UxhmWjyOg3AZ14VLLY3gxaKHdzH6Xbt7/bZdmwLEJHV2Piojnn711LpB5za1+lX4s
/ThY1rid8U+4Ej0u+/XVdQEnnfiHfzOEi+7H63mGea7FlDFlOOVpk6wTNPRuIFfHUdi0vbkDzZzd
Sq5UfF0ibe+kuK6E73/nOUF9WQOqPh70Tn+5toOzG4Oad27UsGXDOMnNjeGBYG4jQI+qNp1TX7Td
qiwSGQOWGb0n9mjwAIS03Ph4QYVgno19ozvZlWf54rQ4BtcncleowZ4dc0wLATLgTQ1tok4hVzTg
xYmn9M6j25hgDYneDWxZKbYmwhKbqTG06Mql9uYiZVrQqwzISyHfoGr9emWgoToalWG2Zma09w2z
gd7WlB96Xw/+nDWQz502G1eO+S/RsNf7gQohPmkkExYSEObyq367UtxeH7W4LlQYefTrxV1Vd7d+
ROdWszFmpKNsuwfwv6CdphPomqHKD5b3xwBIQyo4IXG3LuP5ioTB25lA44fAj6sOeWrqQK9/UxIY
Y6KD/QnpYfc3uZLmnWyM9mG2CSG0bBb33uQ1z+9vy7cXHlsSqTNiCfrsiPa9HnRqK9X7bq3DSEOE
YPozlxt7bMoNT9u1mueF7+PJRMiZdxOZgXNXwBJR7B59ujl0slQ8oq3f032pqo95IZx9VKT+zYx0
whVB1Lc7nGfDokpGyYP3Y1HY+n2hDTuJqtZnUlOfWUzMKjvGs5T7ArgkFkiVn+4jBOHAsgb9dNeZ
sP/en+C3jxfj2gRMPCyY151XKOLGdbKORnSoC+QvEjLlU+TV8psShXllqLdXKeIXRCQ4Si4zfF5E
g5K8xGPzFI6FE/1RVlH6ueqtb3/1e2xdp7rD8XPwMwrOTk4DEiHGNWYKld7DGzKcZqNhRfMzFzRi
3x/q7d5kKLIAFNAouxHlvV47NSViBPQ+hUYP4dmVNiQCzQCI0sgC7710Cvy//BgtL6SOmMjyVqB2
fDYi31X3ejeFEeLBe0u02q2pBufKlfd2nZZRfqVb/1T/OxuF7l1Pm4KDruVjCFalxY0M/vT7s3dx
FOJjunWUpJARez0KsNpUjamcwgKE0pZ+unvqM4wu3x/lwhqhRuBhXLFIOKCq/3qUnJ4J1TWfQNEc
zUNdt+6hxF/yg43BXmgg+3Vl7t4ep8Xqk9mDX7eUxs8CphF9lpJGXB9iWaQdLfjywUrgMOqtynG8
9jxe+jha7N6ySoTb50o2kiYa1BGtDzVQxWGW6LtMj//UdUD3tlld2e0X1ou8ikxiuamWt+n1TBox
hjPt5HdhK9qAnKmz113S9vv31+vC/C1nCUErhICo05zNX90PlCg1pw+RLngpoxTN6xSpBa6k3d8Z
iCSN/JQC7bm+kdYLYRmNhXBc31YfWgVjSFHuukHX4q/fSOwGZJyWdxyVvLNcX/PLIfUBuoWgiZsH
q0aHVMNG8OPYjNaVNfqlfPw6blhq2/87lvl6kWY7MWPfI+1uGy++GQBSCYA+v8gfAAEfrU4O7rbU
DDAhQyDmijCqGbtdiwWWDK1J1jTkIwvYSOfUw7yelNnhsGgM/gASRYzVJ6VVzQtcK9ME5QchNkTg
I78mkH0u+EIsSv8R4Xqb/UZPRz+fMoG34aDVQ4jKur7B4Eze9jh0wj1DqgOIWrBB4ABodwnb7AYD
tWg/eXbzN7biMpnwSOCNvNEq7+lpqskUQ1jbRruLTeLcRnd7nAIM58pQFw7yEucR6SCmSGh1tuun
DmKQy00etkWb31YIroAUjbUGCE6pkAayWvfKPXVxRFoKzmKxx4Y52ygOLAB7yLshBB48HpDI7vci
iHGpRFnGuLXyJnl4/7xduD7QStPp7xAk0a87vz5m6bPgkwqToK5DP4DDHZvuNcHaC5+FKhsdJBSj
CAKC5c9/i5u7wo6mQdkKph4Q7EwV/RE7ObGf8be71+Tch+9/1aWdyoXvO5RfSYmc85imzMzMNTGS
D+NJDYsXDbqJsVlthyyrP01tof2A+pxpIbZR6jHFeOF5sYd1/sa5J4ajeMlLQNnpXCkujuFiWPE0
hrrbGRuR59VBo6YeQ5ZP+pvRLpJ7C8/V02QuPFV0O1aYzutrpc02Rdu+eShMuBbAwuzV7NflNlEy
WU9DXEMX5CiuENPpERcx+yvP84XrfulH6WQVug/E93zjk7/oea0pxEUmqLqVq437AI7QQ1Up9fP9
tbq0A9nxHGk0x2F9nW35QMWarmM/GOqJiDYJ/swgE5xrJkgXR+EwY8/i66jIne1zVAj82WwqfPSM
JtoXMquPTYCn/fvfciFBpF6AaCZBID10LzifuCpRgG7Y6AYcnj8U3rMwJaERYP2GAPZBR6gNvRAK
u09ThC/cmtsWnzqpg3q13D915ZV7h4hkO3l5/ODYQz2sJqoc+xGPjs/v/9a3eRU/lXCfGMU2Uf49
O5Nj6tgI/DDvFDnmw9Sk5U0Ri2wdz1G0U4UpV73R2M/vD3pxYyHSi2oihStQ1q8vAigFzlAH9RiW
Xf5F9L651vVWQWWbr0nzX1zw30Y6+zxJhRNLOUYCGicAwmbFbYJq4ZVKyOXvsUmEHWT63PMXse/c
OKIUN4a1j/SVAAsEQLWbOZlmkF1ThL34ST4aejr7l5bp2ebK8qhvNcWllqvc2ALRBMso9ebKJ10a
Zamboju4lOvPo9cW3RHGl2NoK7jIxgQdKW9Q9/rrG+H3Uc7OY27osgV0xUYgj/uIi/YA5aqePtsN
kh1XruELZWlKaEuJlk2Hd8J510MZNq7GcafYBr0KY9tH00WrpDoOcel/USIwjqPli69joxdP+BJq
N1HXpydUK3z32g2xxEhnoSDlPJv971PYwxbn9QlY8GqBZkuFfNeieaKN6abUky+jgQpA4lZ/4oMe
Luacx7SDV+SOaQxTNL0y+xfXmGJRQGzjg4M5y8ZBvCY6ahQqFEHb7LGv6fAIlOWVV+Rc/3aJF5e+
loF2JUKzwFZef6vX2H7t1Uy5FLF3AsCLnDyx6x1vrYTkELndEWt6b5NNefWs+R3wT8Pzv5qU9H5M
AyWhKxvh0mn9/fecxa82snjKhrkPRBx5uF4wAfQzYKqbqAy+v78vzfAvDxJK9CYgh7MZzuHpYBfC
MhuThYV9ZE9h2eTx5v1RllNyvpmAei01SbJN59zdUvTKHxyVINRCzI6XMgowNmxgek+Ptg6TJhwC
xK30SVKpsqKszv/GPqLPg2YruS7Z4dkppmcbezOabGGdBOURU3m4tXkpPrz/lRf6EJwUYFbEUvzr
jYgw1KMcXRWKHhDZkh8FrtJp6M09RBNE49CUGWW5HrNB3gHGS37CbUGeIh4AxxzQpNC+KFOiojRG
Go3dtEzQ6nz/9116SZnTBVGALQtAtNfbHAEhfcwHXVHMgDZbxjrQZNV5D7Pvl3u3Bpds26Xz6f1B
l3vifOmXuBLbN5ts4byTGMd9auYld9pUFynscfkA7jNb967zDQmdz+8Pdmk3e8w8bQiials/u7RQ
l3JHfeK40DA2j1bro+SUOf3feHnA8/m/9LlBuZ0FB2iaO16ZMo/W6EJorMqHuRvEx/c/5dKR8Vxz
6Z3Rbg/ss8WCc4BRn74oo3iW/Bx1gXFX+rM8Vgi8fY80O9hkkSVXga6u+YpeWjEPFAMqykB4Cb1e
bxMadNA3wAiFFooH1CEFsmONZiSb0s1RjCr1Mn96/1svLhsNJIjmgPfgf7wesa3NhXkbjKFSQQDk
PQf8P6TZ9v1RLt2qfBFIOodyF2XQ16OkiUDMLzXGELyzcWdBUT3SiukOOoI9V07apcXzwT0BbKVE
BMD09VCFsF3NMfIp9GNL3eU4BDxFXlftRxFrm5JlP8Raqr5WZmT9jakEx6AvZVGezXO540b3JB1S
jXjFGtPPKV66UOAr+0ov59KCUdOgHkUmhISv9fr75iJz06GwuOhkUodlAFN7pcw6+Dv3NlrbSwdv
wRwu1iK/5+MNj3DlQhIP52A0NlC5pp07NW34/sa4dC/StFwErHWDSTu7NdqYHSnscQwRQlO3fYrY
w0b1+OcJPRBuCKJeg7ZTqCsgnovJPypLGI2ShNH6P9slTdXFHfx6tn1v6wq2XOs9RN0kn7gc3X00
jMMBnT6s5utsuFdBUj2g3P79/W+/GHMu9qPUVajkUGB5PcWQV1BeGzkVhYrMbWEEw25w9eYHwhfp
bpor+w8kqaxv5AkSoVUJGynOOuchhpf/N0KR33/J2Y2XVa7b5MlMQO82/clAmWqbBaK90iq/sHXB
jPM2UDOgtH8eCjhNZ6PVWBNez8PC+I4taLVoChpXVvfCOMSsi30e4ETsBM+3bmmYsF86I3QSWd6M
WT3sBN2dK3N2YevS5DVpjPG6LlYRr1ev0qtWOFZihLavCS5Nd/oJDbPawflUNAHhraIa3sa79zdN
wN969qazXW3KcVhcYzZ8vlKoT1Zxgq4g3vPmY597yRbLjIWsgr93H02Qw7KxXaNrhXJQ3jTXhP4v
3OTAZKg6AmpfIENnXy0SgbRPHBthgDzJQ0kitPHgun+EDPbn+196cSSKYoSMdIDYMK/n1w+MOS78
GUiQ9KdTa/ftZs5b7SMk8mtvxoUNA1IGE5WlmYvgzNlQqcqwXEx9qNTAy1Zorai1WSdR+P4HXXiZ
fDI3ABZo3gD8PFs6XzgRtD7EKePWA8kUuDL5Emc+RP0I0Y6cqnyX3CWmI+1tXFV5deVhvBQivxp/
2Vq/VVhd7ApcmFcoqIhW/KmXfX8/2Ga3mdMgGtZ1aVc7q1cl+huehDLgj8YuiFz7swlZ6/+xdx7L
dSPbtv2X035ZAW8atwNsS0+RlOsg5CphEt4l8PVvgKo4R6Lqiq9u70XcjqKiZEDsDWSuXGvOMYNk
2NdZgOvMkf2X338uf/vpE7Gw6Rq3pfDFz0VAxprXNGlhhkIYXvSidv7iWa/c/ncZzM+vzuaIYidj
KoEp5qUkxfDHORS9HJFi4DI8+cvavl9tK8Jy9sFeKkJ0AtJ93QncSlzpNn2ssaAWu95MQ1TAY1Ld
SMFAJR7qxBYnyE+D+zhmnZC3rEbVtR5XCX4L+6SHGU0GxkVbhilgnUAH3lnaVt4cMnALEKWlzJpD
jRf6YwLGo4uAMoAXG8TiXhZJqpfTuo4Lh/oBNu9VCfAd6SHUWB3N1bIFlnRigSyQoKjik5LYWrJO
IyAxco7TOxPoDBqXHpCZBiYV7s1ZwQs3K0cF+5DAravFbdanuSbeLQKGwPV1gDUxCiYQMPtg7pLh
opgXcvEyLBZgaNMCD7A51wNYqdmnX4aTH/DKMiYlpPmwqD903Tpap8q1s+rQm7TVAK7lrr/vJsQ2
uPD6JjgqcylSJjL15kJJZ9s7TnPuH3NfhOoi6MZ+ORUILluUh4yrLnu7V3KHfkcCBHQa7yHR2Fsw
cQ7AbOsgzCCz0wkvwBBmbvEEYFO7T0XQr/eWO4MvMJWGsM65S7SHdMzoGFEW+jrKsFC+s2g2YAay
p/a6bvHyudBGJOiV7qJZkP2DH8+aGot6aj9UtC4K9O1LKzAVUy9FYT+up8ZJXDPKCYNYYA4mgR+T
WZNPl8oapR9lU9+/ARXkDIS2bpwYOTBQPioobfiECQm4AsvZhZGTrJY+9hC53lmyzHETu4V9k8kl
hducstafafzkdgzlowcWCUyvvWqxFEGXRNZf7hJ8w5ehnaCvK1K1prtwJFYsNgF7wjgKjAbSgF+B
lm2m6X23FGOBa5epwWUwVt7nhSf2EwzG+bYzq+YyKNeS8bMxWxEnHaIHiimfH3FThnWUO918AYEJ
hwcaGxPONQFBQ8jbWmoCT+Dl3BhDH4rTnIVSfxiDYHCjfLHsNSKwaBL8qsp8h83c/lNXEH4iYdj5
cRKd+LPOaLlEWGtysjnaiifWqNTyhsVShfu1Wst3bgkZM6okzZKYhmD6Mc+b4GxnWfmt7rvsbjb1
lN8SJecAAWyBWSl0SRYsjRSMeODYSccTU6LULSFYt/Ese9WfMWn3HQ7kJXtXTaQ9oJSYk/pOW6so
dgEweAVjNOu+kgJVQ39SFdhqXJLTRyhCc3Nqh2CDveXSfZcKNU9H0/ISC0oMuL8iBabFoFNDFEJP
I/aDCldM387CSzlVZQkxqQgbY+93Pm5yS6zhbSGVCCKR8INkGFYkXvdmUpEIF/Nrx1HnhtjP6TPE
NyFia3azLHKDwnmXoeaHjec30GaKNM+KnUaD0u3RSpnBORTFYOxATlHQVSEMpLjv1+zO4l2WENWR
pMQTGGUzDhINg8zMVXUOnYzQCFAbNuOobmzoWXvWkEYQ9WHUWTInEmIUFgNknWYjbEmjqGDNBO6U
X3uWACKdrVDyoPymoCRFOBHm0fZ2ihs996r31myQWD1OZQ3FLux4Oy0jDYDGQvEvIDt6Yxe1Vjaq
HU15XCRZlQwIu0K7utc6cB9EOgNXbRXIMIbc0HNB/xcZyMWxJz8lQYO7sODQoYhQ6QtSJepiPmqv
IxWCUZi3XpRTX5n5rmznEM3v6PY+PFqhBQzLz8jkgCPeG2JevTUaDBsk51MNcBTqrdKJxWjt/1Qt
PrsAldQOflB1Q+8rfHBZih5diwyD3bQRLrzMUxd5S1aANMmfs3zRxl3rW0+EZOb8dth3T35SNTxR
eMGrV2rEXwShAVoPJku4BWjQI6B5cUaUiBtJ2widHZb4Bz4usKZmsgCeMBSUi4TCtOoAeSTFV3al
Ih5zQF41gtwohL4TN2P/9LzD/yMn7/+bTfe2+VY9DN23b8P1p+b/A68utqcfip3NC/yXx3czG//X
v24+jd34ozn3+c//FdHpeX9wtN7MbRyG6L9QAH8355Ln/gf/F4XVJqPYGuP/jugUxh+uAcJ9U+NR
zHFo3gSmf9lzt9/cCktSPzmR0IHYztMvDLm/M+g+n4L/UzFh7UJOzA+BzYXknq0t9aJitAKVZuTa
sCsEzg7OIoyH/jMB98upCWBbFhZEILdY4y5A71x8421+FMbKnMZfdtVQeoSJa/+tCX8mzdAq1Ow/
EExIZpi+iNX6/L9P2bCcv/7Xv8ytEfjfO8JvyYH96SHb/vhfDvDwDzSxdIuedbhI9XiU/nKAW/9+
qHB8M5jky0ayvK0Xm83yr0fK9P7wiIjlMWSkyKgG6fA/eKCepSL/eaBIVeSxDDaaJ+pO+j0v27fZ
AMynzAN3Z4qAgitEeEVIpSTkahfqxbwj2EYM5wnRUnstWMGwoYw6GOEH10G1E00HaFlou/kTQPJc
RIaA6Z9bLGkA90efX9O+y6OBBtIA4TBxvwT9QOVnywlNSRJSil26RVm0EZ0htpJqmt4aS5uyZTU1
1ZffWZWzcwAnjJFntMb9MIj0fbWu7giFC3p81BuBocH9SjIc4D1axck0O1eh5K5TK6Im0x/KMjS7
naU72wHt6LcLpOW2Mw9wJTxIzoNZjwerzt0LsCZ5Al7DdawYXNu6XnRsWVbsLNA59mGzlkg6XJKh
Dn2RZfYj7N7pUg9F6kfOc62JLJG6k2qRGnSQLfVosJWma1lTpSKnoWKF7GUVDIMpZKfnmrZ+rm+Z
JL6ihv6bQR4aELwWm0LD3cLFfl4rVGIqYyTOZzcnYVOdplHg30rmspxPXqK8+1zV4MJcUe4GK/Vv
jN4YPPDnmedF5uwHJ/7h6u6Ht+Du+3P1o/f+ZTedMfiWgYjMEhMiDpitw/DDgdck+qVM5zCgNqCq
NgWRcHU7B6c8Jf3aapPglS7331wv5HS5BS9aAXblF22EOTEmZa0t19MklI0D6UdJUA8IGer+i2nl
3Sv7/Pbz//g2MZbd1DDPSgku91IJNjZ9wRLuAAaX3Foh5Hzh1DBPE9qor9zayzP686VYRug8MR1n
mvTzR4m6sMf7YgdkauQBpBZdf8nmZn3N+/bLZVh+2Lf41cKvg/zj58tk81Dnq8z8nYSbspfpytlN
kqr0++fiu9nqh0/Oea6P6DsjaONyPCE/X6eYtTNnK2TxAQvKFO49yODopeVsLxiFhqx9gq1vuB+U
I0xxrHwr+1NWuQWPPG/rABhmSiOHVB3HJcrHSAutb/WsIIFFw+wkH1DAbvBlqy4I4s29xgKsiBww
ATRlQAYv3Fp8C3PYq9ehtMV0GolVeEekw7CQuTDyABUskpTNFfMEOGBdX5rxOrjgzxE2ruUHAPuo
POI0BHZ2YOgpWe6syu3ygy1s9TDbxOFEzMWKapcrqwmPWQ9L+b7C7pvG5cxoAcZXmdqbe3+S3aWX
jHDrYleMQllRP7EAu3FSAiIge6hM3eWiSIR2Y1l4viJxCW3noYKRU8dm5U3ljbmWcAgHb8zJBxj7
wk8ux1qXPIl0RI29NMyBIBiodaqKvGlekqtyMrxs77awbG+S2Wi8J6JZpykOqiF3YUf2ldq3tA1a
cmP6nvysukrelxTY/S6EpT6+1/TXvqzAFe/dosj0CswQ7P7dShpU/pa+S97d25zFpkfCrcDoBllR
Z9crJxVKGEUi4BgnzexlLRF3tDoPTp8s42lYG5KsiA3Li7fw2Z38TWsNbYMWr0sJDRorAZeRTMPl
s6uSih9loHFyO41esuzaMujSA1fcUMF0dYLdmjnuZ7Jx1PUs0Bhu5CmXdByR983XRCrM81E+yIDE
GrGE8ORhY3nwy+nuiCcxqtB/KnjjajLaxkAd6mwlKMrp7HJ46gkSdB6Azqf6rcozAut6vF36SMYk
0l/6L8t0q9q1kiKaklYl7x34z94FcnQ4cp6QZvWR7yKVCgrK7EPca313sj5ZcvQFkE9Tl+0XGSh/
noHa9yRlVM/9llnanOSBw5nWzmes/jCg+hMc9OZC7oqMlMTLzTLbRuH3bs5zZwf5iH/sn/s9zXPv
p9GjStkEtp5Q/9wfGoSw/f3w3DfqAHBWh/a5n9RsraXF4pmE+bp1nMYhRJ4HR5BOlOolWSdZMdKh
yp+7Vf5z54ru3ST3qnHXcO8YjPoiLwmWJ9yXEiz+1gPTtks/THGr4X547pO5s9Od1+fuGcYQOmkC
1EAXj8IEy1hati6O0PzovGXPXbjquSPnNUAWrmwH9NWBLva0nFKrcS/zIbOqY7U197Lal80hfe75
CWvr/7UtaNuzV7bpEKFO8IwNyWcj6fSFmDjF00YkqJTQuAmynfuYEhkgTjWo7Sk2CwPG6ORCJKie
+5JdmchHWM50K2Ur2FwC9pkSrNcIEHy9xnnZKLHryUkpNTZ1jy+XnB7lc52RPitg/bW60SIn9KbU
XWaFJ82+wQrkrLJzjnKcPEti2bctDpDjbqyUkgcVZG2/E/7alM4xm6sEIMrvF+cXm9qmN6Q83Eg9
25SDOf/PSzP8NsncO08BizE7hZEAQn4k8M1eTfHKpvZyAPd8LRt9+PMWSnn7YhugTmt45fwUB9VU
HWy1oswL0P44Vu2+BSifvWlsuG1E+MibJBDGvtZhEndEOp1/f9MvKofvIktUUMjVGfszEfz5psPW
6G0SOLOd5Sywj1nE5WeHlYZ2JdDC8CroEuc1HfmLvRa3ARusiSyIIgmagfGiSZAnlekIZ9OhtiRg
DRXrltLEQ/z+zn69CuUXAw+HCsKl+ufU8WMNBls+S5vJXHb1PDl72UiafpDfXtnR/+YqyGn55NjN
qfZeClXBohuGKjMOnWCd7rvesc6z6P0vv7+XlxMUPrJN3oKWCmklrZXwRY3L7jZUJCSghNc5GO4I
MHLi3GBHaYv92Phh81aXtI7OFkDF7GgIaX0cWMHDq6pup+GqLZiL4thAW0KGlbeEN2lOT+3p9z/l
VmX+WNsgW0E4ht4UaTsKlpcvkN1bs26Vyncj7GosFy007kbh/q5DdohAAq4kSuv7W/u/HZ5/PRNF
/vuz9/nLN/Wp+vrT8XtTG3w/fhOy+QddGAQv21uNpGg7g3w/fwvLAcFG5v3W/WH2T7jlvw/knv8H
LyZ6VJZC2wNEwW/9dSD37D+Aj2A25+9sJhDP+icH8p+fFd4VD60jUzeKpWfZ64u3c+kW10hG+Kh4
sm9hBsr9krf62Aaa4mZZVawMklZ+/3z+vNZt16RzBWcJnzlJs7/MdRFYpEmSNqTCASX7NM26ImLA
vK+CYLqbZuM1g8XP+8n3y9FBgwKHixAX3Is1fjAwoBc2IOgKoyHhB/RcO2tVDMua14S7f3sp1lST
tQjD2Ms3LxlVY5D32++lKegS+IAUI2dckjAyaue1hXXrvf3nNf/rvoC9YFZwwPS9HI+TMlibpVn3
+9ruipvU7sZjVij7Y5sX5cMgiKbABtzMkUVD/dphKrr/518jAzMMIB4rIff7YmE3jMTTSpC/7AXl
JT3jNQKk310N65gjThCvCXP/7rFx2YwNjmybRO7F4ToEWkTWpN3t8R60b4K1ba89bU+XxhwElyHj
of/B7XEZOl90D+i0/nx7tJPCmSTJbt9ABdmFQrU7rF5W3POonegpqNM/v56HeAzmKmU4Q6Gfr9dj
rgAyunR7xsXeYZCeeWfMKrwuqcFuZ4u+1++v9/JZRUCCvtyj2mAFgg7w4utTGF1XZ8tHrvLVuUMa
kB96i7pcNdVrgMAXZZa7iVV+utaLSiO0Zi+vbPJXwaz158Ibq1iqvosNAhHATMvxRkrrTiPSvYeU
MN40HM+vkiYJrf/BTfPAcmqirU4P8sVaMOfLpErFD7IQkbMjB5BA8DDNLjGSzp9///luz8ePr+cm
0EHVRWMfkSrL7It7Zm9upLum7d5N6c5lWQhQfzX1w4AWN4zpSn6R/EVoCLJNDr+/9MuVwdk8sfSF
UMkiToL+8vOjRH5M2CI8Kvfl22wvbuguju/FcVx268M/vBArHZsb97IJzBF4/3wh6cC+TkSQ7jGb
kJfCe0Q/xW/TGKqmvS8Rfp+DIsUzq6b+fTOo8ZX+1y+fMXZNzANI1SGI0tJ5sSRMmcd8ru7k3iHm
6NImPuhEp1ZfBaksmG6aX+fUGc5yrfxX1r5fPmGwqExY2KPxvrEZby/XD43FUTmV2fapIg+26k5c
BPhvGOQXS7swbQ36Kp5qMR3bqfJQ8ibtK2vFr5dnLrThstjSNj3R9vs/XB7FRWjmSZ/u+9VdD4SZ
ryj3KfPsZvDMvaW2ea69oCn3hiE41ZQXr+HIfv3kHSSbeOXBfvI2vVQu0kEhKZfOCLHkTRv3Qf41
c2o7br20OprdRNwiITWH2TS6V57tv78wFlEGGpj0wheffJON8PHrhujU3CwPITXtvhCqOq6GjTwn
H50nvUxvgtR4jRT1slLCUQAr1+M8SkWG9enF+2wsCQkQS1Az8SeCRpAwxqG/7GmPWWoHEzmABL2O
r6xXf3O3iO14h33oaJhBXq5Xnsjp4hGnVNFkuAJx7x56z5rOTUlgsoYT9mYO+uChCt3X2Em/Xpn6
c3P9hYBbEDW/eMTsefZ1byAGs0sXZkUh6g/SKN42i2OfgtEhXduEJy6N1+h6L3f57fRG254FDGTM
Nrf6+dGerVYwEJeS1iDBNPkMFtxYXfuSbNl7U4av4qv+5nr41XEMbXNWQAwvrpfVwgrbvBc7OzfX
TwRfmzvfglEe+dlsnAKddFeJIGY9aqY8vZIIQq5p1difhzHo9m2mimhyFrJv56Z/FE43neijzK+s
Nr88erzjCCDZRrYTO0eGnz+TYsEGkCc4aLwGaChCU8mIaq5PnqPyk9DpFLMWDcffr+2s5Nu/+9MW
BkqKzshzzUWVGb54BvwgaQdCVz1IRroqY8OduvWjaRNI+idc1rK98cO60lcIgIRxKYcst/FF5KTW
TG5K6gWKFCs/kiSt1QPJ1Stii1XiG0Q9lljZxzEZDeOGDr1jPoApK8PY6fpGx3YLZuGCxjnRVonT
ViDZLTB0J0MWa7Fb+qUjI5zIUOgCpa+S9QIyfKlOI9ajOV6spifcJFdbVt1sB5+IuCm9dyTfpfK6
caAq7JLaXrK4kIjoo1wMw2dDe4t1Qb7Q9BbknGXEjegawI486llsWO36RtqawXWqtxDn0ioKhxai
cqwo6RmNt3aKhKesKQ6R2JiL8TiCq/tWNLVGEFct7wkjq7o4WLrKZe4dyicOSEYW++UAU3Fq5iDu
YCZXd2tqz+NZpG1ogFYvvYnlvRFXLYuAPIih7D+FzmTTT3RJS6DDHS5naGo+GVfr1I/H1U+X9yNW
yXuEJmQCdKubfFzmuZ0uZEeWVTTpzr/RhBlL0Hs+OTTkBrnNkeCqBvmyTn0iCxxb1PhUVWVFxsSf
BbBvFceOPCGUQ5nVfwI82RF0Qu/0bTB2aNK6vFxIkhw6+C95n+tPOqimm7FGQ3uYxZBMt9MEtzfO
xiYdDyi2TKiCZjMiPfQCcSYY0r0y15Z4E/49cjiD3L+hBVz/abvGUB0tYord8+KJYYy5b3JvVlJb
CG0PMuvsJ3AwrnzTSJfdmBpNe5FKEgQxyYTElbjuIA8EBS45Tlso0bE7LIwnu0R6N74K+R9eN6DD
bbCV5fswmOBFpDNyubhN08A6zJ72i4vMyQmrScXSH9j0iePMKerk0caNvhn3UhpmRr/Ml9qRY7oX
LR5SeEJlRdyn2Tqbaoh57zk0ay87WEuTfIP/Nt94PVm7cR4W3bwPbCHDuPDX6RFQ+UK7saE3DzQV
+V9UDCJB5udN9TtVOFbGAGAwK2hTtlMxtLCLR7uS5Eh03ZAQv9mTZGev2VC/sRD1qJ05oNe6N2a7
31tuoctL8kezkhi3nMSvoV6D6WxzhryZ58SWly3l1oP2bHr6KQ5sf28sRhI8NMTPXDWrbu19mPo1
V+jmJdgRnjGasVkusqKvnNndsVvM+WhUI+m2I36OO0cxuTpRQZA8q5p84nVq+5ZCuGwYQFVseyVv
Vb5BkZSRP5l9mLxlP8vJ5UuNIInsMAnvRgKQOioZzwOqpRRwZuZpI9GvqNc+e0wnyj0VKnA1H4tK
dqiMvJ3uUjPJjXsrVWW7p8mh7h1LeuJo44dGbmZU5V4R6TnwcRhjeEegTBvecfAhCLbpM7u5nn1f
PzDeN4uLsDTGq6wz025v4UH9oousmONBj1Oyc4M6OZPvCQlUU7LlcZiZPv+7sCzCKpRBqDjRwqOI
k8TW9a4KSdPelzXZWBEnDmYpFYv513ywSJyUMBquhXKYkjPpSU/TQseGvK3AuB2w3CcEMN6ladfa
cZa46Y7VhMNTWjr+EJNwTNjiWMKCfYe5yUvJuewrwltJEU2joPWH9HZszCzbmx1ByBdFOTcDRKWZ
1zytYTAdlmqqexJF1DwfXFh8xk4R3nwzIhkhWW4qnIkSRPK95gOm8DeO22LGdhQBKvGyuMG30pgS
vKUeR+R95hFZGnkd0YI676cyHuxmfRgKERQkUJhAGAvi1iI9+yM6vm42yAmDjFFFfRUivW38tDHO
BFvltwQoVWqnFEPS29Fwxre+0fnGSRrjfB+GMn1ksOO9LyvSoVBV9r0RcSpKToWJCJc5Y4LKNNUF
oeA9hWG2mzEWtnvPJyMU3SoTkd0ET0fHyZQ1K/vOTFy3t2TVE/BGd9mTRZDfeV1OXmzdkoXKZG7w
6QeQu/Og64CYqWXxzAe/quQXkm+ahtzvhb4ZUsPmW7FQT55rr6+Xc8F7zrxUhoi213GY+rMTFsFh
rlOfPb3PRrajIIOZJIu2i9HYZvLYDqb/FOosHXbWbBY2C+NCwpjPkHSNS3fdEu3VctSwci8Yj1TE
0ZPh9tDoOicgPhXz5UoTnOTSPFE9y4CW63FJLFXGVe2L912/rn9W+NTyPaFYnnka1yRAGzpaSGGq
FM1nuXRaRDSQSpIQM49lSVprfr2G3dyjAk/ENzN1h/uyKZfmvBCSvMf5CoQmNxv4Bg5gXKJ2hGFd
OKD3pl1W9Ina2dt08JDkCS/G3NuujmmFsBORhbJM8axNRjHoz5mSpp5dJZFTTqQzyYyig/djsT7P
qeqvjLQPiRB3SckmhofU32RS7WFpOp3vNDaGBtlNtn6W5iQaZI0GpmDpzSvhY8L3blurXQjjJHkV
ha5RBCm/uWndh2Rek7hM+wvkvl+lQ1mxt/3av7Ftv38cdFl8GqVKL3ry6IzdOtcOClo2+M/upJqS
ssyR1+yC/bQrpsX/vMW9WVHYmk0Q69HKZEyAvLNGoJcGHek1KIyrbGjdHmd71187ZrY+Sl+3H9Qy
YNNO1z7oHhYfMc2R3GOvjX1pyq+EGQbeUYxEQj+V3Vrc1hBN5xj/DPJi4hAs6lGhii9L7SwAdeXo
7RMPKtRxqmX4uPBYkw6RGy5mAzRFVbQWRbfrvKn4kqBsKKPGHFMZwfsp5oua2Q11rr1pxh2vLaKZ
Eu5y8cdRnUtH9+owr6TzGoOpP8wNUddNUARI4onnsWNUS325a5aqEvvJDOST1P50sBwWl/2cJua3
ZDBmQgvE0Mw7mmvhnc4yNz2tPhQxXnnct2gHUwNIbuVjCKFiIpCrEoMRE5Ap7xtH8W31gdnxDJkw
TK890+v7A0CcgNvq7FDuAVxvaUHgm+WRbKQUwTLGpuZSmD2Ttmxl4l27hWpjaCqsXsrrKufUWqZT
7UNeaCOyViK4Dgj6G8DeUoVv57qJwiT4TDXpbKGSblazVdGmsgfiELLVSGNXN+8mE/9n5WSrjGRX
S9LHG7/PI1j5+ok8hnrvgBV7rNa87XZhmyzzRUr9/XWmEKUh5KXWYyUm+biQs1lT4Kvy3drUc/MV
8zWWHGcg4jTstS6vq8TLCeiDj5PFq7I0EWfEuQ1w5MmAH4febW4nt2sv8iQgNb3xq4ZVTDT2fCYs
PPejkLyw0ypKj2Degp5RpCZb41hxJ6+66Na6TmPPb+gsiLntZQy3V3WHNBlEedORY5YeAtGnazx7
zPFPzdzqBqW3KtLTgpbfjnSLqf2smoDQLlnOyoxpwM0flHQTn0wusu4vKXmH7JR3ITyUbe62xqtF
HlEIYpvXnwQsJrKdUpcW58X+SBhWSWUTJPJEypHtw2BvljiddWqfxGzXbOtzXwAjMdFyC3skM3wg
WRkgV+LFK1FsNn7Pag3jKXVKSUitbz4aeZYtkbcKdPUEGvGKQpxiqs37rDRBEGN58N12vhGAaczN
UcMD64eIxyPXWfnxcGmE/IPGSqwgDEEQwNZQBNNeLwksQdU0+X3eDqyJVmtWJ6tnYzxhYUCHwtGT
a1aLFXwdMgfFrHYW/UWkDqp3vjVWPt+ZyeVMm4U4rTKfcU4SRd5mp0HWZUlujTDQ+SHTGHZzaZEo
2pEF/tGusvzTVNAMOvZLT/qZYlR5nakk7Pa68TM7qidbvcvpsBAIR+iq2GfB6Bd0qmbr3DX2QNkJ
UgCOWY/OKKIxMToR0FbMM07Qki0j+mCGS5QXJLhVIUmWFMJVR/r4avpH1P15GNlb/t/tEqxBHjvN
kDUnx+kFVcgMKi11M86wjDWaZU9woeHu2qEu3k3sXQwnO9OPRkd7dSzMRslIE+o6Rn1BnXmhlcEU
2aLUg61G9UpyZ9HepWg/H6U2+gt/IFPvUMwJBz0C7wmEdlzG9iOvdsckJBsNijMx4HF3NcHUYadO
legtYufJBHrLeNbxI99vRouEP+FNR4SULl8oHysPpr/UKSGca+PtG2lNX3MCUesLB0qMcZkji7C/
4npZTs4U1uM+V1n1OQAK5xzIDiy/5DylvCmEZbNXVL7dIMpk9Bc5mDKqHbktxGrBO1doRu1hPfrh
MFibjUAiP0ulCbyi0vmhIm9Y7BpkcmexeGo9TX4pvvCZTmvk+lXeRYg+FN+KmsKLpdbLG06xIxs4
SqkI8jBvmSksnd8KMinPIOrCKjJbuV62LhQvilJbzCcx+US1gUCo3xRTM3B2nV2ilF3kME1Emufc
7XzwfbcEZDs9q68xP2EUImZzbJcw50eaxjuTwuMtele8adNEFzWqTSu5x2tNUHzVsmPus7W1V6LR
VkrfVCfl1UjzwI43dupTURoZj4l0WP7o744R55jMIoZZcTrTvLbdKVQQEaN1HijpUrwqJa8g1o3I
DCZLU56TstsPbDmEsVvjzleWysipz9IHt2wpGQilNJ5UUEr8GrIO9uPST+uRlFiH/2xFf4GpLAzP
QcYCiXXIwPjo6kwfhibtDqPUjYgMPVguPhsd5BGkS1rOTOJmQuvt2W9jJy3WU156PT4L4HwB8DzS
Bb1RE36Nc9d/CPqpusIgtpT3SOzQFKZprqnw6iXUEUoRcp3JeWXXs2mLyFvmUd6jM67LHIuORGOn
H32Hhc3ChEVRUPp7T9C4uBSlgs8HOo50x0xhltnXy9BN9K+G5iYN/XE5N401ywODNj66rPcAnPoV
OXmXMFT8kRT3dJ3iqtI10X+5R0KNkqG35xNNkofAhTDFAbV2M1wjpdMfsBI23e3oiT77pjLcUAUP
Cms1Yc9lypyHUMVyP5bQoCMmo0V4bnNfLlHX5vlyclc0svGQO0a7Vyih1qOsKa/puzXBo9fV4/rY
TolJ4jV+rLeBUczWwTWT+ZwAccFCpinoYj1n+uNqNUTlmikrkidz9iQja8ZvEBLXKynGlWXEcbMZ
MLuXmnEPrLmKVFH35i6j7NBXtWWWUPIqfxz2htkz+K4DluFdL4G2n/E6bETpYmrvE0ODa6vZPfpb
bKR5G7n2aGc3gyDL5xCwkYmoyS0iC6txC31vCxG2B0VtPO28OvSz3Sq6BV4fIdaUZui4D9O4uO1O
2Lr801HCv26I2bQOtty+EqNzJDv+RHg2mk2MO6akQx3bkiYlKDG7/+DTDgtAuZtshLyak7mzw2G2
LpYEXkGw+lRo2kmF96TXciSxtwTKvzlVgzhnRn3vL7ZMH3TqdEvsjiHKW2KSUNehBqLjHHra+lKX
nZNELMWQe2gWlGOkTSWhJIP211eDm+VmrGs2c+JWRWgd2K1KTr9DknOiGBr5ZFCBidippi7FFNI3
vC5FAA2UgPQgPaJPSvsoK4OhitCxzV28lgaG+nUh+WFfKM6QHC06S57mogjk3qT0PBc2f3WX5/N4
TS/BX2kjkMG5Qy/rIuNttrhcJ7BK0HEjLP6ISV/2SVv9eJNS1PKi1rZXUTVPeBDobmQ5B+lO4ZFd
VvnWLDPO6omp9VWnULzGjZH6V6sjhiLOvSb5M2Pl/VwOXvCEHFU7cUlKOXfgbOmia9B0D1wSyewa
tvVbu0ZQGNlemnwlX7PGNxouwkJ26XfsKL1LME7VtP4tFeK6nLwpK/Vd361SR8wmmwaWbhkscUEL
hLVnDTqfdXnob/JepnNcjjWZ3mbmZ1v2bPdNLMr/bAxtfeus/UjXgnBWqvnKG0pKaroulzWNm3Rv
p657lUtmzKfBs9bs3LaN8ZZU4uGdM5VQ6JdhLp56PzO+tr6prZumxTG3n9JsILnK4S+eweTJIxzG
/8veefVIjpzp+q8sdM8BvVlgD3DITGZmZZY3XV03RHV1FW0wgt78+vNkz6zU5mB6db+CIEDSVBom
GfHFa1M3xpNa7G2HSNC4ByvrUerZb1CGO8V2Y0akPJB2XxRNvhs6izOsbBnsw1kz1ht3KuzDQrTX
V6vJjICdQTO+sHwMzR0zdObuUeV6fuh6DBAbcIaS+53jWLalhoFpBGhoAVmEiPqadloyR5yasc2D
kOlbDL0gNp238kPbq6u9dBwNOTAHPv/pLa0tj/laNXpo6+OA+2Q69wQAmHQbNnKMw1PXafZ+0TN9
q4ZcFRvdqmbgRKtdYienAg2AtR67rRKmx9G1XMc+8nKvfxZWqY1Yi9mN49EY9S8DCv0iBMKEFsPd
29xjkij9Y0K0mB+adq/wKhfVxB1LEJc4uo6vx2kzIKj2eorTQz31CHttrfMzu2jteMHGRKQ39wLc
nlTVHCa1VV5X1jozx8i+xa2bdrSqmL5WW3FWBIPGqczlFEUlSPbCUocunPshvSrLIH33tDTDRKl3
hdqCQ1NGPDZY5XcKvolS+pTHIRrslapbrVk0CX8veGBGJoxhC6MutyU/YyQHTTR7o7E4T1lKJMi3
R4KT8BwORsURu2nobK0wXS/NKD9rOf3ssZuM013tiXFBnLO6bYiK2SDYOJvng0EjC5hD4wqxLztw
PN6hYx0q61I9pTrc1yEYWfTvAWzaYCtW22XsAca043EdnC5q0z4DqcY0I2Oyk5Z8BxLCyZ2VwmiZ
T6X0wsIkBiZC/d5wcKlVasEIjGO146brr3XJgdhwSO8P6SJv4sBbV58ziSJveVmzDuTWX0ldzrVU
0J8lXXGVqSEDisqc9QksB/KMTvqKs3xylph6xfRMyBhIg+lmn4ZgIP3dKVwU+T3nECzillbU4VJ1
C782qHGCIX8ZQSRTZX0tWLAAlTx72VETb8mQVJtmN5Vt88jVMVRkaTSbKKgqGuXGtT9i03d9jLC1
s2NB4CQzTus8REpUtLX5ctUqvPGLylBKB2c3tnLbBL7F9OSeyUJntFibwYhnQ4G814zPnGj8wp8j
/BgoClD8G14EAzoOJzoIlmuNKtsgXirD6WIW+lGedMmivvOpNENZPOqIkM2UhLbN7ORtH5uGaj6D
55acgFbXMTfpWDdkQXO7RBM01bjTGrN66IslI++UcmjU1aYwQo/j3+cSNNemB1rvbl2rdeSxqPT0
kmtP8GWBhOQ6caSFm5VNISFtLtOZX9KiBn/GBnHKkYJTBeKQbhCZdpOXW1CuDLsvyWZNSFCIG+BA
FokdV7q0MgxWaXkXYCXiFFL502uWS+GE+JLpDqWganyac19bN+vareyysEEb1ZMUSQsIx+0F3CHZ
pvCeNUVvDqaBYqEoM1SuU2E44P54aZcWCb6PLbm+7LG/cEALVvPNHFUmYbRq/80tG/PBXgMiCM9Y
7xAm5rmlvEjNkuqgzHr3urYao6Uemk9ua/k7t/GBEoNE0+A3PEGHesb8lsd5hgFwC5dNtXVnTc9o
G8Yv8zSBk2Aakhutm5oKS9q6wI6ohNU5AQKxwozbEtdmUFXuVtb0t2x7DYZrJzVa5TGFlE4UpDif
9qJbnLuAk1HBOjq43U3GSdkADurSWwDu9c4JuiLbKjuTRBzZqGcumf44sVQAcsnRtvDy3ZFvUNAz
XWf69NFoZVC1/JRe5z1CtwTOplqgIncSX4Z11Ja5yG5N4Qnrapjncbn2yQYI7qTZlt7JLt28fyHs
zyrBBArQZVjK7sbAA2iFEI/K/Z2s6hc+GYYWTYRrULpL4OHPkXu2UIvLoZEAtySfDnNvudf6bBJ6
LkYrNlduym807f/qbv9BXMJ3jPUvzuoL2X79yfV6/oM/ZbdWgEgW5x9NIjytSAqgrv9U3Vr2HwTr
0erm+EjCcbqa/xTdWtYfFgwAWkZU+DgQzpqHDhgp+69/mMEf/A+IqeCG+Af+TRes+S1A8F/Mumei
VEcDy/s7umli7/xJdTDOdDB05tBHQTYaewd7xQkDqVlsbXonvT01XVVPSoVeHOyOWK5Y8xjgcAm1
Udfa/TFdvenQGdYTqE9zmHJ/vjWb/vMg842lYBfrMV8eNeFZD6bWBjU758x2bhXnEVJfTzMnLUgC
1d+gwWguO4dT6oU1GUCmFaKSYmtqrmhjStiFdeHlZW/iMbOEskOqH/IqcnUA60F3B3YG363zJES5
kpTvlVM58jXxO5vkVquzgzyEpPG1EK3QgrL4nJ+gSC8Xbgvzbae4G9jQuirKdaI1rMn2jrDVbnOE
AvK3K+cIxo+CJdlKHDox9FaIZCPT1Lmq2mk6+LI2yak4F44Z/QrCxeue+UQrH7Z1mcN5RKonx+Eq
7/DmRvrcNuauHmbXvktg+AGECt2Xt2my5Ieuh7+9mNbc0Ek+yqp+8vFE5ekBw3HwYHWcpqeo5DrZ
dWQVWXN2EQPgGZr43IAee6eqUfVV08xY9zj2jdfz2TVVMEc/+rowiks7KObhqgoUrzv1sxdaDqqd
V2vAaoM6EMH+g+4utbgAiBysJFyNIhVpnHVtApqWDbVQcTePyUgUZOkXwaY15+TRaNPMOSi2vK4A
pSJp5AJtGLIBwImgSrDcOd5b6pY6yfE4jr2jPvpCRCY3Eexz61bzdiAJxgc1McYymnlTxcEJoi92
4MzoMu5bPWLRX8UrrS9GEbVEy4DUNtVivdcVm6abKZDUdVqMNppyR2jMwtSohCp3Kl5RW996jK9g
mxTQOVGd2PrnmfSSFPFGmev3ZktS2s717OSp98f0FYoEduac2QqglZeBHcoiK++HdHJ6Ak8W8DEK
OIm4QVc+yCjTC/LB0V6QaOPOxPgD43nXjo1+YuO7lnVNdDDcmK05AVXRI+zzRstEfkgm3/6AeyKh
wASnPXLMIOPFkrSoRdi6ywKLq+2dNE2Z7PSNF+wr3EEcE8tpvROrpwGukIQFvzbbwWWp+yTyVSvh
KWVr5SSarOTlsKWty0PrtFkT5VM5fPFz1RcbfnDva+Z1A8CKN+vP7dovjxbqESYVC6FLlA0FIZwJ
4YVJZDc4uk4m+TTycmAjDnaOlIxrPd1T9THFJ9mHjSabd5LfmmQ72qJgnGz0HEGTIB51f7byXmKI
6w6F71dHQyPxMdbUYBcbadrjCmS9jPqJtCpiYpO2bs4XxFUyXrGtmVvbJnwRQyjNc5vaDTBvd77a
GaUpnrTWWdUWvoa7bS0D8aCTLYZVy7evXL3uymh0VwYO2gCsTZG7erZ1z/R1RIXG4N2uypureAYH
ffIgzd6BqAMrdlZtfs5bUd4xoRJw086WsQ/IygZmh45iSOKFvLjxvPkatysuc0cngM9Y6CHamtgw
ccE5CVkV8ZrMXRlb5smcGZqcQYbt+cQeLxwlkLZ49l8xy/+7Ef+DEMW/24iv8rfX9jUdXn+wwJz/
5i8LjG/+cT6Uo9wn6gRBofvPzVjzvT/IPUEZgSibZMjgu6ATw/kDSR7pKBjbbVS2Z5HrX7uxof/h
sXVSZYQPi7oh2/l3LDBnxei/9mI4pbP/DWFnQDIcw8LPUlavIkfWpoQhxnna4CJ2nHvPXhG5JHX5
m/Din4R857c6T4fg7DaCe7xePwr5pGspwrOCNiZE7dCI/rZQJf5mRvs2OWIB3X/3O9z8+R2+jz/4
9e245Ib5zeX4LRLmx7crle4vLMlt7A7Wg534W8sgbzMHbEDcVl2uBX7Ov3/HX68l78gvzBzAOuL6
P6lzx7Zz2mXgHTPbIbi+a7bz2GyTCgnF37/RN83jj78aM5TPjobEnvBN4yc5rqMkjz+aurhJk26P
A6bcsuMD540qXS6kkZVHx+v6B2fBdVvX4yFbpnte6WW01bNY3F2NNsMMIZLYbdz2Wudcv3VN1DxO
U945GGR/k336U+Ls+bc/248C6ru4x7hC3M/fi7aLszUJJUsVIzq8dGVzWkR3w3F9OZ2JtTHTx83o
EBkiRuqG1wl44e8vmfHT0eTPD0AmFA8b5ypqfn/8AHOaDaas/DJGJkToEwB/eZQ2wbPB3G9yD0lO
FqQo1bTIR7G0Cu9kJsHFnDqvuj4dZTprUa+vb6Y0pt/8muev/sOPSb0bkRmejp8IV9jP9Y25T2eU
4wkRk1XiDBh8XAlzbjndoR9qPULvvW4F2jhy+Uys2htGUevm76+O6/98eViIyJ9kTeFkgIXS/Ony
FKsnbWwaeSzoIfzQisV5WdE2ZVEgPP2gYRlD0ILk4qbOK/GZnLYHBCPrJtHqs/7NnMbtqFaum+k7
d/yZutCdVY/JCrFjwP8H5K4J8k+Iep8nZBMo+YB247A4afk8J7E5Wv4DIQSZhp9qsvPtLMxx2lVa
4ZkoRAoqVGWgrcPJlI1hbxMbYNFVEFx3qVUZX/y6Kq7qRDZMOYsWfG6bvP/U8a9Pmkz0Lwsl5eqq
W9vV29SUislwXpr5BkREmKEKkiUGlQ9249CKhffvUAxJvT46xFdfedMiWrbfbnzPV2vIQhLaEuQo
XVu+dgg8n0iZWA4sQ6W1bZjydnVfLXEJlLvTc1CoT92wGES9JfriXjjuGOxmuygPHjjFFHrKra/8
TsjtWGrqXfBmD5ZTkQmDHbA6ZY3RharU+w+Tcz60tOEnVwQhy09L2qFJLDE3hbZaaGWqlrPeJh/X
URKzKKuT1Xr9R2ZOoOqaDD7VAUXFsLeaeKZAK0FjGkyXhtc70Yhc7KxDJRVIQyK8qTkpYWSBoihh
DAPnIsv6DvmsLZd9TcyNGXf5iHbPgU+ZowoBhx42bjDtMpPW9F3HaGlu/VSNkWl47ongvxJZFGU5
X1Seadfp4KjlAGUJ+V2k2EK3fgfetm1nd12jhNNFH3MtJ7K9URT2F6LR20OQ5oovCQI+uhvqv5vl
0LSknB8U28kmyfvMiWSWe4iDHSavRjUZW1kp/GsTdUO6NxfkARvIcutI6oBcQfRcUFDb6h/t1CnI
RiKT/RUwrIBrLQjBuChbQuq3IIlLerl2qQYAXhR2OJdlcZuUtkJvSDb3A9zpXMLmAbzVkATWdihH
Lf/inOuco9nl5BALT5kyTlrPuZ01SJ2Dnw7TFamd1UfrLfa7j/IKlgJ1BDyHl+9X8gQv4aP7Sy5c
8dGOI9qyxb9BJ4M6vEofEa1fIj3wvq5Bfa8o73v0alEeNZDafW6hMkx0WPCIPA77OlEon+uqxoK1
NiiWRiJT5ZC4twvNTgcDTdkWeAhBvY2EZFX6HHHEKI6ZhyagGmxn51tju0GSAahuFtU2WwP52EEZ
vyZF/UmbCSc1raXaV8qFhFkSbzOMcDCpn8YmfPGmQjkXrYYEim17jcOm381h4U8K/QuqBmOxbxls
L3xLcfi1G2OvZVR2I05tD4UE45ROa4bSMq4wRWCkMofrxRhOhinVhQiCOC0EsmsdSfaa9SQ/Gf69
5uFFMbtOogQTsSQ4EyQb3Il8zQy7Tm8cpsETh1766rKayWu1pg7tgRkMz6Y7GoQkmjfmVHwURJYf
jDytNg695cS6GepQ4H84Eo7yBcnAdKnX1voxF0b+KFg3n1tPZIc2R/Y19vUtGdVuyODOSi7aQKCN
9Ouo45qAR/btBR297g7Ysd116ajx4No8YvU4rLdwOog3lO0aKDZF9YnzghW7aX5tIprZdEoGKG/c
zM9D2kuY2sxeblqFEwYitwx9fwoeTK+xN/VUX9SlgQDWSQk6WXXRghto2R3ZOgja8s92adqMRrKG
cinRFejF6nxqSqO8SoqhPOauGLeG4zUXY9YPG5mfUxQn6R2sZTqpKZ3jmlaNq1rktxPNBgUSIiZI
kE0Kz/1OTVdjtQwfGTlnF3OfdzvdhO4hsFZ9GlqEzYDha7FzFeRImyKoo703coLei1PVfS1s5UW+
2TbXRglSsbGlru0amQ0fPXQMB8eg0MpwXZCveBNjRagI8ICVfsI1kW7Rzq0nBDTB7VkZe2G4fYP0
2C4uvMKzniDxsh2tc+YOEMQ8AZPQyN3UbyU5JNeT4QsUAOt6ZXfrXYARZ++jQ2oH6Q6haZGoSyaq
nZ+amkklBU17EeA0z2gx6ouKvLYvSOrnl4rY7m3gOQXiLU1ap56eDjZPQog2/lm1qoTl3DSSqbAo
8v7hHEkWG2R8XPsVuFfjWXCNTWOAmqfL4ex6inJTl3NkJnLcp/QVxP3cSZSr8HSJlX1us9TalUSf
EajbLt0VW7L9BsYmIZrb5qSLqtviF8hDd054/SxbdxgRysi2mi9jvV6Mcn0tleeEdVJUkeIryNBP
vnQsT1tf1HcBjOBOr6wbC2FQxSn2VQxTsUsbzCKFkt1B4UE0xrzFw+Feq2y6r7vZPDbKfEvpjNqM
5opIpS6cjZ6Uc5waSBC0RYuaUXnE6YKTCK35slRTe90mc3DgzE3rwnhh595bbiwJaTLDhBiIfbty
UV5xOV/EkmU361JPkVK99o5E6S6tnXNLWh8pH2uiIp4a3R6yDLdRxgGhRRbnuEZuaTxGyAVoOEQo
w/xNKnvbQhBbtqGuWKgq2x3iAr2zmwTGl8Vshlc0bsB0i9PNV2TKB8huudcRBLf2M9OGe7XydGXR
aPLI7OehqB5zrW+qDZ6KB0U2UEQMtfUwVv7QRH4wULTgDmqblTaRsNINrtuUPJ6BD31fyXx8IRQ2
v66NtiScVso8PwKNGqdpyYLPdHy71B4mSM+Jyzb1J56E/FDhfgdu0ermvXR8biGM9/3zuhjZraFN
8y5XRANvpEBOGaqhBFfh9k3qKAfXQDG04pLcLGRgM0vkFjNdrlCPhGaGKn3DCbVsI7NMGxGppTWv
ER7LGw0ujc5DPPhPiavNGHac2Wz2K4mFJJg3ef4g8+IstuqmQkadcosniyoQIoD9tvuAm0cpSa+X
dEIL6TfghNOpBxKbmPWytnqRTT1snLViFaL95SSsxr7Km1XaFyXSj+RCimLudoC0zqXv58VXt/Kr
dJsGmXXo3N46iTbz9wp/7h1CSp+nkP35E0J2O+rsvr6fkaBaSHiPKrPBqVyMNixZevJ5KWdEPyKZ
jh2M9H6CerzMl97+UmbnCTN0kOi/LFiWPiBk5x13+Xo7eWmyr8kjNDaqa6wdgIsRdjz3RgxcudDk
UVYeFCpB4/ifqpWE8aVcbgoovPGOZOIl2wy5LtgCXWcD1W3xsl0xIpomTyVyA5ECBZO7FA0miww5
u+Wp9Pxi3ulUNT4bkwgu9WbAZb1J+p4OK6KDGGozq87EY+VV85vH0epdDf5yb5Qj2U59pdqDbzQw
Sc6clmpjtrr+JUdQC0vPOnPfpCCbNyPIKzIgutsdgrcTduEFT0yEIkHeNQit093SSO2qb2ai4wGB
q21hTvXWNLLuWcvM4Lnjtc9KBZcAo74abw3OCBe5zPq7mpTLXbVU/clDV/sJpTfDktetTRHq+jjj
skQ4yVA1JACa6UrwWqNTvXqAHUsJyhYrakTS30f3qUKlFg1YvS7xD+og6X3hbv2gW0q8XHYRw/wZ
ydUoM/T7HsYx9c4K3/ZrmFsG5KxF+5r/oHdVVj31jlYg5M+YCIKZvANwVqd/KtHy3NDCLdC1uXN5
15gYNkJ7Kfr91FhjJAhm40K0pKun47hZiz4pQ0xj2W4kCvpqbBVaAauigiutKTBBVzY296sxdZ+L
vqdY0phy78MMymlfkr/W6AunEIScj7Ngw/GCYv2E9CPfm1OFPsutUEaafp1txjSQB3fqkq2aZ+Q0
2tqGDA/ZZdkuRNvB8ZBs32I1kMkKDeo1X81E9PCmY1rzyAz6w5p5w+23M+S/BQE+SMG/fw4ufpv/
802yOuRp1v+f/1kQ8u5dniOEu59f6vxp/vlahPn+9enO/NgP/2Vb93m/3A7v7XL33g1V/9+xred/
8n/6f/6VZfyAYeW//vEmB+B+Xi3N5Q9xs7TXfnfY/oWpu38dvub/8X/b1y/5Dxjhtz/7EyN0nD9A
RwABLP/cukWM03d83Tk/B2jgX0xeLdszKWeZhOQQsunTB2ue4UDgtP9GCAm0ZQyAA0QWDn7374XW
fkNG/oVP0DxBSrOJO9jySQ+nUuYn3C5dPOIqDBu2vzGktkvSVLznWHDBxDnVXMwOo6rZsgmS5G7S
JmRY/fK0ks1oHMYC3XjEGsBhRxjLfZoGAiLY7os9zabFzsToQfq4nqGqxOyRwmelDeUCaRF1BQtM
CHmSfnXqtDn4nfZYr77DbsrZHN8dXggMNe2nvGi8jVnn2teE7p07T9VGPDkzwmvT+EyuYwGY09Mn
4A8TgX+MbueBpUwRxFXu5yVl3+fkWN35iLiLMOnL8lCm9oLfNzjxuQOKzqjMbSOmRecDTgEmpWpH
epqH2r5xElegPensSCXWdEtOBARESQVCHllMa7vORl2FQyGzd0vHHIghqy+RsferKA6qQbZzTDpo
gIuyrPSckN22uOcpMsedNeGx33hdUvaXGc6DnSTZ6rLQVMnqVXvOs06Y8PxoOkNbH1bW6qPHgPme
ZG61s7NKxyTpZzNjgdlUjzNyA1Q7BjvkvSjSJp32NWnw5VvZ0IGOMmksh0o81R0K5nGDakS4zQ55
j508jKtPxcbGUaqhh80eyQoZP6ZsBs4rQlP3VdcyuQu6t7FEBVIbbkwwZEGTr9+lMP/wo8j0tI1o
sQ7ol7PgEI8dYiW28Son5hGPBbe3JqFJkNANuIvBDTASX0LYMEysgDI5lmkbe6dZ68PXaSLdMRTc
QZdV4XTtYWqQBkejU0j/5K8dFiDPHcdki7UN57PjEwLZuX5DQ/k6p104TX7wOgyEkYS4X4Kj145O
f1JVb6NumhH6DHGS9UKPx3nA71yRwhkNg2VWl71d2eOdiymLW0sQXvXZcbJl66yJWEI5tGPwKcDY
9uA3pbxyVYHfl5CI8paNwx/vjILc0MOE2bh7mjTffUrWoPhK3r5lXzf4oF9m3JU5NmaNtEKMJrir
5iCYkJYK58ZngiKnXiE32RCbWmaP3eSVC4iVTyPo5NXTm9s6TJoliY9kzVWe/9Y1GUJjwIc+O6KX
WafIUHBWERtdF1xUSPaee2JNLlEedulxNSd1blsoEWx5bGD5FmMEpeOcJTiXZMY477H4LQg8yVIC
0VvaWyUG89FxCKgEgWmWz/UA705rgY9sBxdKGY8MJ8ALfm9cIEtfMGrPPkIbZ7QeGkRIXTQyXT6i
VoZzb+TC6VkuE31HmkoJY03x02zXtJnWVx1T3LQ9SwChIGl8URdZUTbdvhN5hti9snQ8zmmvruHh
9WYzr1q5PmDjy85TC/diOBmghteC4FRaGRfL+0rDSuVGBLMsKQbDVj0M1dm5rCDYSHMfBI7qDAKc
DJnSHePcMAm/TEAcxBZ9YYb5wnCzV3o8beJFpuza84zRjgU1Rp+Jki0WQmsDW+uiyWBQorF16o6p
YvQMCy+331dXWTfKnM2LwJnA7PEsFR+eP+tDPFUSHW4fmMsQebiAcb9oVS4vFoRomyXV6YSbOxqw
MeUqSa9lWj/52mI+r+RbirNbVn4ixNj5PBtDr5ND6ubpxqiXqQmVk6DcxthbIobPc4hT/hpIhCJJ
NF51bpfxQslUesQ5k2zWlNgloLLgk8bCyrAe8AzFWY+fiVYgUGK/MXrsgud41VBQnViETdGcMeKZ
GFQRw+7kUKk50FO0JGA3MbGkOIDHnnjjo9VJsnHMJpAd0rvc5sjSEXhc99hYE26fnTVMSeJuck04
SUwECIJ2fOA6qCMZUUZrgAQCN2AFYF50T0q6BdqPFCGKIUIECNOLaNJgm5uNBSw1mHpHIcRGFBJp
uhPS+6El6gbkgLbHMWxwRIxAJ1PDNe14SCa0lFcQ9RVm3VCvAdMemtbs8L5pFLdopNsag7/NraFA
ljJ/U3DU39QcjUVqR3koHGzwkcm2aJxoSZtNfZsPBq9L2NFIeGu82F0dsuwM2cZ0qGEp0OKnYt75
mPpEgtBjSJDLp2k6D8N2yDBUHAWhcU3L2Foyhd5oNnZVNAZ2gL+76AztjcQJhOktsExzosMCrWpd
Gy/OBLaAixKLDl7tYQk2qd/W93kTeDJys0Gndpd8E5dSAtG3t4Uv0+GEhNSb9oVDuPLembvuo0K1
96DNQT9ve/qMUz6gEu+ZQOkXJ7gOKcNBSYyZ0ZrNF6z72fqg4SXG/IAwbgKGg9XYCcSr3rVZWrk6
pjbqtIiKUZQHqSLFGTsKccz8BBWMV4Spzux3TceHZ+pGa+xuOkGJ7/MoHAX5v7Tu2l+TswbwM1Al
C/xTiKmLPYMITCKimxpcJC1Yji2iTNyDtS6uOGX6kB6WnIXkNIlBx7li8prgGvAZ9hVh1LN5s+KM
t6gapOMtbmZKAW+LOTWsjZmP5kvaWZ6i62gF+7VavyA1wA3KvY+k/LrnGwVPZBlLn0UFJfxVVSWj
fYFdix2qbJFEZ2huDb2+7kuDRH5/0p1rvfbKJlqHHv0sOEq1vHVGksrIB175XDVa2iJxn9MrZ9SW
e0clSexlWHSidskzOwttsxC9ERrmYL4YZKSo86JjyxfpDflzZfR4bhXBPBB8xby6B6GlTX4bqKy+
J6XDdJ60YvawYmhjWZkXrBxE5FWNS1FRlBpB+2FLvtQT5p862MpCjNmm8zHsYoUY/C45tpVn6zuK
46o19jusLTiI8V+IKOeJQDKN86uxLlJbL95UNbpqi7xlXfFE191yM4o5S1+Gfq1eCrLHQdUKlw9a
kNzPb4rEE7qHkTc/LNbYOQ9prTlKhIJICxEzG+JWFfMwx9j7jeQ00NK23hn+mhoP+YIkZrs2Z6tJ
GASN+VKb2dDdiMWpb3o1ey9FdXbboI4wrR3eS26V2jBVu4VYw5M4ES9dctnWCQyMMyJwzIBfGD08
xk6HmnFky/sMfZoVjaWnNSGB5guYUWFVzwRDM+BQntw6OxDONTv0vlpItHYVW4G7eoXwcJj2fEWr
0QYXOCFAVmylDtW2ubbYMXNXdmnMk/mpxvdxbaKvevCx2uNNQbLqbPuGgPaoIw1D2/UGW7AumYe7
bNF5ff9b0VAFqLdZyqD9pAc9nnycUMOwWSbH07bVWrrldemovrw2DIcz/VDWwX7NFwxfS1BRzWXO
cx7jMhwukk73X5NzjkJEk4H/AtFMS7ngpnHvtbETJWCeZ59b+5YBXR0DvovZZZ8MWsrdPNjdh9Sd
+VEhm9qNhPhm+8oU6m7lUV1iC2Pmc5V7oGouX+GAnZAwsSTXb4k0Ga5bLMpfvSznqG3oOaDjeXaM
tBWrJHe9ZfeRrG3uF42GKxX6KXTzppM5yHgXTDq+Qa1eaSEbV7JOYkSS9nHNbJKUz0qe7Kso6ZyI
kWclOPntzGGnFaLDmTVa7rPUyuIo+5F+4xTRWx+Vq/TPBgd9fnXaZqFWiYQ3cu6ZF7EjdRXwBvKb
1jv5rswu6RkiM55SLsooEBYCSdRy8G6Y0oNXsuBlXMw9t0SPPLYDbaEGCj0dfesbptzxIVsJhdiv
fbbcuISLWOz4drEnu3Tg5s8SFx1t385fSr3g+C8Q/6BNIo0Jbb40PBnqzjTIC6I5DLGdEBHKsMFY
+JfklnN1+i5/K6tAvHm+wgadAh65Ij5RjT/y6FhjZ9NB/x6VdsCzUjJKfMzOxGfhUMBn7hEBzNTZ
9+v4m0ymH3ly3tliHkU7QnkZGYaIV398Z9kyX2BTqCMildhYytVJ74s6OZs5Mt5duCQMjczINxYJ
MPuVkeJ3TP1POcvnT+Ch7ODojojFNX9O/GObbtYyZ4lWQk+uOk3YcYLJ+OM7fOD/c4V/Coz884ta
LpFnBCci/vlWI/NdwN1anY9BkyZw0684crymE+B/bh4g55qkFgaaHIB51pmrwBTHgmI0LqBY5rn2
g+2jSYz+/hP9+r2x1nP091FxoDr5OYKrL6DRKzuX0bpgMIFRKfZ1sqS3//67EGtEcqPFE0sy54+/
Ly4VOXoZpweEzeuBg5HNiJPUv1Gi/CjSOV9cJEiBQRQKRgbX+6WFFxsH4k7YOB3Tps0CTk4Cp5Zm
eSwWeKHf3LO/XjkPHSWSeAOMhkC3c9Dcdz8laamJC8FbM5AFPCKLY89b/eyh+Y2G5Ef5xvlb+YjL
UN6TRknc+Dkx+fv3GZVOWA0iXKJ26rGIpeYwr0IlDqFuqXpbUuqRHP7+5/oxI+/bW3oIx5DyBC5a
0l/K2glmZGtFT4sIuvtoc9e6cbJsPOrZ4D7o6yTe2G7mSIcs+F059y+/IV/13M3Fl3XO2dE/rUHS
1VXgLjY4QkniQZjOjgZU1ImB3K+0MH9XVP1jEhzf1DYdVENcVbJiPSREP15cU+VK5FCDZ8aEbacP
ZjaGolqWR2cUjFm8v3dLKpHz5Dd+Uu+c1kuuclXmz39/xX/5kfkcLH7G/2PvzJbjRrJs+y/9jjTM
wyuAGMkIzoP4AqNEEYNjcszA198FZVXfFKWWWv3WZm1WVqaqTBFEBOB+/Jy914aD9w1M+AE4Ordq
phuKVQTgq9aapFw4QmgNtVSgSmEbPtKR3z5Z38vovt28zWpr6EA/QZh+fLJS8CmLcGEDWZ1lPRZg
TgGCpZlnockv1QF/buwuWYLTDY/Qb5Ksf/ieGW6rLvjF9anm9fnwwWtZs56BkyLIBzJVUBQR+Z4q
bvseJyZHmD/6dKGoWqjpVBvnhc3lvA8P1dzavTqZWhLknE8veoQMwpeu/SlvRRY2JAD/7in+sDas
F2QLYcGj4csdfrxg7WVdouNaIMjVoR+awZTKf7+qfnho0HTqjsNuvbaDEU3/sN65aZ6sHjckPUW9
aTwGVYvZJiQewifcQ4n43fb14YH5+4Lr5XhYHdf+uOTZRTzgYqrhDcSG/pJzYH2aWILomFhhH9MH
SoaZF/XXX96HJ4WLErHAiQMgxbeovg9fXms5sAfmNapGGd9QEc0BFIq3XLd/l5X9kwtB2sUDw39Y
2c0PjyRGSq3WmwyoCq+FTybIjEGgE8hjxPybB/Inl0LaaXO84IKe+TE7YlTHWU05BPhThAH3203l
lKeht97erz++H+LL+PxW1iUWPLqta333/RKXR7aVtfi0EeFzR1qNupSG59gNp0xaS3aMFie+Mao2
OuN8ZA0EVkCEqjsVS7QbzNzOT7U25b8Tbf74CZirfNfisUUkbdsfPuyyG9wa8Bst4oVjHbom4Rdu
D61w/dOvP4GfXQoEKp8zN+/88GFjhgamlcRJoMnhAf/vw1D0Dyp//vPLUEKuuZKarZF28v3nnGH8
rUnPAoelZQgutDzfmBlhrV7X5Js/vxS6cYTnBk8qD9H3lwL24rgDyACEyAWUoHSJzi7lB3lK/OnX
l/rxlTdtEERIyF0oQOwV31+KBksuGh1qELVOtqfbzPuNGHA5FII1hvlGfLJIG/zy66t+OA/wzlOE
sznYLoMpbuZjzUPWFcgUjJmscIymSXsezqNFrLvXdjynSTI+ke7dH3KXcU7nyuI39epPHhmH5xMs
MlltbBwfvksOy6ML6H/d/4dav3bUXH/BakxtUNiERv/mFf3xatwqNAhNRavPdT9s/kWR173nSMVn
2vygFAqNb7t7+G+sBT9eiFEfxGWMeR674EcPpwZ1OB6SmUbnMn17Exic/Y/eBDKCvyV4QFjGEPjh
0wOVOKW21TPnsElMTfmOHiVUScZW/OnXD8pP7ojq2OTT43Z+LGFI4HZjQ4NZI1tUYNwNfJ3j/+Td
5kEwqZgg2LJiOx/egtyyOAtL5qQu9l4ixue3AkzpBYrWt1/fzw+Fg41/kzqQ2pvTEqeh7183K1FI
iOpod2SmtrInYEr9/m5+chFU6a6tUWuDwP54kQ7bdFphrfNzoyzv4EC177xR5vaPbwXEN0s73him
ox+rk2KsJJMgwD8CGMkN+0t5Ibv+dyfLHx8AZ/28dNzJeDoZUX3/gVHfpqmZdKgOK1s3QpN7G3aY
wCifPdFSwf/6pn56OVgrHmdljyH9h8tFc4s5fqZVqgMcecghXx0kKNlzDnxz8+eXwsBDJcmRlnyQ
D8+cIVeZV8SqgGssQm/rpdWFKjg+VzJ1fxcc+cMjQROApBUMZAbmpB9OfChHPSLHQfxkkWpuFTpB
GzXh4fv1Lf1wFapGEzEEp2WeBwJevv+ylEU0g8llfHLmzW1LxxWQIizmX1/lh++Iq/Ch0f1bt2P2
rO+v0sPjVewGmlPM0Xnc9yoWUM7KhXNLLWn+zv7yQxHO1RBxsAhR8FM6fnhjp94AKknUBfMMkT4a
gHgDQzXk7ayhGooyOz79+u5+9hkSaoSehJ2Cuu7D9dCqu5KRuud/aykrtj6EoF+y/R9fhfvCEM7T
oBo/1EwRR5sqIx/bT3Ilmi9gXHAcdKNJEjb/p1ci84D+E/UZ3RtLXUuBf7RR5m5pajMlQVQvJEBO
ZqcdinS3IFbk1xf6Zrb5h9jFWB+JtTIj0gd1Df/9/ZXaeBxLJeHdzde1e/DEdALtoX8uUCNc1hB8
cIAA6LiqPYad5McZUKbjOUPf0WDGxTwtMpscYmpVvzRUBcQy7nb0DSudtytAEDtzf+67wXqxMMQp
gQDpena0YnmEaE7vgPbj/GCbXVVfyKhnEOXIjJPniGT7hpE2fb8utjj8J8KW8UG0TBr2zC+fZDQa
2bGIrPhTa3UT3M71lPUwEQp5pqfeGj7Dm2oILMypD+NSu/G57YB8YK5WjWsJbmsJWwQNl96kAQh2
zTjCjw8oir6yq3tfl2GCMMNaPsIqaexpvwCgds9Iu7WXzFEod1ynp/3766/jx+eYIEQigXQ6aGsr
4sNzDG+kJWrOWRlv1LCtUEoGT799jn98O91veynTRdqt1sd2EkamGksf24PpVrSTIB1hkPF6ashR
ic7aXC+/aZ19vC0De7alI6pajZ04PNdf6B+Pc9WMOS0ixLckwrfvEzD2XV4O8W8yqX9yFRZSupx0
yOhZf2wjZy7cQwu5h4+PmFIc4mu4WEpx9+uv6ONCyr1gpvPoALIQ0JL7sFxHear3bQJ9cyh7SDTA
+mo4MREngML+7UHjJ7fECY0XlNKfQvhjuSAyYFRV1St+P4I8rwq2hZjB5d+LwP8pGX+jZFy/u/86
6g9JJkr013/6nNe/8LeE0bT/cjAKf5uQ8N1QIvxbwmiqf6nrmYVSkmxwm2nbfyJHTOMvbM+caogG
ZJ9nff9PCaOp/UW1TqQ68kP657z+f2Jy5lfhjfrHss6Pp3GLt5G3gIYYFdP3b1whM88ZjJ74NIbY
AvVxpg74kGv7MbVas9uuwMiW0CRmgFvbbBDWodd/5TeeDmSYZzrDRPz7vkh66nvdXvT+qIK0yi9a
YXjPFo97zkyw8ETgguSwdmUsxjXyaoCFoTsteKtYryH4x6370uW2AUvJU2drCyUvOhEvjB6nGbuE
AblTKVVQCKc2fKGOEAY7WLQsvIxBY2RG4mocOGOng+pddnY+n2NdVq+mlcn3qi7HMIMa/Yr4El1R
k7riU+WVueE7uCtK38kT9ZymYvrUycF58MpiTHdJlJBPQLwLIHJ7jlOETqBIEMrlqBP9KSZ4A/6S
9paUhWb6CvkJT3rHV42QKsbCGDH7hWYPXCIK3aQtGIp2jXi2Enu5KFNh23hHNblLtfxKNxtXBv3o
NUcdALFAFFIq54Y4AGLIqgw1XCYUWMSmOR8bu4a+pg6dY2+SEWxBwKeKccTSuzEnKgVOWUhDomUS
C/4tBXHBJgV1FkXoJir7utzapVGfqjqN0TspSCQQ3aBYrOy8ucFeHysbo1Wr56zD3ReqwswRBumk
QjTCsCEhxy6aI1m0KCgns2CmrBBv82RUlvc5nwaB5dEQseq3xai9DooG/SNOCjcKRTJ2OKYa197j
+GSAbSBOoamkl8ivV02EC8S+B/3XIrsF2DaP9d7NzIwhhiNKimpCCfbDRG8W4uWYu0GlLe5DUY4p
3NwIdmjgmSJjf2b+D/CRzFyizSbPUULTVDBrSYjQXMgiWw6kGwi3AMcYwi/yCWp9jytFbkF2VAib
yLUaNomHQpEHpQGU6GWNfueOnXNbTl1yKLnw7RRNieuT6IzuwDZ4xmJywYHetu3wMIkGUqrjgCjz
NUbU9pHo6qwPMsKrXumLEvISObZzId0+gnZpuxXoFVAtOf417M4bgIwkzCSL4p6w5Nr4kUbHnX29
JmrKj3IFfpvAFQBGliMiANO0sSxgtGDdIX0ZUFsShJDpZuYY8lJ2k/epVnQFwEbnEku0UnhsP/Jm
AurdHMmBOjfeZ2Aj/CTZAx9J5ro5LUYJlQUkgLrviiEXAP0qXlsDlgrwejsBtegp0/yO5Cv95PQL
uTLO0HVw8rLGwsVqe5g6PHRMkC9V2bxrpIYbQVYppgihbIE1G/DuaNSSSpUHPckVT1gCSxEY5pRl
DJJMyYeJCeURJHv+ng+j8lLQQ2C205CVgoCD8os3cEQDBFQFnDatm6Bvq0ILRLMS61F65Oj6Uy15
cgVJg8FoSPLPnClR6TF2qD+Y0GsxxP8c3kHYLibm3pwOrkoMTVktqNl4eIKS7q9zLM1O6r4JBTwJ
wL1OKKvMkffUwnp97U7QFAJpJUURqshOIUDadU/yG5jFKCSuCJu4DRk723V0J6C50HZztpi89XE7
KzFLk004krGfIRaheZw7lkPQwLQ9G9xUZpCaNVPupR4V+AmEkQ/bSE65t1WJ33jGBwqG3XUBy7td
5b3h6u6fsQCYSjiqaTvs6KLH+hacVXfvTTOqvywfhL3v604HdD33rbaNMJOP23LW4pqVRzWyL/w6
U39IATpOWxW40cvkmSTzcOP9beII1JFFrQzjfiXxGrs4X7Tu1oSo3PiKMlv2dU+fsz/wMSqvJZMJ
sR3HdqxpKeTyTU3pA3L5aAvwqQhlnd6YMp9YhGUPMZbckYIns+j2eoxJyIpUhO3wlwLB0ZuvbyVO
40yGLWUVO4Cs5uVSladsBPkki+hg8dW7aXnhVvM19eXGQ+orU8gEcHzPIjZCm9e4qIcrU6pfWq6t
Wug+MSlhbO6RVyZpGBEqntj8AgOCdMPFBlojmcpwuhjeckWuHRrHuL5AyvJsquYbPY27iSAOc6y3
g6a/avH10MlTIWaYGvPeaJND26FpR3c5DwWvQxlocX41pSS+yOS5GVwl7Cwp9wxq7nuC01Mf3Pne
sHP4iuUtUSQsbRIje+SeysTAaCitDV2twOm/uEVKpCD6USJuUN+r8S5rRmSnkXuk//lkzUay7dDa
8VrmIU6XrbKg+RWGGS4iD1tjPqZLLY5mayhHxHX3sTAL3zLbkFiBCq7uXq9w7VYzUr2Yo2tSuvsm
LrY5su1W6w+D7R09rWbtYexjTp+XgfCicnRASVfjU9TET21mtmBIzbtcpEc0DBeuMC4F+ErOTrgy
VRWptiQQRlH5sRjTbhKMWRiOyg26utYLRksbsEIiDS/VGF8dL2rTbRRT3yYDRPRpuchqFYepdjFq
ihYUpYae17zqk5GnhhUHy/gBEAg4P9eVzw0hVkUmvuIt3EiVbLBM36uz+1i3kDZsyEbMrlzxuEC5
VO36qkXsraWGgba7OLEWEV4zcVAlmajC7w3HKym1R6dCvdxpayGTd1/SSr9tZOEGPS9j0C9q6Cj5
VlbyftCzZ5ZTsgW85KCU+s0wchLuOlSvSmqxT0vTIb5Bne+kU11Imb+SuvqEL9X9QqCvdu/oCia9
Nb+GeRWiJ633FXc6taPah5mXBL1FSiq0kMaH6yg2VS/HlLdRNy+KvvnimgooVmfQTqOmzX43PYPC
Knmq7a9cDjYmScFpUzoh528vRFy8hjFhNYBCYNBF27mUG6FeK2+LYgFCGDcLMRtH5IH1HXB6ShN9
CYZJOSri2swABZfGbaauxx2P406l26DH1cH81DfDcrmIOBRyDNxckshQzje6OW7hU6HH1ukNuHyH
GQ6Soqx3TXNuyGk4EKMKmAH9odIdGqgxfPLp5yVNThhY/CVi20ANqtjWgSSva2cNH2LxC6ZaDdGt
3umkrREGMYa6HW+Yj/eA4Rdo07USo9JzE1+VQNXNCt0fo+B9h4NTV8RpbtB8C/ta14rbktSJ1hHQ
g4ddrHrXEEdxZTeAJzRcEJHYe+QvqZ7cxejjIQ0Y+Usi9K3StA8UGc9pSRWRfClr99LMb9L5rPQN
j3N118/G0Y74+q3hlSJQCVJsNUae7g2M9Nd9/JiDp3e0BkxCt+29N6XqLmc72/RdFJ1yYldIWtoq
+ao1wcnX619HjYyV0tQ2MoFb0Sb4Sdlj6l276IuPh2OvxSTLwA0Lh/VSbVq+RF51bdYxCfQRRgKf
3noI3drDpSCuLIz/uWdv8xYOfaUv+GIIyauFtYQc4qGYNhQj6tK9lW2yhSUyhBktFQQY5t6Dezta
7UWJdyQUOcsJ0kYg0k3IrVV+NQpvDcF6pbQe9l6F60ipJQzBGTwgYOrkxen4gkhpVZ03I++utDGS
CccCZhabNUCo9acWw9O2En0z7xu7EC+eKjz45bhes21Dqj0U+05NwqSyxxEVbq9sC5GxF7Qcls/m
wPgvINnRLH1owuaXBl/6q2bSAd9wql+xP04EeziqiXTDnGGtrPiyTLFt9zlwRntQ7cCbbHbEjg4N
uJGovahdord9ZWqNIweY/iufrRgOug2/IrTTCB4yBHvU03FRIB/XUHivTIrbRmkWKk9XAryYJrwL
au4kw6UyUV5dwWftrh2wFOS65oN5V+uxRqpuDZ0KaHFh6n42T/Ubr5a6YNTJG3VbkNRQBH3Z4/ec
XG5shSuAFNfYGm7GEQpEoHXdfJUr9dBtCq3B8zphu0Tenk7qanqOeyS8ZsYvWGDwzY9qbZtsi66+
FpYe8oFjJVLlifQk5UxhMssLMdtiA+bVedM6m22mrtFvg/POls/fDtd/1IT473klr+qv5V3XfP3a
nV7r/wWGSU1Huflf9xkOzav8Z5Ph27/+ry6D+xfzGR4Y2rNrK2EFpv0LbOr+hX2S9h3qN4SpayTx
v32Szl9o49At/vsfcvT/l08SrunKXVvnJ4hGHOBLf9JksNUPfUQd1wldPRelEu02/vChyeB0vYXs
H+udZEKHj6hp7T1UApKBl7I7JFGa73Hk4sGOIXTw6EzNmBACQWDDg+ONA6/GlFjJjaNh8bqnqeJ2
YeWWDcRBPhWO/3hQLF9tSRU4F8hss61TIlncqWM7xVtPpol9TEocJVA0wb/bvmgbQ770sjDn2wic
PhmSSublx4zJufloAjXmMFa6cUe+jY2sY5fkifZJnQq2GtYbddl2jaJyjLLHPDr1cW/iwuKQIekA
55Ph131OtAktzOwaX3+O+C6VeCi9LlfyTVw3/fyQFPxLfjRhUPJVDweW32D8jjcexsz3DF0hiXQG
FJLdoM50FajyRC1PVo+0/EZ29WQ+6JHZF5tZyq6zfbsispZqg710PFpxlMx+UdskgWSQvjO/7+fB
JOPIiZ2dN8/4AQwmE9DFOCeHJJf2Z2XB+LiJegHJyZhmDreAIearNmdOJ+jIY9cvs1e3noYrLcuG
OSx7YZTkUIJrosOtVG9mNCoXeYtqI8gWzmeBZgyWFTIM0dOQI/ewojedoQ4ai1PZtpVIGPgw0qyu
YS1UZr1DvLYom5EbfQB5g99LHyrvRDS7TrJDJkS3qaGOxEAGnF6/72rVbbcGXgL4930O6ZGIEEfi
5SY6D9aRw6brRN5wGmNSh7ZWZ+JGx9jP40S0fAE1yiu4tAmjANp526gywAdZZwerK+MHckuVJag9
zSg2yLVwaNTR4DqBorQRZ6BO7QGSuISxul7uvkXCoRViZHWZIbg3uuRSAui+Teii5FBUjOjrhFvh
ERAQ5avsFZg8mefNMmiKSStCkxzldmMSwpHwT91Psaoqe4OVvNhFpWs3R09xJmdngwCTIeJ4zwaF
Oglyf7CxQDQymnGb2lNCbo6DMedAmKtUQU0Tzhn2mJB4xOSw8gXL3L1lUumcjKmuZehVOtMDAwte
4vdzVvU0XlqsZzoepqs8mZnYLJGU1G2oi1a/XKVzPBBN4WdWIbvd5HTuEoBjUWnbjZHunAAlaPgs
I7cpDnUx1K80Mq2MfJC4e3fTPotDQFRTHRRLGz3Z3Uxd5U5G/bBgN2jZZWswc1hBxjONBGA4YHAE
xKrZjEjCi13rJm0igYkr6SwAZW5G0UOivWv4hc6oiS7k4L56GomrqMIIkiTRqsJuJ1q7vVOVvMk2
JECZXgjHV3Ba07tlDhDKVPVp7Md28EUVpQKMHMYOyojKfPDArLUbw+UsE7SNh9OMgRFG7QbjnAj7
kVyuSFeTmHQqiwGJnMwODlzffRZa4b3VpnTwS6vDiJkUrgGfLuDxte6kSLCGRX9iJkbVGQudFIXW
qedPNlBZaC0kK/JQJ7Z9nasw88ORCiL2s8WLWAutum19EFgjLaWaMLNDyZ2BxGgyDaRpkch0mysj
g2iI5yY5XfQPPH+CA3VO6TFmQdqXtuErLfw0jrSkEIeWnqy1sGk3OCgh+jFBQFX4BfwlLlqp0TUk
XHTAB+PhkI7Dqm6x482xV/b+wOpxJp2UXklu6E20TZW02MaJrX/GQEgfRY6m8exUzLJ8d+n1Cyw3
nKSWUra3ON+IlKUDJ2ZwN3NRAadlKQxqpOf6BsejdpvrKXbH3O1uW7UdpiA2cKrtsknQnUOOGBFQ
Z2rLvqcD6PmzmnMu9lQw3gFRmITl5mYRPVs6aT1+yadm+BjtELICzEAdhbWZZ84YhXJgyEdKPYOg
jZ4lV5gTwxXrZGsRjhYjTR7qOTUOTk4SMp7cs5E6wyVfF+zqTr0ROHKvEgeCr6hpDBENczvZ5kWe
SXkt3PI2x/Z1RW5dWLrKRdUkd2Bu1h1Bv+jm+joaJb51MkVWo9K1MVubUpVHW1gcEEZG8ORrz5g2
isTAtIRGNxxrSdyQRcBYox4IXUhDD7svdXv7yB4n+AWiW6d0swcxj491PKVwn8pbOLs0xvr+LVan
nVboj2Q9HqI0cTgj4C8kB+9KiyJCn63P4zLeO51iB80w841Eer0H2csrq4kTKJJoS0zrjuCwz7Qm
CYOBv6H03VHqrfkVqSN5m2Zy6mh+HSej7ZawV4vs2YxTTtjoWwNiTjnPjcm95CdogrEsvCoXoTbB
vAY+gJLn3Y/6XuImM84EO2l+Y9hBoZroX2pWuUoPhyLWr/R5cLcGcG+Md7OIceBbcYjCzr3xSlvf
L3i62FcShVww9dVxOD3CchaZ31ZyG6f5RTRiCRo4ORkDp++WYjgtbhCsXirD3Cn0GS3x1gPSEUqR
XSzYUG/WRFfflqQp8oOuwfScM9pc98VQ2SHYBWUP/uRhbNLyxNc++K5T2ZeRaPUgYS3auWUc+4p0
yyuh0ucovXQ3WPZs7eAI7fRScfY0Rx8k0RfkqrPzot1LQ5H1FzqwgUYvvL00xSnyIvOuHQba5Umh
3TD8cGmSGDdAzOkKEL/3YumkermFBIynsJ0snKiCsmOrLvTm3Lm0RQNiUA2Mr2XZ3Q1jXb5bJNhd
MuLVdgJ923buVfvUQSG6Upv2Tc9i4yCVMqxmADycJkVBo1qnOZNM8mtbafRJQOBtStMs6KbE1Z2N
95HeDK4O5hgkl9ADuM6QAsa8VPlwJjTXCWt61OyuOONo143XwKPIGUySezT7T2oNEU+jVA2QwjSb
NK2fon6AuzfGX5AUv6APoaRBAWneKbFa3duKZdATFcabo0UPmVosD3kBB01VTeqXRYcBOeJgNFO4
bcW4MwbinGWSi31cGy8wiHR/6s23XhEBrhiGHaSCQNtQ7phisesNuR2CGVz5h9FlrauC9IaZ39+h
Zk2rSzoZmFoJfIT3RztGa3ibE8vLdo4wjENnegdF2KAy2LuqslwOs4I/PW8dgm71fOtqTn7d27H+
Zhn5LfP251lP3tNeGW4UZZzvdUtkL3Entag/JFam6UFqSQjYtl3WOuQ3ZjfwAFU41uQwMzlZj/xl
9JkJS63SuNAHcdK1fkDrCrVyst4BFC6AD3WRmkReRpJEr6I32/a26RAiHvWiGQdamcng5e+Ip/Tc
8UXE/G3jUCosdThValYCtG9cpmLbfHQGh+1VKG31ZYAfVKebqpu1qQipCYxSnAF3r9R6IdOiOELC
wbULeKPQLPJUsE6ImywxOnlnpJMyfQIrGjvjZiyoo2iLzMuQZjvs1ORm3DckMuv1tWsX6iQu44po
gPKaKSQ6iOuB/r7IXvGBxxIQeTRE7yqB5GnhVw5zrk1b2+ML7tjJl3DzF0QytibJVTHtadcbtX2b
eTiPC6TT+dauXXrVhEQzMT03SqYYDyi+62fQsLW6wTOrqU/gOgl3/Ft29X+n2v9gr/7VqfYO/NF3
s/Nv//6/jrU6vJ7VtrBSwhE6Of//WGut8HCKR+pqzkHfkjz+ca7FCuTiLwOpjT6FI++/zrWggQx0
egRh4YkwVH7wn5xrGdZzJ99Pz1dB3jdrDMN6LvfhYNv2FuHSAOeC1FDWuAMDCA0MfnUNQVgXHfIn
9Syo01antQRnTg3MNT/B+BalQAMISYhVU4wGkS1A7HGYKaZNUU1EgJB1yaIC2ItJISXKOvxIavcL
WNUy2k4NgQM1x7qOfZYcL/heQWINqXUw1Ch6wA8nvHAaGialK/yiBoOXrlM7dDUqTezQY0mRdHK0
DsKjXRDzyKn775da67yOV1wrHLO/Sx0CMDLfJUCp2zDdtlkQ4q6Ki3fj76XCk57gyGJ0054Ur75l
MPptUQHcbISyaXRWG9ywLD3G3+uQ3vWTOPXe1KjXLq7gzxnyQNYtcCnM/vx+KrPuUUL1Kg92OZHM
MXcOCx6LL4tf7g3rpJycazgPfqHMLI7xNN/nmd1eyR5OH7idQB+neO+UWvKlVezHKjLOhP36A2a0
Sz3vdjNH82wyvvZpciNZwtKgLentkZFUATnVVFLu4JK6WXVS9GLkZNI22J3ACqOWNDYWIUd+4SmX
/FpPAG/5TEHwgqQ1j0MWX8Rd9zqNZww30MWTC6JB6HU7faC60XwgLo50RjNxbu3OuvTiMsAkREd4
3iyduaeo2MrWpidCktm8yFPNYqyflKKSx7Fpr5Y5gUI8U+SCJ09uxpggOUZvGbFQXX+cpva8RLq1
bR0amhFq/40JOed5MavpjMPIPGM4v1Q7AhV4MFDh7hNh3Y38knAL4kc0HMa+SRRxA18aMNM8cCxB
QRePTbMrJmJayAzkozXNhw4+aEBiXEZFkWByqdlqZRcdc45s/EVgTGLKbW+PQU69dOLyjo5QqDfF
Yy26OMSMSdeg6QkKJfSUjq+71MnD0OjV0bYbj1pO0pGXcXKhel9tx43Jl2AozpSbgy7SkcuRUTZB
N8hEFZ3j3BEMwDku7czaVIZh3pNnrsSbWgVfBURuoOnCg0A9VO8h3t+mJkA4x4nK7dBM59QRtu/x
7XOyqs6DodYB331IMl5AnV7R451vB1ntnTolSXnpyh0W7ActZ1wRK51fRMV4vTrw0VtpZqCR0E1k
C2GP1CPNwRI1li5ZzP0pR4fK/zkfk7xfLiJOX1sysIwt0VXoKStOeT0SBuWgSu1MvD1zGXKyJ9C4
9Wet7EK9lOnnZhJmDcAye3PqXtQBNvvXtrWAqI41qVLoNY9r5M2FY9fmyU4RWJhi2gPfkrnv9UzT
XbHoCcwZk1iOemy2bdknAMCMU4buz7czJTq1vekFdASskLtiyEGUybDBF2dXWxMMtNDyt9HQSvAS
hXYmRzMv92alzJdQmrRdBuc15czK38aL7oTjqNLLUZRYPzoxeXo7dEJpgDPcYjzQHTL0Kpuyxxuz
1Q0cVuFYyt2Md5+XrYSDCfdTly64U0gX1Cvx0F+i48yKq0Iq75rSX7VJ/W5HNhQqIyUr+XquunuS
cAjUTaZ7VEJ1oPWohrruQSXnLnBZay9VKzqSs/I8O+CPP4PPJC2VAUbjVgewxqOfEsqDHBXhzJfW
Q0irjqV7npTGO+mudk4rlkKRejkHlEq5Nu3k2KT1OS1b8yJGKtTXuXmVD+gXBG0qVjSIaOpAD1FR
+TZju2cnMLT3Mqu8kBkFU6JBfm3GInpvEucl91DeDN7ge4ZYx8Q1oSRT9AQq86RBr6LqpK7VSzBe
auTJQzYY50qzCC1NKtSoQVsX4pVQ2vIKRQFsIwsiVmOWe7p214YynDkiNVCfgE5tB0ch66XXeLJW
LgtR3y7kIw5iUPCZillNWIvxAoruCUobI3Rovyi7JvVJkzINTK9NKM9jaV2giKeFyV9ENF7dMWEI
kU/wP9q9WHHjntKH0FuRXrTqzjBr6yzYLA911LWhDal53NeSJcMeFTgJMmDNscKlZcOIKyYz6ezc
rRBfKxqfHatyLmfvsSMKsHJR6kAyZ7jYXi4RaeTZcoB01j8XqO99x+sPZXNpLYcJzu+QyytGVuym
Y0v+pMWzX8nHuFEJy4omN9BogW8Svb6Ae0KaZfqFla73syS2TpOnm7cG8U9vxvA1r/ONwVut0zZp
xXXK4jCL/MbrRt/Sph1wy0tkuoQ51vIqXZh554WtvlgtQnavvIRDe2u7r3VnDZeEd0GqavbNEl1J
2Z7Uqm/3ylxEAD8AkWOzrT57cX9VAxAcE+0EyeY4Z/mN0A+qMoEgQb4UHWmnBZNRUgdUYaKOJyXt
L2MI4EGpKQ/zbIFZU65kh0EY3OWh0OOvLL5jfGCiRUC7lVwx9sq3eF4vXeW91m4A4/tARxB7TE+D
t2BksDOityJv49XM6RDn70yiZCFvS/GlZp2s6nvd+IyohR6yCVv1DewWdvPqitpgS8B6oDanCOjQ
tLbzy/gelwmvmcZSBAQFRUPbanTx0r3dUWXfFUrzJBGc4InDCMuSHDEk/OqiN1uB7TYirn4iLTkb
90XZn20o1O7L0kKwYkVxbPZ2G1a1e0YnfeKVvaaeDPKCkqdx95LwFpp7bAOrECQLRUufOR2OrT7t
O/R3tvOFOeqVmxrExZNZKl1gLy2PEZHmyidLAbJrLngfVY2SoA+XwTsV/boqPoGvDRkOYC3Z6OZb
o0KG1/X0uodoRELYcQKqhXLF3jSRwXgB0rQiL0lyJZY1JpedTdurbpa24rRlHjmqbROd+mPyrmoy
v1vm0L19LdsEM2Rc0ddLMv0EMgUx3ujxrKh6fZN5glqEGnltAQD9sjOY0q7nGXuwVQeEOdaMAHEw
mF4Q3IDyb4KkVFfxcBz7nCZGRCfIta5GWoO0NbSo48uu2Ybjpb1ZOPwdLBNWOsSEdB/P1KUuGDbZ
tqcq63j3y+6ZvqxxANAEUsh2FmDxjCqbG31Mb4vmykE9uR8KTlq9XK50t73QmuFC7zbkUM4heaLI
UkThsERW4tYiRu5xMrxhjxnEDQRjAi9AxkUc3Lszi2vPmw7x/2PvTLYjN7Js+yu1cg4tAGboBm/i
vTvd2ZNBxgSLEcEw9H1n+PraCCmrFJRKWnrjHOQkJco7g9m1e8/Zhz/hFh9Af88fFJUI4GmnPwwF
E+lIW8x2m6uGRJ/VWOmzb0YPZM6aG4fzjufvmGV7GMGiW8ux2vK/tZMWL7IYoxP3PVY3HEWaci5l
T2KS3cygE7q1e0TF96lUEeXhKB5CHW2jONgL5G7aa4+E2TzavHKBTnBluFCfbP9Zxv0m0ODlZ/ta
dne1vax4zBBVL0i98tacxdCC4jUUr7MVI3VdKb4YWs/JMfIMSL/Acyv/EMel3s2q24YUx3pR040s
VoRBmUtWbUbrdoGgQRPbROh6KsN8EXRK0eNtQl095LK8TtClrQxPPLVm82n5K7fJnrk9P8SJ8Tlw
0guKvXvDMr93xvA0BkCGG0qCVUDUGUpgJl9UUjfzSJSCDnd1BjR4qi9kdp8MkRP/Z3HWo8khxfLB
ku3TRM9UlF/ajMfLAx5tJPmVmbmsAPez1U6vAeguookvqje37lyIVTwFO8NW+yKunqYyvJa9c+hL
uERJj+C2agqGQ50pnkYPNqPrGuGWiaXmb2v2XJMc7AGJhxOl2dGO5dZbot2NPkKGU7l6kyvmAwng
SoaIOy4F6POmaQ8643MHjv0qsqf6EDaQqano61FvMx1v+66G45aRxXAKCvGKXecqZa10E5l00ENp
X5q8WSBKWRPsgGqeVAH5P69qtB3Twem5TiXR6+y7NLML3R6KymT6ITYTgHlAyxuf3TGB3CwB+C2e
wU6e6E9s4MC+ea3xCI34URFvS0woQqcMYo87fXHSK7p44OurhqmMRU56FNy4yTBtaJQz40D/hBpY
zY5zMkYATe5EdS2d6gA1l11IUCkfELLa9UoARh3NfUC6iG3nO2+svFNUjjvP0/cEhR+tVuIMLs5k
vdF+TdbsMtu6LT9nqbtFrIeakPxHD+bOMKx9JztXIQEo802JyseTL7jUt6L7rkpj288FCpdhHVf9
qiwbir9uM/EdyeLGBMWXF+QyOFTG4UhVpcy72XYPjjMcJKdbqvyVkXYbWsYYhpuL4RrPbXfjFdMD
+soL4eYrS71BFrc3kyblwnUJ/EBz0o3P5SDqNeS9gdA5I32stM/5IJoZpL4iFn1pMMfGd3SNW5vZ
1HpoZghFSl+51uRkG2Zd2uTyUmdfU4XW8Rx6DmWemZbccMKm1dyGhJ988voUp6IvJ2rxfi7DrzRp
QWIDuJvme0JoyVMuCpQZe4++OTyJXJvvXpvYX62xU/dNVEg+uBW7b1HV5OhV2lwSXdLl35uQIJp1
nSQcL7kI9ANDaE+Q8a11fYmY2hxFB0h6YyiNSpYYxBpGl0l/iqtNat0M3OEMIDpW6zK4Eg0zlLBr
3kzuiFR50SK+9UKFQj8NwxZ3DXzP5aql1MiZhdaG8GemWi0jhZNw9AD4sO8Z2CD0SKeVn7SGSZp9
36mdJ3pva5bhtPPcBilj6hROtKUtdu26U/kJpKC49HZkfhZ1oCCz5ia9x8yeQTFNhtYNUUDFNmoo
kmn3yg6yb74Ml2N4t0hVDAMdaEXANzGLdDjRyRsZ1dVgo0kxUBc8qXb22LpxR1878eAXm540xJDj
TzcvMu9dphRNFoKPFH3r7tIhVufZH8mxCuskvuaNjY/K6KvzaBtE/wLm9B5yz2PRxEORPhLCkT6m
AOCfGLSN3w3HQrQ6m02AciYiOpRwSTMfVzCfuVmMk8nxSrRpUuxqmVHA2aWcqdwxiM2buoaGtlYD
AOCNx4bhreXAdZOLcuPeh1nlPBINObCz6IHYNatyRuOctEGerbsJXtKudYux4aGb0fKJuSA/1HFj
h2Ak7EY38keOJUMS78ZHOkubqSr7KypLMi9nyyP/Mp2WLEz5Ixez+5GRqRBzP1gdFkxKgiVFs4qJ
81i1PuGacZobz1azJG5mP9I3x1+TOGF9vuLRRQlOi5+szpHUzvJHfufwI8tz4TYaaO0gj/5qFP5P
N/Rfi1Pv/5b4rN/yL+W3n/uhy1/82g6F5fCLK0DM4deBe75oeX4V+VgmjU2BqRULqEc01GIy+q0b
aslfFgs5YC9IDL69+KB/a4YGv9CvCuBgYFEFGYZG7Z81Q39uheJAxeQkMVtjFsSb9DEnLYDFxnh3
6g+Fg+qP4FrKIFb+Np44bjBNN9coOcu1TdrALnV5jLSfRc+/+7L+DBD3oR+7vAn4d3wcxwuA0f3o
1/7OP0inPu4gMXYHhnkwK+mV0XFIGrnlAKYLV8WZeT/W1fDFLmbSyMjhNQ/54DNzbroifspTJ1v9
9Vvy5dID/p3DCnuzpIMJywFFpAOzBY3X7z2NgaMmdFvpeCgrQiUpjPxxUcdN9B66qM5fJnLlbvuC
KhpEKp0KFDhclGCRBONmknZTHTVcLe7H4FnGXYoAhTbLWDjybXRq9d2hE45gNcmZhRed8qo9OzNU
I9lN80umy/7c2Kr/OlYx8pdCovuHsohL5NApP76f7NLODlZXtvVFEEID1LITwYtG33DOvOZdgor9
Llw/oinFQnLuJBJCtY1ROUVsjWqcttr3DZdIpZILUIn6AA+WVfvXZjAkuCvQG6MCTP1JXVlqdEkR
cqah2AGiRGHY+nPJrWlG+XkCtmp98/yQEXbrRVQ1NpE9MVerMG+3XY5gaxP0FQdWFBqWAYWcSBUq
kS6zViUz3Xzd6XT8BpYcbeTg1a9KlFz7bDpu4c6KcqCUUe6MtOfJjznTuitfjIpoeabnAfnFTjvH
1IZ4PhhnlTF3xsZOAsIrIt6Po5Dc7JFBLOnwuVlBaHbRayK91BO2BX96gz1GPycpSZLZ+mNGeYuk
HIYyB5g3cC+WtFlznulpi2Wi+TK3xE2ucE008SF1/ak6J8ICQtVWnuCe7DTyCHJ6rm/b2vHjdRA2
3OTtbLRvvLDX71ysO7mfNC0Zrh7EDPpIr4gGBsx5RJhW5oTiKPk6NvOARHkYmrOUTbohaYsO5eDa
FkB7WO67BufH3RwO4msjc3mtDZSem1iM+ZOMuFquwbBy7XVcZaZIQj3jOg5MCpYpCRHF2HJ26l2R
jeO25Gzh+59sl2F1h+MV6lyeXQ1hTkRJyQ9dMrCsyAlPOobQ62ay5i/o00dk8vPEVUj2vOgKeg4T
38gbH6vO5WHAPmTskdlqxuM/KoDRbQvW9ZwUj+xmwLeDMMKw5U+eDWSX5aeSrYFVRz7OqDDsc4yY
gEtNBrh7hTObwLV2aD0SobEDyk0JFkutOmOJj0wY6l/3eQ5Au1Vz91ChpRrXQeaSDx5lvv7ey2YR
rruEF2ksPpRARUnwiut0g7eZ+5yMYtMoucYFU++AziaS/QzPVDl3EzNYvZJTXsTQo7Tf8H5L55Mf
oVTTZvRc5dnOS8Z3NnE8bP4UbckB7N4iY3hIcDYyHTk6fvCl0s4AsHk2L2Npf0X9jdzn1IeSZju+
kYjSqeCP/Selp++eS4vcbklWnlzy2ptg5I5dbHQ4aoTmPFO4DzfkTXwzq+lSo5tRfEHaiU9z13KX
9SBW6XXNHkd7A9VDN5wTrzvFofVYNhSZKIUKaXJ/ZSNJENYJZa8sCPJrhMdVVEFmjx/NoL3vIXKV
TredojQ/e9PM/HekV1PAfVzJwaVHOZbWd6xK04tv1leEG+BjctB9lid6YvxwuGWURQ952MiOqnuK
knPgjqfGS+RGFIKSMnfko6/Cjr0p30EcWecBFv2UFAgE5h7fMpHSCBMICYo0RVHdXFkDGVpEb99F
g3FvlmAgjVptujm4K/2xJZQBa8qQUxwn0/SZZI73OPGrO6u0cL9o5xN43wvOkRsvB7Vcjx2GWZzq
66mtQtC7Kc5OKW8K+8UZs9sotg4zl/gmtcxvs/pe0+tea1m064zLYz0hwSMfNFlCBfv20mcsvnTM
42crqJ5CmqUB/ThjFsmmR5i36WUFzIQUrxQbQ8sFOZq2cArGoyPKcI3IlIFhW9+1Uf4UNuKORKaT
8pq3YepOFIbVd/CX6dYK4/k1NCeoyJKbLAoSsdIjxWxr1tleOMQSwKa7z3v6mgLVwjzoBzIeieMK
/UdjsncaayLtM6d8EHRX7XKJfxwZI8bMrmK7W5ui+q56RXMJZa2srF1AdNS6skIWWFHXqxq92hEf
2k1rIJM14MRD57yr4vnTmAzYcInIY1s5M/l9ttz8IWTHxpAQbUmuYyjFrX5ttWmHjTdegiQwzhbG
LtJf/eabFQVMz5oLhuH1SIbmvkV7f/ZDUZJIlHQBm1lbvxijdZWUdsXXh0OhCtGu9AyyBMqvL1pj
JfUaLs1uaz4ZebRvh+K6D0r9mZABc5tVpjgX/dyg0Bqa5zDnKt9frK5fq8xkvUF+WyQnREFkTIiC
wjTw31ifBlW/BpM6ewiTgFeuOgmYX6hzRvsQdrbE6IlqwmxOqY15yZOvwpzOjBPn7VwkpBlS/DfQ
M3ZJAH6Di1JCFKTxVKfZmXvwje5Vcppl8GJNAjOx3eBmlkoNO5NG587QQX1nxkjku0rapCzEXXFO
wnLnWLgB2ML2U+k9ka4bXRzTPdsCGbJnVk+RSMjDEFxmFP8eKWxyX8VDjODE3vhZMt3XdAbVYlFt
1p1qHwta20DWJ80s0g+zR4MEqCpRL7MRHIsqfmVQeBwGvydDdnAZodLSshsHq1noJAbNnd6+I9zp
1h/ylAutaVTiwMYKh5woQNE8B26ytqzYWqHiiraNNexrm95LQyuOE2VFG+oI+Rn+SPiskTsdabHh
nwv01WDgvykxoeZzsGknhjIFjbnMsKrbBTOxRnBzZfCPnTjkGaioTVcx5z1d8AuzBHKQ83zAFms7
jxZiIC5l8TI+kmtFXMU30n+u+qbMV2Ie9+bcF5tRMq602ei8VOKSibx8b88ePVou+ka/jgv7Yuuc
Mwlj94D0dx630MNjhmuu9ZUPeIP+Mt/TuiE+WDlPhVA9pYv/vTaacqUFeQ3oH6cTKtW9C255n7rF
FUKfk0XUwdXkkiE7Tt4neIvv9kgvlJywfTEYF0Lu/Nup7KcDmSFntt/iNnaq+ivcG0zcWUi8IoOR
oSl2yDDWTLqfIUTv5ggZKBrP4Gwq9gbq0HU59AcOr2bpP6wRX7a7ljYL3a7v6OU3k0cbaDiDbqYo
yipo34IqTW3EEiTUV49xMR4tFMUyLThYbP2WGMjoHJXfoo9I7E2DbGytGIiOiflNW+NWqq8uSmov
iehz9ie3bJ4Ljq+1kMNBJ8U37eR631lyPwaw5oC+ntrcuqmaIHrB+c5xRDVD6FF7ZVaY58hFwpUe
qbceQjrbvnM0O0cjKpydU5v6V9pUGAs5zZElPXmR7zzotpWUoWVbPWcTE+6VXU8tQlK7Tt5RPIma
SUYWJjvoNcnd2Gjo0lNuhNE6V0nHGY0AbC/bnlIWPHfSrJ2BZtsqqoz60YXQ8ZqQJ/PqlORyrLXZ
4rDvmITh6baHg9nyxNtBjGa4J/PDW1HvEABUtIkzHXMqRsqeLParfWp6MfVW2mYZHoB2fvGLKn/x
3YlrgDDGV/A1yc5MyuyL25kZqhTQdXVIZB+mhwyjlp3NZwHcHzupbpieVOhx1ilcX0IzpoTxjhgQ
PfFd+lGKagQDO11hKnc/C1PkC7MrjmnHaJv7SouEL04D3e+1GKtjUQYNggwjInQDvTWOXaPpoq3H
V1td8OdnPC9eZKtV2CSeXKaG9UOad26zQ8AwqF0NLulNTrP5NTF5BY5XL/5kKekz6PCbIOWukZvH
IjHSG422/SYJmrBck32RGdd5QJ7orlswUHtiJKaHqjKDp4FWboeQ2fTWthIpUmQSiSbyFvGargdh
8IEA6fJ1TsoWRypY0hpS1Rl8+ykjmyWMxPSYggBMXOGS6m6DVFdUyXSx7QXB49/FfThRQoWLV14z
pSUZxdTsGZRIiKwdg3VXRglruRPR/AnH4VjtzR8BUUXVOOu0iPo7QimsFOJQxW/vYs9INrOdK0GP
CLo7eRCIXzak+xgP+Fu/hMSbnE2ibzf9KI+Tnxt0az2jv82cOvrGk47NnWTIhkQak2xepnJ+8qXP
2RfXde6Oe1Kc8/d5CbRCU8JA4Zo7ictOlRP2uAWSkxrrAOoR7sjUMpJD3RUjqZF2ipGNOWhSwa2V
+loQSGgzwAfasEvTBvdhTjH8hUYa+mqS9xLjpmIE8lzYYYwTux4YMxR5F9JL79oE6TKxn2g0OkId
DwSnhK/5aASruR1jGmyzz/gZX3JAgkk8980uRuD+BcABrhK/DDHtZgVoCmb1kksDzgPnZezROm1D
wgCcbYpd4oJvrmBQgiqdCVJn5sauDS0/xrDR9/MLTAjnwa0XU2RWIL1f14NAExJEiwvdwJ9cE7kd
24+EfzJUwl74Baec8xpVVoMVYSjz4ahEyCxkbPr6HbxcbG4MFPKfG4EcBpyAar5n3ghC1YnL4XNc
6MrdoHrKXtmhkm7L5NAO1uScYb5GvEB1gvqw/jpkZfiuMou9Fo8N+14QRQukIZdWscExGBTbwSZy
YZOPSjUrFcX1myJ14jHoGprZpL8xRyFG3mEgSjTIzpoZcq+Mfo7vGn/oRqj4ZCMvyIp2QPfi1s9O
4mIk8b0kfVMNGWDrGtfIlRPNGlo5DAYkDsiJX3n9mUjMsaOA/etmyQeKES0SKMUO7RsPYCRArw+M
MSvuh87gETqYcxafkgBBiRWT+PT/8Sq+iR0N7o7EMfdzQ6aeyWhj9N4eNI6Jna/dVxWk+eYfvwjw
RteWUFl8C4zWzy+iqKf6BGnIIUHRdhXRcvnkt0n6NyQrOn4/9ZYWRCSUIIE+DygpQLCfX6VrQcp5
omkPoSu5HeWdc9PnyXh0+zg9/PUHsj721ngtNJPIKqEOOfCXP3wiuteVWaCgPVhUqyPD9JIbZELz
d0WQS/dABhTQNOa67lOkBRXexJ31G0Rm0p5L6pKaqS4Itb9ZMQhAP34BHgQ0zI0QlrjhffgtyRXt
cGPE7YFH44uv+202YCJ2/a/aVe+WoOYlQhn56f+0ZG9/bd39V9Hnt2VcdO3/+5f1py8KVHsRfJJB
6X14UbvPadj3XnOo/MAkd6eaLxLE38m2w+g0Ja1917R+urUZ8W/TCAtJUGUzobqRfSNE5p3AoFbr
2KvH68wr6ezZuTCXrXjc1b5IfxUW/5+xJH+yRBCXA3dagKVYOj8sEWEbgEI6RCZOZodH0HqcuHyu
Pee9+udrHgMq9k9kAxKK5IfvZYw7v7dLlzW/GFUcCzyfZ/fJ3/zkf9wknGXVezR6PRv174dXSUaU
4HkzVwfVCGNHYTptPHKy/uZVlv/K77u2PnhS6XAjo5uMxthfvtbfdZIZDzkVhnwmqXScYVL1gAys
0ulvZxnLp5gr+aMIzOnmr5fWn3w2QTvH4zVhDAv7wzOWUYDnXTAUh9mlVWI2bN9s5MUyMPirFfxn
L0NARYBFAomYJz7IlktNcs6UmsWBCIF469lFcukddPV//Sp/8hVKDMaQxdAoY/39wCg0UgaP3mC3
JJpG8GWCXD+6oTUcdRJw/woja2Ua4T/fEQGmWa5gEMbDx57w8+8WgPekWGX8bhsexyTX0VXUgrme
R9n9zZP1x22AjZDUCzQlQkDe+/D5nEQyyDOX/kJmlO9uCsF8JSXxkqtWBsbd4PYRl0MAQDttA+T7
m4dt+SAfFugS/LCwBdnPfPPDAp0yelVOy6ujUxs2bqiKm3xsXFSFXVhdUMA70d88En/cSTCSo853
AUaDNvwx6PjdI+FQ6dhOPA2HoivsfUGW2A4iaXXQ/Nu/HtH/mf/9i/nY756iP4QiH9vm7T37yeW/
/MGv8z9BHLLPOR9IZInknUhGSb+5/OUvbIQAbSFALlD7Zfr2bzuE+IUVKn9Mw/jtWDP/MwHE5k9u
C3xBsUzt2Fv8fzQBDD4sEICanIdEB/Gf4q04Hx8IGeVt7Hldsy7JTOfe4mTzSxPmzZ0/2fNLWPah
2Ans2e/ULBW3AUNnOzXao3dHulGDPrN0idLVaT4JpBNuvKsjXKprlzbgNbYE4m6xbD8OSYzoRLXO
XG2nLAGWgYHOG11VQK9hd0XyFaKRH0TX2luEunW5yw2/pvEAYXbcdKKczLNKxDhvVA3rejNBsrB2
se9nV9Iq22PmobWbgaUUB4duDSQtCZ4GUpyuwy3jlfodYFLbYbUlvuOqk9xxF3OdDPYGPB97U1vI
rx5sFCDqOJYR0lGNmvhi9lFYHqEcFNbBwgbR7IToO017LaADqwrL79Zd4dFeZ+CCOb9MXas/AEjr
sZz1pP5S6Cf1F4gj2YR6Ct3Fyikzi/aq8gt4LmTcnFJ36OJjoFvyE2NpoodlIorGMMS/neN+c1IB
eI/Q+bqpaVTgDh33XGhKvZmLMOjXXAG5aCSJmclF/Gxd6rAtntuqoJVV6UB/xnbljesWPBjolAU4
YiPgOItuGomHN0dRXkLRvyUY5EdUiAnx1VPuoC82MOREgM5ievGtWeBCThqBG3P0oN3csZ9k3/C4
z/e5wNGAoyLBeqBovCGdi/1zaVXZAt0t0ab1E4T8ldBkZA4Mbd1VhxuUfkYYBw18iaQl/i52EeyU
JfRJRo9DPhNly7qjZdXwuSyzITgwafioSFP70ljPdBLfibMr0f83CpQRUdDlN7hajr9lqmh8JsSq
BjLnlXrv0cQgl9Tz0wtXUhoHkPKMr0GHS2Qbtb3ZHAjDlRLgjuO/VIz5TnS26W1HGgzBCtcEvrVe
Vcl1myyRpyQzERcrIF7V6Lot47vWsjzTsrD0XtYR88Wu75oBUwriyOYgSRwfDkwSy+iGppJwLpAT
AmJQNYf9yGyl0cVLasIQwN8mEApjz5mxszmEbO2rGfnvvkjHftokbkRpYVsz7ItczdNpcGIzuU8E
fUI8E5q+em6Qt3fqzSKLDrZdehoUYyWL5GAZqUDaShrCxLODwGCdOHFwn9eiyA9gGvVMH2a2q+Is
SNlov7UmJmWYdM4hpm/75ox1CVmy0z4ox6q25jVQnvoRjpZ9XcRTfK5JsGda62H0Tvsq2M01jI9g
CPK/Kbb+uF1BP13S5JbzzGZK/3OpkJeBsIxBTGtAkO12GinU20DTxDdC69dstf+cZ/9CevJX59n+
bX77Lxg8cfXTmbb80W9nmvyFy6QLbh51iom4hV/pf880UDHE60kUJUuYyf+eadYvCJUW2A1iE4tr
HP/o3xY/6xdyyCyOvIVcTRH/j9A1PwQjv6uyliMN4b60uNJA1VkMgz9dA4qWUXRYqX7dOhnOiZ6i
EqMQis9yCR7yppMR0itaqyo4tlw21cj/5bkO+n6SCKeNFdW0ppdM1UsLKeHKqQND76yR2RHASp7M
npPyBhBfuUMcqJrtOIVA6siyR/rco4e7AXuQHoF+EhWni9hJ9vSAI6BUrqUOnd2TKeoVKEYzjZR8
9+OX+s+i/RcRLn+1aC9locrsZxXWjz/5TYZlIZ0SrDLHNiltCWH695L1vV+IviLfTyCA4vqx1Fq/
lWGO/YslqY4868daXrRbv61YyWLG28oVE1A4vZV/RnS2LevDvsarEz3IWoUWy7tA///zmg07o7SR
kuUXcKULG1l2vrmeGhtxYc1YcMSsmCcxKMyqzsf+eSKwbNrMcbqIKVofYcVTwplivruR5fs3LioZ
TcimHr/YVDbeWxqEpXlIk1y6b2nVjtaKg2iYdwniTEYwdDdpPyfI63dpIJtNazeEkBpdFu7NmjOP
nOqII5sBRGNZtxpxBu4cMbvtehqM+DHD08Z5Uo/548JzGm/djlnf2YB2dj90g2sekXpn8VYVaXvX
5Zl8TgGUGcT0Okn5CXGIABLpT4upxggdmWzhN2DoRqLhCYTVMN/iCw1Z5+C6KXjrcGJgsUJEib+J
iQeAmocZoiFC47Gr/W/YaPyznViQR8ZM9AK4UD9coTAd8204WBBmGygKBQ3mHMb7NIC0Auo4mjo9
zCN31CtAjea8bZIy74DfpbZ3raIgjo6MP8v2oKzKbr+lgajUMUIxX9CeHbPPaq46HAGxMd5YpYjN
tV9iZ3+avRp+JeCOam0ToPzVlWO77512AXp0JGnOiS0fR7Pz6p2PQXFjyiw71niZ/LWvHIDPBNGm
BZoS1ELRJnVCZbwDV0CLDTGwmDZF2jndQtWdC8Y5Iwf4yo1pLbEomppjuE3ma9X1jErpVwXi7A6U
NmAWI2wM26p19BSvoMD1iFNiIIUMfOZmaHZlgVAazxPv9C4XbhWeZDdkA75Y2zh4U+JvxVh696xk
Y96lmaq7R9vD7VhvNaVV/5AjrdL73vfwN2IW02Vz6/iVKq87BzMhi6UbKtAfTEJ6iWRZ5bMqecvt
2F1nPtCSTzWBFc7ar8Og23DW2P7Bx6oZmAcAWr7/bVDYeI9IrCew4wSDVXo1jFpkOysBu7Bzjdzx
NgOWjvE+7/zuPFvDKF8tVoL4NFYmE+mhaPLeZtgJVcpdCSt2im0xsOk/ybE301OJUMPdIPBHJuAM
BeYc4FJjdOtZuZhZ/WljIKIacoeBUaGgNksRYYKdK6SBD12fm7jNCn9ot4GrQiAng1z8I+Y8eYcA
YFGCbQi5+HZy7LhddQS3x8RNt9W4HqZkoMwTM8HRL43fF8BY+zJQNd5IHxfOlLUwOFbKzmRyMT0g
hPnWmJSvc0QmVhWdXBq8BiV2lUhoOjTvp8bbqKLCL7vO0r6FIiHdia1gFZWtE3wKBjMYp9U0prF+
9yKGxV+YGY5IW6jGUxOyZ5MmClYbyRzdli5a5TxXsHfANqJVwKLKdBjU0QUFpGf4+L1Du9xVucw6
BEi9nZbliSMYLjFh6FwsHtw59ieUcGMjPldCT80B9Hnnrz2zFe5jiPvIhF8Ej3ANgn7InobKKxy8
YAIVVFahgcN+3IX3QIZxHkiIavkBDyge4VDIvLyCK+EUaIecOD3VwvCCW1UiSlyPiIK+KfiTW8pY
aRxSLJHwFqsEjE8LqLSGgCXlY24UPk8PM7xiF8emMy2uoVi8QPxGyt86cVPve+2b3ssYuBz76WBK
lIdhpV/c2OjRW0yxWT/WpdbeJk1FRNe9L+VLXg7Zpp6s6SjTKGiuwpQolXZqk4sWbTqfR4cftUlq
zP+FipWDp2SgGbtCr00ye2DFw/0cD+VLrdR8jeajAFNeM+jJ5HDTBiVig3hOzRscfzMij3YqkS7E
k8twlVZoVFXlbi5j41XNRveatrU4xjFKY1wFjScO4+j630zwxw2zzhZclfaTDabR4uSONP8Q34Gn
sZDe1DM9BEbyg3r20VLgzMss4PC6rdEMz+ndSJn0nvohnQMovDhHHKmrXW+Uk3NEhYMtJ2QRi5u2
tjH7ymhS6BX0aGLgW7g9MsFJiRXEfEkJ+3bWfVurix1PqX6wjT6/UEC1K7OrNfraglkZUlFp6kvY
9imalxR3QXdEEhYVp7QKDfcSGmZf3rhd3D+UVmBnRxJRTP5TjrjXAjJpaOMjIpemwR/CDL7Ya9pl
yRbsmHvLOOsRyB5fiTa8R1N1ADzTMIeWDPmomKCp2Q7zuAa5irINXKYuVsXuk67H9Fk5Q9Nv+Qzm
OgyIhl8rJatLjUbvNS90fRy9tL5R2CzQjIzOKldWdD8BGjxlca/OKHbYf+QAUlgWTfgg5WBcaTXz
RKISVBflNPHILHjIjiOEhXbfGgng2LRwZhJ6hPEKQbk59xjDb0Ord09t1vmXceRiCC2loLWaJTcg
T+ULhOCQMHaNxs7nwscnaNsnknbAPjXauPgzkmR7dOwrInxgBuP3X+bIwybXvrUBuIgKp+YQ28Z9
Y7KWGWiOdh5/c+nA41dDLNuq9K7BS/PA8NlES42TWAoDWGzfJO2qhDX/ovope7V17YK8kqydtoxP
uOHUqzlTYjO8HK9tPJCgn6AQ5saYHUk3YKzsqfjkewaTbWHJmfh5NIKml/XlRsdMuvx48O7dee7l
unbrAdnC7K7apjd3odezb6Qw69/AHi7tX4QeKzNvGF8joWCFZmbwYJZzcmNOEIcR/flXYzLXh77Q
yT7v5vQpZoJMfybEruIlwTVESZYlvvi3MFlkyIFdP4TMXIh1h3PzYiM9AmOjrGvPTtJjnVI9yW4W
oPxEcA0h139Trn5PSX7fYgHy7jpFM6JnsnpV5bZ1iDwzuGvMIL0PYwf/v3SWVhlumJtBlPl1FtfR
piqy2zpGyEYlKzYa0eAmpJgCxjcUp77wAsjoUXHFZmxsCEWN9kMpzZ3WS75NGOmrhJkDWjMQVFdB
icd38gbvsbVUvk7N1j1PMvfujCQkLiMNC7x2Tch22az5mqBHF1a1rXJn3oHfk58Q48LNNHPFJaqv
6zUoiceynK/1JGmCJTO+yhJi9MUNKEm7ft4ndIo2opavKHO/RqE298oV4c4DTnForRpIfNOjszTV
127okkcfMdku5lg9wHfP2G+1vW3RwBBaUZ+yLjbPVdfs+kDkt3oe42PrQUcEWXntCbQBtSHQC/kh
eGVvhKDVF8Cf6FkyKaprFYPC9gVau1gE2d5D2CBuyyRtcDqG6l16QfIZiXp57wGt3NLIxy3rRhp5
3kQgo8NpMbHZMYxf52WUfytmq3nGZ1TvTZqvfPnmLXhfxSee2gffjokqYKfZdERluP4c0XyLK/y1
qGyQmXmQ0f+bvTPbjRxLt/OrNPqeZQ57c7g4voh5UEgRUmi8IZSpFOd53Hx6f8yuzq7M8im7YdiA
gQM0GlWVSoUUQW7+w1rf8rI3a7IGe1Vofjcso1bE58D1Q+hXLT7VkprwxvJteUSwrTY8rIMNKdP1
Wlb4o/Fqg1ZE0lZ7RysNCaH3UAMMuf1I3Ruf2wbJQwIXOdxZJGMwR6mEOkI4NYHG9MVJKBSbJAHH
kLo1HC4LH4nFbdsSb9iPrO6CwsmXwRB+aprdbifL4LkTDEo+tDj38Hv1moZsSzeOftp0t7WFb3JZ
Mbra8Hydlg7snK+hQofLOopIbGabj1zWLkJzFzqVigAvKsNbZZB5aIcYELKONm8bO27W00g3jS6o
OBWS2k1SDm2LWATfTNQiC+RMyFNq+M1Li65lC4CHj9/uqQoZ/iK5gBtTh124YXbkHhuCzZ/7BtZ0
DKZtw6o1P43cc/VoipWTi2aPctPfEEnQgBGw2IvrkxxXTUt8W5XSWCw05vdvAYkxm8FMuqMSnDFj
35uvbmr2e73JeXbYOXQt08kxkOq37JzUxubBcgLT3K5Cp1ZI8Lts41bNeDSm6q4l/vGebTVxmGni
7DNvcl/ssHnMw8rduH4H4Rm47QjjXvdXYN5uCkov9Cw5MADdy7eouNB5sdp/CCc33Hp20+P3rV66
JJNYnKnsu6aGQZ51HDhIHbgf4X0DHieqo8nq+yCI0x1ipBrxGg46BvbNbQUhnzdp8NWq9mSxHPBy
7Nld62sz8LDml5lGek02vnRD+1Z5YXqUSQTCN8hsbvL8tR2jkKpwws6aFna6cJnlE9UwOjrT/anc
xHbv3rRjZhzDKLpve8PAVVj49t5IuIih1T3ACS+v+Yz+ZqSZvHD8viEaB98ewfoWNrWNZriY+GZX
PTKyTWc371xgaqdTHa5tZrT3CjvPqkh5r2sLnsxo+8nZ8Ii06fqcuIAuFCuKgXqpjeWDILZ0BYVW
HSRxKqiw5v6XKfFnagU6PhBS6dTkNKAec7HI+sZYdBqPcWfUXgjr8BeWywG2ALkRH3P0bTuM7NNO
TaNaN6qUtByAilDtZf4tIX39zPlG7+NOsjsYac88nW058jXFaGKBbCFdyjZ4152xPLnlkOzzxh7W
VupVD3T5xjKgzJgv6yGjNbIKyKHqApEtuASFqz20kEG36Hq9Y6sjOg8YfyGm5Cxdpn792Gih947V
u7xEBX0iHSotsjfhr3KV1F5bLUs2cQrKtNHb8KF04CmPWdo9iEZ9ZWk621HLpGeUUMGiBd2arYBr
Ql0saz25S+siufBF4306lc6OwzXeT2GWP9Ls9q/KVfrZ98GSAMqxMJAGGYwYOz5ggRoXaWcxFtCR
1zb52N06Q14crXh8FvQFz14RhW/gbJKFMRrOmlvTgUYyCuTKTXqYrElcCvb9hdFejDoRC7BC45Hl
f/XOvmU68JiBq6+X4hWyar5O2XHcBX0xPpXcLM9lTzz0wgOFhbir644UB09VYRjrSDbpKSOW6oaE
9v7dDikIXAVGNNWqU++IflsgYjniNCp2KM6jZY4G82ChIV2rTF6yMRabEbbWZkRMu0GoDfuJDdoL
Hcp4GnuoPTBBrXrbcg4fSnbipzasrwD04ZRJk7MzAEcWEWaxZHsxy4fFTevXwR66ENOOghWCT1rd
qkTbtmJnddsbjb8OnemxtCBFw0g2OaUYJ0R1e8eBPXybagSHGLTLfBvhlt5bJaaQUkDBEbji9s7Y
nkXaGVvmrf1TFEYspMr5oWJ77CP8tllHbldt/SwvruBiL8AaiIPJWaKZiho5rBt3ablWtolKEq3K
xDdOnlFXiIvo6zVd79B0OxUuLLYRtGgKiFdo1HYFyKCq924HAUJ51q1T4BWprZLb2NDfK90Pdhjh
sGXzSWCj6+1dDM5hN8FvXJFL5e468s/3PM+7YzE26jJ5TnTxXWATlTbRexpWTaERygO/fH7ImhLo
gIWfzVfmVZYN/By9O0RGgoik0DvEeYyL3SHSrlPTZPe6PnYrN2FPJoNKvA2JmpZ5mVarKPe1I0En
jYMg3o52FTJIaJZ+v60dYP+TEUIGyNXakKWDE7yxviWoSla+URDdiibDO0BAGdpFRNG2KpxwJoub
3mbkXjyKqUGo6XTiBe5t+Z5OmIA2LpPGFXObZgv2uTrXNTsqjl1IJbmTwKXgtISqFiQAzBl8ftGd
ibykUYNXK3Ob8qZFhBANyPIrVfcHnSJ62YZMyXVle0ta1/yQ6k33jBuzXFrUIecmrIxtauT1VgeD
9cQj2V9rlp28x5bfrH102Hh4HJ1avoiPujsau17HWa1FbguPzcrBM3VhuKACpmGUeXoTRnp/FAMc
DqZZxnLqJu0wGPGpVGCs8tb277x6YklmRnmJsz6dvkk7ASIR+by/zTSKVdUFr8xSgk0zxf06hRYK
Txca3Jm1FBlpXdjJddzghLYt+V4jAL1xB4819VjSQxeT5a4Nj/sW6WX+omJDoafuCNGpdQ1gWtWe
5ZhHJ6Vy7tQxH4Dfq3wjsKJQN8v+TYlwduUXjrswW1fdjc5kPiNvQztjhsVVRLSJi1qHi5BCOVr6
aSTvKmWpLQ8QLFhdn33YMJh9NqIZ8L1mSl5BDo/3TQyg3DGnm2ychr0ZMpZZlK7ZbZ0scDdRqkqY
CJFczO39ya6hbinP67FoZsPaDjQsa+MwzFwJWOTr2NK0CzNT5mCmPVzANkcPYc/Mh6mz3OpgyW7b
MJ9zpjJ9WpW2RSZFA+YBM2J71DDy34eY/m486LxLCAfIryuHp7PX45bUgsTZtDlPQy+G0GLTt2/G
sveIjQfg7MWx/VYDIlw1sVNvzASkb+dX4OeZtEFLtnMjoT/F0sl0vttCuhoejSjh6RFYlmYufOLW
VjVL+Iut0aqz3ZwQkXvzmDORQMMXjaW5H4XG+TfPdplNMNCx97rfiRBWKlNX1WHenPOJ5227Idf2
yKOLMTwwkYYErnHF7ZuuXbbnWzOgrUW43e4JMQhojsJ6bbLsnTbK6ZsvNuJr6uexM961pg2vtkpg
i/GkGR7DhnZWmIW7tdWYHgESUvnJsogXpC9SRVc2wx9/lDqVQgZiKKjU+xCk5m03UG+aSlBRkgz0
4HZ6us7ElH4rtLYndssQ/BiO8RZgkZ7vmv4i7NK76bmJDRr32ti6cAKfYHiEyzgU1p1eOf1pjEd4
zbbGeLwTDIwNrCzLxIcuFHdhvQkam8yeorm4aeFs4EdA/u3liKS7AK3mm2/wmbHCRBQdfaDnz02P
dSFqQBRkFfyttppuEoEgP7MiSJWl9ZHE8QCyRP/mgrTS4qZcMjXC4NXdRnzg6WJyauM8WbOZ1Daw
EcHB3BCPqBNONSUIDHwTEcRUb2yuRzjqPTQv1dlLFCGMFtwnMXKgjzxcqVnKi4iKQxnND4pUu5jY
s4nIya+9na9yNX4JAu0VmweV0zTJ1yyuPoIwwQmbzlzyKS43pjCzO2WUA1gi3nHKiGohGGZCB7IQ
xDb4U1kUuuly8BPzNGhxsCHAh5bXTuir7Kz8xL2cPk9xtDMlh6ZtMRYPO4Y6fTaz8ooIuXySW7Uz
oz3eVcVxQWMutxzbD6NgHmEBfQft5J+mtqIO1JsZFNckl6hHCJYoonKI3Xip82B8qkKrXdW6DSCk
RbZg10w6alIrz9hHyxuik/0Tomx7XRninhn6YxUYxqbUtEcJZunWd6uTHMppxf0EcTwa3TNG9mNh
6+MtYxuXK41edERrTzRh+rUVHIidU45rJ2aiIFG37GqyQPdlQEdqKg084Tj063ZMs3s3Ttw3w8Bu
NCCKXGNLa/ZjMjZvVm+CXPdNk1ZbBs7eavIH3ET2cVJJs9fratgImr2dTwoNIxRlAp8fPNTuRnq0
sWiC/06cu1xipKfCau51SUCuX8bDfSG4KYcJn30ogvbJJ1xiQSuUPgPR4ZAVCUjWzBiYrkk8kqBj
AmIjI42buDIRNJJdHaNv9hHPlA2KAaBlAdhn8eYaDFgLJXnBFqlJZeTal4aRwMV2cFHiLEp5GcZo
YHOacyCyaQuDJj7hegdMYnhEVhIJe9v4VsQUTYGI1Cay0TnPw11QefF5cMNunbVlvUN4La8soopt
ycAOQ4kT7dpZA8ICTe4zg2GwXyQ3eKaD7egykRYFkUDwS/ybOh2mA5iy5EAYa/Rtcp1PljfhIk59
p0F3EeHFMIirY/0c349FyLkWd/ZGI2b8MVM5k9q4avgMwrRdGlMNLd5UyLuFJr1jk1otvUTPndAD
ggZLaHAe+0IS4yFxJTT+gHsom2I1s6p0rJa9jak+Lm1qO63GYmWJE0swhi4Z7EWiR8xgjYTJXgIF
fHUQb114kASA5VxSLVyeKmBOmSLp/ciYu+mcs265HA7o6OAYBV68gsdzyuuGWZze3QozeYCd758l
BpAjAwnfYXLWZrvZ9A9PkSA1p+qia1sq7PGpAzXA1iIQLG7Vr52O6TqCzuga9e1D56fZXRF5LVRD
vDGLxvCptaGx4BmSTDczlRY89RUJLhFkWrJfilNflnKXmARFBuypTvgd87PXuuLdJH8BC8egxvsY
0umib92Kxf7Q77TOd27YumRUgB2Ws8QLv2iqe8+TKmkXphXWTwymyN9DuxnekSxA/KvZ9Iey5FGI
8JxssQRy+w5FQc1BVnpQG0xrVZsSSCHD30VqDPGl9nv4OwGV0M6tzEtRGsPXinDVW6xVGtOz+sUz
aUYWuqzmkJjmy4Q8h1g2uNlVSJHkeOmlstn7lrI4gS8x9hMMtzOXOimGNKsK7NJEBNul54UY3tR1
VkfrKR7wZTLQwNzGw88vywtL5ew+rgLqfy8R1pXG3hY3eVbYzyp2/BpzTtDnxbLhsWmQ2DDCkTXN
qW2/Zm3HREUzISGAhZhjMifHa+VLXnU5O1ncbRXpVmlJgyVqo1nLLgLLlCUeS9rW9Puz6A3qwtA3
72vYpvWqy/DsbMYCCNBmlP2YLQk1bfUZGDvEG8ASDJMG07pvCI8tNo3WFo/4yYk34ulWrcZR5USB
RASUjXZw0FiDBXtSgKIWbn4DokyFoftGaDLZHOzW+fe8G7hgbIrp+YN+hrYkT/WkwRkrHGxhms58
wUDnD3PMrDDkVOmDpprwqyO9S4+264tiOQSKaTCWde6eay6khZFHLkGP7DruSUqwBm4CH+xcMZXs
wo3GumqmmTcbaMpwOdMa8BVBTcW3IhfDRe8ld31PxzbsNXhYlzoJxEsUDpa+7+IyvsQ0sAlDnwF4
JDzT0F1PXtHfiqEPp4POgMm7JsKtmerAS5fvlgDttRw6H7GV8OB/ACxkrcD5S/sKT4Q3sWOCFvLo
Fkl524RYgVYVbrkHp5okXDhH6P1j6DW1tie6Iwi/tproaNI0rh5ZZNBNkDp+goEQ8c7GMMYlZfZ3
PdHN28SnNNsZfZO/ki83buwkiemiW5luZZHHEcIA8tNZuUd4L32tv0aECmx4wwjp0PR6Ti9m5pea
H2LgQJ+PRAlWYUPfV+3gOspbSauwH9uh+0LJmywnC/Qkqc/pSgzwzEyeDTTdCdRdtnvbYgI7k1di
OhVRLJa1KUj56C316fEgeMhMrzbBiLX2IxYLcUkoqr/q9gTWYhjcZ73yC5iskTMnebLJJV0zvOlM
OzuU7Ku/FrJsN7hjoVDanTVsVTWr8WSD25oFW3Vj657L1Kti8gs2hBGQ0w/WR99U2a6vWE4lQ/Ms
+o7D1KoOEq4KanbAAlfMXiVm4XL8ZOqpr5pmLq8G03wtivE9KJviGKHU+tRiSaBXQpSJ8kPmPKRM
N184ofVlElJsmnHLSLge7INOmtKWUCwwPT1VL446ZkR1X1yUGs1dqNnFqYKbQoblqIwV1DhMwway
BZPK4ETuq7HPHOM5HUPzrYJo8mVWsQLHKcLr2Cv7Fu+ptys9dikVwIlVL5S/c6Y4uTpJPwHi7h4o
uzGfQlkbtmgS+IijyT0JzWOL1fXKPVqR5e64+p2HLm/1R6iYycUtOvu5yBWP2Si3ilWnlSlxtD0a
hqgCpcsRpd+imrEWNTvaZ7dskmtQh+NJN8eZYtEXJ8u2HjmRiK+q8vDQZexnZ/OdvjWTymFnSGoC
nY5HrjqAZAQbjKcnWxaPiUew+uA4D1rayaXqp3u/0j/A1Q5ATCKGDgbT1kOOD50WTRKtSPQxTnvl
ryZGFEvu3RxVCIO4iq3bApDZsWEsukpcx901uh3uE7Kx6bityt5MHF7LkUP3KRl8ss6c4utESjvF
EpLmhQtB5j5qjQKIBKMatNzOhnQPvK2UNvNNl6S3VYEYAMZvudcDi9sL27rLaYlNs6rD8FQblblm
sPSltgKbMjQujGXq1kCS257lriLZsMgkrrawMnesqiXubYr4lAvxrjOJ31YuaNqwbC7g8a1LYnXd
U0hU5mdbjIa7RI5Uf3j9aJ7asiq+jNVkPQwcAQvN8oxrn7f9JzqF8bPyCmeXabE5r/juhdVVx1L3
xxvN5DbzAvM+MI1z7HTyMYKGyFNBp/yz0n3ie1+CAqSga1blEUq2HW1zqOh3rKKqlSbRn1gzXw68
gHkfx6o+j8TaqiR8B2rA0C01PRw+aXK1BWjt3mqqM3PLfthAvYyufmPcBO7E0leUtn/0xrErFxWM
5808hQWawYo14vm5q83cXYa907ANHtkFjOOA8EHAXkisAvZ8EL+4YRgaSyQi7VMC9G+pi0ReuTQU
z20B2Ne17V0ScGJUfcWP1E/OTYd+jKGfNDduPok16hdvretTAds9swzuJ4+wHZOu/IRC0zpXWUw6
bFOvlKUP71z12mqiQnuIiz5Ztx6Kk3Dg77qhP0B2ofwwula8j+wMdraFy50FkAGqkpX5Q6Al4QOr
ouEqmdHvo8ZX5JL0VAhVAl5biiImgxqKwnPBKmEXp96L3vj2gZA3cayLHtA20dTfqJaZx4YkwBhL
HkI5y5VikOFHIbK0IBE8m/Ibwj/8LeDrfWFwz95MvBl3owb49gYVjk0+UKGSTRORkQ72L15q7FlX
XGWsq5qpeuBq8V+R+mv8cm1o3dWd3TLOw5VBtTjnC3Ysj3feZDp7A9f1ItGEvdPsaeZ/x+2NbUdd
9JS1KjzoUwCjgITObVISzNp4pjxZbVufcqOX/rZm3aJWUaXn5FM7SQhVAllPAHggET0OgYn9zwo2
kjYepgrlxoYNSb5DTTvdpGaMI9nQxrrftNj0o1dMeQ0ink6bRf/Qzoz2E1eATYqhgbppMai0ii92
D6v9ZMOdujoFqryVCKcOgD4h0FJ/EoPruxfDUYF1o9k8FHchy90+WnuZnvCLmq2nxgMBYlK7DlYk
3VOXoDo6igz5/crSUtNd10mYtV9aZQrtDi1ZGlxY5QKRaish2q9KeH2CDCzStAx8SOWDqEAknCN4
YsYZ6/nMqVg44btX6kbyGWoDYFiWvuxh02TaAfKwDx0ROdlClYw1RA9D2Naa6TY3R+zvLiD2iOHy
A/OYqV8aSAuPaZ2rW8IE3F3oNnW4V37mVavWQD0zemR8GVXmbPxOJkTm6hjtdeE/tKa5y+2BmSI6
HGkkEJI865NZUv3m2Mp6l5pMHYZnpp2scuJZvzGhUB9w941Di1L/vTes1jkMWVGm5wKDuLfJtT4W
QKMrrjnVSPODlBltWRaevnZQRrGy8VvEnH6i6VuoOOrTDmmXRrjFHNcKPBo5amA51iPrI7kYXWls
WpeeKAu6cid5lsy5IrXkUdixbriH0mV+uqPd72sD1nQyghsED1OD+kVg0/Nwn0gqcS6SCEFY6bhv
wQKwlJDqTkYwpFdtFsemeROOQ2S+dKQ1ggoAXDBGH4g+Q6Zppo3For+SflSkd1lvwCJd5xYUvupc
TpoijzpOwWbSgLhV59y20egkB2xPCVzXcogosV237e6FCXYnRl6IX14t0YkEjPzDzkcVt3bCqNiq
YEyfndps3FVbdiOEWscfbhlpD4BOnTwr1X1o1S0uouCNRUL/mhcTYW1EnqEssDymSGplOD6L5nWh
RBY8czimyXPT0HyB82nSHVybOlu1tI2EGPeewVyBuK4WmUZaBDwzNcuC09y78L/u4iGtkysaIquN
FzGRkdr577N1879E2X//a2Pc4j2s36P8JxfBD2Oc1H9zTROlvgsBEgGn90ORzZ/gE55l/B5mTdue
LXO/K7JNG2YmHmJvlvZ/Nx/8kGSb8jcJRnK2hUAk8Mgm/LeMcai+/2jVxGArhGFJnKLIvw2s+j8L
sjkM2CimqloRetAxANYqDoXUusa47Xn2aChW4g5/fDyKrR9605sZ1sFGV8Ci2ZSI/fcr6D81hItf
nKPff5wZGDCLw10IBbOv9Y8+TvB3gHYjKpVygg8SxZ138Go8R2tgZjOtMPLfNVHRQTQE5C2B6c3g
rqhc5ji6iAvpwjepLHF2q/KLHXlq5YvvcHQUUiyhB/FkYEdaauCGX606asCq17joKUEF+EuOVOfJ
DASOCqfXtspBZLNUETgLBro2rJWW/fMqwnT9oCZZrBs/xm9mE1hGco4nxIKoiZNkeE/f5DgkM7gl
CRuGLuqYI4dzkSUGAtN8NhEueK7Zb6puicbT9Fhf/PUbObtM/vS5Wpx88/pSF+6vfkeXcFeWhiW2
MzLljYzOZjCXamThObAIpX09sZIxyEZB7ry2mrc8c7dOeD8f8TnymoKAC2g3DgtNRc0/7mGmLjoQ
/7Qjm4iMbj8BcTKXXGwhRaGd/vrH/8UE/v0y4Abw8LkL4ZlzZPQfL4OJ+VERsM1aVXCSV0HbEGGT
RPn2r1/lf/Ye2TSVeBscUKTfL8Y/XGwG4U0hTOZ65aBtWGuSjzT3L10GXTR7mxyAnCkkiX/Yh//T
S9zkrv75k+FSINxaBwOLUsq2fvHRByAxGCm2NZzAKluXQDtvBgBQ1DGRPr5TXlrfuGlJamHvU1wo
T2xJF6KHxCNk2Y2MyENMLWGeER0RCJOFoXajMy18jisjAW+RztlWQ7IdyW80V7GL8vSv3zXzF2is
5fALcJoR5M3elfzsX34BDpJJqjnDKEyxEdXW0BJYwNh+mtqSLTVtQ90RizmR5LSx9S7dRNTfS00v
nWVhuONeNuGwlFqIKpxckUVrEsoygTjCQyrdrUrrg7SR46ctaQMVW9rMlM7JKHAcDFQydMT6PeG4
ZFXG2Go7SULEX/+CswflD74q2MVYZzirHctF6cbB+PPFJ3s2vXpHmnHci5oNab2Hm9MvA1N8Gqa9
ch3Y1H/9in869XhFUzAgm5kODviXn1+R+gT3aMYrlnV9VcyVFriBzVWiHYqMLf1fv5jxpwuQV4OH
bDlYZKTkKfLzqxVJoteoXKsVHBjwV7LdlDra3VxE2irOLHdTEXe7KM76znYTsYrGz7/+Ab4f4r+8
wTy68MGxUnU989ezqfO1WrGwI5Hc9sB6F5k4oFXyMTdP/tJvpL8KlVmtmY2iCaoqEq8skPKVBK/e
MqpeYEFrbvQeslThtBvPosEBZLpGVe0tmePpUOUFIxmQVQsLcOoCccrAd7NRojakTYFElFfoocLF
+9oOhnbOmFgvQpvMb2qogKW05l77sMu3qV8mrIkIlZ48zlCJ3ihbtK1bPHJN6suuBpU34uyIUis+
omwu0I5UKJsKNE2Rw0c3JtP4X37NqFX7D2A2jHZmB9ofLqc/QQjO71oaaV/DiOVz0/1Ucv342/+w
wjneb7Y5wwgcJO8W5cSPwos/4WupvAz+H/+G4A74vfCyLAovbG4edA6sm98tn/90b5q/kdqMgY77
Rieo8d8kEnyvrP51F2jcd45wLaH/Yu1lWVGSxQ6xrChEtPVtr0cei9BdmVP95gX0zrje8M9rA5m1
4Iu3ZJCFa19F+lGZqVnuC8ZMi8R1o3enr4tDrY/BEwMIeQim9CUemrexq5rbcnC0o8yzq13jEJMu
1/CYMBGUIdNok33GcgIhQ3gA2uI08Q5hmDp0IyzcV4VHc1ZA/ZvVuDcpOq4nmSTipc5yUax6FRGt
zQ9/qvL0zQ86LFyT1bA+K/2NMIE9S0s+GPLdROWz7A1VL0PmJcQcAAk0B+J+GhaArqUXpxxJNnJ5
nzy5WlVQ8zArYcEDmSQbbfgqERo9hHFtEMRtBAHkaNt+C3A2HoJkctYlOQarQkfwrhqV3XD3sf/L
8eyDdWRRYMWi2MUwhXaF5tTHUuX518n0/U092cHVBzvx5LQGk+pKj9jVJ/VBgyC/Y4dsXbC1WOvG
NqdNipXoEBq5QyOmZnOtzj8mPv4MyfVF/lPuPdi1i3bHRzCwYGPBgg8h4C0ZiAmRV6Lf+9Inf2Yo
u6+oOEZ3EXNtpYvQ1ZEI6PVwqHgzOeiJ9pVeA5ZR5G28Yvscs5NjQaiImziTdJuT6Tsr4lNOuE1o
J92WLI38JFoSpctYj29BD/bPXYR/ABk1rgCOwztkGtoNjtL+URVpeqihBC3DsKpXUPTSu6kskltv
rNgi21j7hQ8K0EZKby8g4LHbDVwoCAVD0a70omUb94TZ21q7sk0Iu1i6UM+5k7HW9WrSoEnFLFH1
Wm+oZHCPjNZjpvk1gyNXPQ29FX8Jwro8kY1xIfJQW2R1gUDPi9w7GIDU83FLnEnLx2WZUUlSUPNN
Zj7oaxHmxIuaw+77sfF/oVm9Fhn/+94Gfy0IMomCsP1HV/zjX5sfXfJ8YP30L6i3ON4u3bda3X9r
upS/+o9acf7K/90//Nu379/lqspv//H3rwVT/fm7Mer7qen0KPelpFz5wVv60/G5KpKP4m//7W/X
9+Rbg4zx/Y8n6I+//7uX2DJ+cx3LmJku/3QM/57pMP/J3KTRWVA8/3SAOr+ZNECIkigtqFPn0v2f
Byh/hK+UUTTGfEkHa/+fdK4cndCU4GDhQTMtibj55zLG1D2kFTItLiS+xuJx1OtFncwjFgcld74u
6mAJ4GTJgngx6+XhT/wvqrbvVLl/neA04b/8BHOh9Yf+IfTbxCKzvLhUpc/+esROF6wKLGXDSe0l
VHu3AruJzAh4ypxYo338v72EuQ5/XMH//RR9rQkj+Gz/P7jQAZB5SNn+6kK/RowMtZtvTfvtj5f4
j7/5+yVuOr9ZuAwAOUiXAY1j/tMuTyDGb0STEIoxw4x4puBk/71G0NzfUOnN6SSmCQpTd+bK4vdr
XANbxNdaEB6Q6H4vLv6di5zvxzX0r2vMni9wAdmKMn0eCEEq+/kaiwe7lILEzSM1fQ6QxyRbShES
uRq1EjdB2XmkWYFDL2Oofr4j6j3rkPAZNSpD06lrmN4Wrk6Qhx9+DKJtrl5i+p+9hqhv4aDrRucM
7hbmOGJ8jKhheG7j2j9E9lBVHOYmawj24SdYNIBRM/I1zwhfp53IHfsrirbsttOIAsAvkKzpOdKN
iQpxaMNukQpRX6RF6pQ+cukNHUp3xjPaNfesAtAKP4XP/clXl57G6g+Ll7mI7ID/onqf50amrOlu
UJP9EUnT/fb9Z2l8BwlxbUkW+vqQItMM9emiJP80jn10KZxKu2Iv0fe9lyZ8V+QKYk2NYoLkzgLS
vVilnhy2hjeT44wzxq4PP/TO4Jcrep5HWSGDF3LXk5VuF+4Kci6+aK1qeLTnU3UCl4PEUMSJ2sQj
Yc+Tw9IxTyPzfkL7dRM0bXYlR6J8BUPvv6LYx5/qdhqM0olgOXmm7ppOriAa2IvJjCaPCWllJnPo
40Ggs9riQ3RVhOyiLMZDHHV0L+Bhq2cDN8tSa0yfZTcYPtKXIh1GaEBSg9F38cbXq+SeNV1iLcys
F0+0k+EZT39K51JbLOkcMTbPJXSet7jUnV0D8fEcjn1zNQxfe+79BAH11Hj7pGcW7kMe3Ote5h+c
ZjSXZmdfyb2Y3qQ9iI9IIUNjLGY1d6MtNzS23iuy0/EWSg0S0k4MhKLhLZZonJGEutlZ6EX4gVFe
7g19MF8xSyVnNof+68AsukNiMm8PHIIgMQErwk+7rTTwvk2hDG9HQg4AXuEIBpCsv1RhqB4jVkln
vUdgXbt8iUhE8tRPeBg7n1xf1xkgMel1uy7o7dZamKFY0Fx3S5g1rXzMboWSKlkT890/jnl+FyGU
W6m+x+BZjNY7ZrKcWEZ/nsg0eFmahvsh9+wQFyh6h6XhZ+Wr7THT01NNnWRpBOcs6YI36ulhO9Tk
y5kt96ZpTWwZpzo54e9ITlZaR5fUmPyDigqQyVMbbUXosa2QVrJCoCSPqF/zLYoG95R6obbQY9BZ
Q8r36wcnf7D9ooTW1+nnsHPqc2hKbU3uqb7KBRIopCPLiETikwXG/TP1cpK12eKdIEo7H4jI1dae
E3Qa+Fm7KImSU6pm+TGz0icCBknJnDQ73QxpGyDbTesetVFQd9CF9brYhUEz3lYGtylogTFcgmkS
i7RvoEYVPvLE1jVJaA4a57ZDK7zicBxOZLr3B42V9wHyJso2XxRH1FeK9r0bk6semsVLoJzwAY+a
CS1jaI61HSRHZeUB1XBSoljyyR+DCNEeunrq9mXkaKfE0htqyKh76uEP31RjWw0YXsV0LiAOn7sp
7W5KAj/vmRwau7RL7F3AObPPfN1AsA2tSer/g7rz2G4cy7btr9wfQA7gwHcJOhCSSLmQ6WBIihC8
9/j6N6HMVxnSDYVuZq96VekYBIGDbdaaqzKewG9BbQ8D/1adSnxFusYyrMz+KjI/H/a9H2S+Hd+8
qmz6WpistrW8RX4uEUgibJQ8VBLobUH6rdACi7RMfV6MYUw2dq3ie0aAfAClob4v2KzeYyBhEju1
3b0eswyNEEjv/DIVd1AnaOrk0qklQ1xn4LpYMceJpyZyuo3zklRhvco93yx95GAQpL6Ylmpv9NK/
30WsL97qS549G20PIu4PgyNtce/1all6HTqWOyvHSMaJnY+vI+P1x3C5hnVTEZJsvF3d5TpPyxXP
l2sPYC50y7ox9hG98T6dpfxK4Cw808awPpG+LJ/Y7U3nvRqhK5nQlu/sQAcaUS0/OyrOzpVmvT1o
U49StVxukHm5VZrlpumW2ydabiSytMJrZbm5quU2g2nDHYdFsPC65TYMJm5IDrDu0CjtcI5Qn1Zr
uXGXleb5JFMkSi2Oi6g1T8EwQhGPOF6+2yhTNpaAD2IWBDxi4SC91Sg6p8qmc2Nu5Q2DIhIw8Qs2
vhs3+bYuAhdZfscTHcSR28nm0V5kk17OuW8jfcmN1COLkFj0eH6SdDw2vFcQUyygs/t6WhTnrwgI
pfEx4G1qtMBE5sjJzrPwKq+fclD5as5G1RUkd47PeAZXanqhajxeGpbSe4Upf2crzM69CPQFgy4y
DHmpkjhbnqEqI/J3fBqNbR0QAWTXCGlujKHetNFRl/HoLGKcrn8Ok03kLwg1N8m2YbrOhWeazVXw
XJp7OAyr5F4d1la27ecHKb2DVqPJJ/z5K3beUbb17RdL7Kdnk1tmiI4dRp7pfFJS1joZrjcED1W0
CEfWqUq4i/Cs8K6VGTCgGG1SRsST6lh5QGSpnLqRRjpxJYvbPO8vsh6D9aAf+kr1OLs2CTX/0m5j
s6CTv9KxLIF3OIQgG6tVbdoaclCpXbTTQlq3Awo3zLLtnWr4JTnvXBPVUs6kPsMZwvZ3R3GiUA7k
iEd1ge3PJFlo1i4A+25btE7YhgBL+/l4bxOa3aXzuqHWapHkY/UH2h1p53aobGO8XDre51Z7MFTw
CpFQX1HJ3cu5eEkneU3V813MkCMllWlkuenq/LaKyv2IgHmomey3xYGhAYyb0r+HtjjmxUWq4fnH
0HxUZQ21k9CvyeLaA8ndj9k1cbIzegbtGVXEZp4GwnAB0C/5JAP54YqvrsLZBh8y1hMZ5JieWI+H
6FsE0ZdzhskGQD0hTFW9N60sknGdqZtWC5sL2fJP7OBwqSBGKMZdzCwmnu3npJk2Q16lTjdJ+wHi
kBObpgB/ZF4TbeZY/nOcHUbzqQECJohEtp5VCBP1WmTlzlLPSHjt45cCMZJk0+KD2Z/iYQPvF63K
nAMP8wFukuDeZMERrU42kf5gLpMLxOrKmoCJVLqbSwqzalpjvYV8cgn+g7tMLiMgRg+2iif7Uc+1
O73VtxLASQm0ofyArbWqLIrZzDP964UHAFtpRZBA1hyYR6xasyPJqOr7Y4fwuSJPqkTFGRAnHXiR
+hBOp9reibtQIBvrTTcN6q0cuSQZrbqJd2HHU8KTEudEEtzNSNUN1RFSu2qVozXGm64yHLP+bgYA
Hs7V20k5ASJc1U91lDh6/N3CwfqjJCRVqUgtY6/ZnzViLcSJoNLzskIr4ulNuy/sRzvxRHREcLxS
h2uAoCvKzb2Ir6wsOVOhRHRIrmJU2UaFu1MwqB7O0TluZn1NIaKJ5bEigCEC9TnsTZMB4+iqLbH0
JkBi0pRsZYuQa4V2Z2Oqd2V6oenZTu5e27ngb0oIlx4DFc8LpO4Cnd+AHRkHJH9e0sTbS5NFSc9t
ErA1ZYm7sqqDFVxQqG9ElD6HwY1enzCbw2O4r4kP1pisSdkrKHLsLtS9sSto4dueUPM5+UZUrqP3
m6gEWpeGl5hQkDQesLyQ1hWEHjF9UsPgzr5AklmkNzndflbu62ApVxAGWiXC1GubgN82SukTCoIR
9gPaPtUk++sBcSKQE8mdZGvPVGMDvA6Jx0obXgmWWLFgKEmuw1VK6nYVP8rtpiW64afW9PTnK/Qd
tf0N/fzh1Uqfp5lEMZqGQXn9vk7QlRDJoVKkHnHT3EhxPSDPZf9G5p1dKUT/oOxcIrna/FhrE3u/
0pT7xyqqbeqZkc5Dzc5bWZoOZRtRXBQ+uG7cSVw80gSBv74VBdNSHyRLpWCKFg89lAFPznBXTEi5
j0aqFMe2w1/aMsQ8hIOMb70jgQo93LQjFpfjzU57r0wwGSLgu+SM/lZmEffIUhVjCsLTuY1M20Mz
AyNzOkzyVZl6bNldGOi0IFm7UpMfZvFclJtC3SR9dVskM0scRqoYcsoDfKmzPEyIEur9vS9nzWps
+r2aTdtehPu0DDcQEtpdZuQB0YwdzBT4utl2Lm9MVGLBCGvmHLf/uVHgg3+01Pu4vpQGy83CeqWh
T1RUZa1Y5212RWi8R3P7Q2R4T7+lItjLbzq+EpwNXaLNwj686UjRqwjaNi9EHWxU4EBa069hnq4M
9pV7KZ1dAx/Vts9vW34dsw1mmKwHy7+c2+Y7OWDIyk+T9pSFrQvw9TI3b+l48DcpOA5Q4vXGjvXU
PluUW1XrYXa5RvfOJAl1QAgZNb4p8Az3s/8YFqWnjldK9WrM36CdOoktHOJ1mJ9aX0kHPoQpUOZZ
bDfAk7PqYPKhfFxQzLLOTlyvei82B0qHWXb0Mj2r6+6RWmg+T5Sk2pH8FW2GBqwKDjltLQoC9gJw
Bet/PuH69fj1/za7evdP7X4UF0/Zj+a/YMAFsn1Z234+x70u66c2nf7HbdKn/Hvz84jrr3/3rwGX
YvxBNAZyA4ORLLs1psN/zXAVhZBdlhSATd9mXHzeXwMu/g5DLCaq7MHhb0Pt+898C10SohL+Oyyu
oLtzov+T8dYbZv/vY+/PHZipqR9J+AAc1B6CCLa5+tDo+YvP6yIT/m2uKDsCxRytLA72wPvX/vOG
+rQhe79p//sDP/RhWQF6QjRidGdS7ysSU+mjSYqao2/RVD7/9Ev88jTnsP7Vt/rQH8mBMuA/CCY3
6a6GWVuzyFkPyBqZ7Wz68dkH0NJHwqvxHc8R6XSU6BoGgC8+nZHlLz/9wyskNTJl4gGVyJsbdjTQ
BCNKTlHPi/qerLETyEUWdZQ3nEDSmGFc+nOj8um1/SAs+PviLn+in+bgKo4PAm8lGDJUL1axA7nr
6r2yCnjBd3J/wkbtmeR61mR/+uNXmRuf3kQfRqP0w1BHyFRwcXDZx+4iPbZ3Yejk34oTBt/fX9VF
gfGrn/TDkgHSiWgbGJFu3qvrUkMibuNbqY8BXAhohWBUtK9+v+V3+sVHvclufrqKEXg4uxrG0R0M
azfjtkd0sgLUTmcYnWCBYYmZd2dZ73X5ja421MH1V2XIcsV+9dHLt//po41ZGsNZGaCWpQjC5FM7
mDu9DvZRI5PfJlYYQotQ8yrLWNNTfXFp38uJ/nPXEPH97kMte5QKSA2tmwjKmcFeM0PcSb22s3lk
sOXs/JmB8KB9Mcb47C4Vy9Hw05fsdWh/VWtZbnlfXkc/YNnTFmHU9O/qc4w1oGh+f8t8+kEfzhpW
teBfErVyocZjWrnJQPyok/12+8ycaDhEK4n0xFi9lb884NgzfPIjfjh99MGXpsGvC7fdGqYTfVPu
8/MiPA+vI2hK4QmK0WHoiJCenX7dv6BFJ23yIj/vm/3owbl68WOPhAM86v1ZcsGauPkWn3TpqT8j
K3TFWRmo59VTcVFcpd1GXSebaqfr59KG9FKGHRfFZRy7LdAejE90hOOdtOlXL9aqQoM2rq1m36oH
VHw2IOroob3qr5hyKhvFIQe1dcxd4+J52+uu5PmTO27HteaARqPsPBQb1t3aenLzPSmQfvOCReei
2UfZod3XF/aVwX8xhZMw3mRX0rY7VqfKxG13qdF93qlnwc4iknMfeGgBZIe+eINXPr3ER0wj2j9r
GgfGBSyOaD3u6l2+M2Ov2zf/8mQUH85kKJF2wJBYuGDeqQ/t9aBFe7P16cr6+GSyYaAtX2c9Lh/+
dyRPX92Dy732qydavL/ZJZX1TUKWGMQcHl+ZLh/IWI19HOxB6NMm9SRO14+RwiCDY6Vvy1MWid3k
66tlVfn7J8H87Fz5eEIbI4en6H3X0jwZXJOc2cwKrDVA20MzA2GyUsIy0rt0kD0fRv+G7cuBsT+b
jmZNVAa9R6nImyYHBNcPOAroZBscizJa3WnAkR70NuK86iqO1jVBaZjdRX8YLCXakoq3oT1a807s
1pVIj5IkJ6tBQhMvWuUMuDQKDjAuetPDoLIQ/Ad35hRxs023caC4Y2SFW13FntZ300OUh8eGwXfc
gp9KA+00Kvo5rJS1FafVVs0A4VQzNlm0HWZ2EYK1gZi8zqLwGs4oKGVsD52CnMdMKgyQWreSI/0i
L8TRBrXSls8BkIH2iwiBD+vpvw/WD++sWIPpp7GSdn2MSNW9bZM+JrEwjLqTWXIFaVKMEpsa4Mtp
VfOLcw5/8RL75ExXlr/+0xnbhQHO3CT3XcWvnkO6rdxSSW2nBMDMHgWmV3ArtrX61Zn+yTvzLQ3t
p8/TatAmDCt9t8p3fDXdN1YlN/ny1oTqexXCj26iq7CaON5ZcJnmF9/zs9pj8Qf8/EVndRTZGEg+
g8XilCeE92JzTNHehqW1tuMSjpHX65d5cfX7R+mzH1X58PbSVLwzql7Hh9wtbQBKTX2L0Hy//Khx
EUASP+/r9KQrvKkN4c3BwXZ//8mfVEDKh7fZJOVd0pSwynqLzl4TaznqvcaWqAQmr+T/L2XQ7z/q
06v64RVWsNK1WrapbjGx5fLlg6XfaDGdctDcWkZOZRStyhaVFdrhLz5yORB/cVB+TA4c56bOkbgo
bu/DAAJv4A9XFr6BjNF3qyiLc3jlT+bRp7QlgxJwifnVIY214ZMPX/76z7fvgtEgyXV0x54xg70n
swvuIRY6sA+M82zoegXOtpQjKknaZTTiZal9ZCynVPVFjrR0Tgc3rfyHUi3O2LQ0YbJTGWFWhKBI
7V4YW6vZJuqharZF4U0zR9EOp7fEr6dsJdJdQkwVEzN6WhJ2IQ4bzNUoAzQjtJBfFlp6RZpOboTL
i9sJZ6CvV+rsDeWzlp5KikQAq1C/SNK29oG8B/o9Mz0et/K4KfacilK0MyjooJdNvjexLRAXQ+b5
2r2uXXXixh7vSu211b5l+TXJ2Ym6683Xvt2bjdsDUWG5rOyyZC9nO2Vc/tBNuK0hykOe6NlJuoHu
6uFeQgbBep+VQukr0PxLcdZbE40IJDzHzKV9rKrHpO5uYlGfqejJcfZdKCyN7LJywafuDeaJgRiZ
hfbbpLPdHmB7X12MU+KC7Efd1+66ycVneqFZ7Axu+wKI3DTt04B3KI97W2peDOEutKNdaI3flSDG
NDpd2ynbh0a1XqVcuZoa61ZrL5SidtXUuLHhIeVq9tLaoWdGTHa0YSU3GPwaYxPiSAgWbHmYOHBX
NsrUvAyStbWpcjI8EWWcP80yGG0rCi8ja9pN88SZo91mabybq5z1ChdDasiJjS35TA6Tm7gyibZb
6ekPkliZYgGhrx4b/zUK9nW3Te112iNsRsp/HnZwtHS4Z4U+b9J8AGFn7KuApm60nXEmKjixDoMq
3EAqN5mYTxMYc6vpV305dKtg2unGoYpSzyqtSyWsyWMbN1WH8rqKNiUeAfwvUij2fVNcp2N+jPt+
HStIURTZ9e1iWJk7spWXS3Okp7xpkzs1mQIwlPQEJti/rI+vkmx4KVm1Bbm8tefSNbXOTcvm3Ejl
zRTj6NbM8WKKrB+aGK87eNTa4BSAj0mtYkhtZsZ5P+2FHB2GQLtKRu28m4zrITCfLSRcM0iERMbl
n6bbSdfP2lViTKcqkagb9cteHs6EhUVmNtxBftMp7NRM2UukZ+macHwc60Z4wmO0wfLlWW3lxV2y
CcWDVPo8v+NlGLC4odz24x71ZBI9gR/fBiETgaZbqfI9J+tqWWfl0UnBuv0vT7kPhZgywRwoRNe5
1eTOzQhIpYdNUW+ikEiypd18hcrptD4llTEfmJ///nPf4vd+dbp+KEVMP501ZPCg1dXM8QP/PGh5
wLN+W8Qy0cwgweF0ag1J4kA1dEwH2bU/+FD8BUH31xVWLewSjolVoEwNRy5lR2a/YuZYGrOKQOV9
3FFBKiOpD/M6tWIWRKDk8xtYGrJMtfM9GsTG9vXtoGi8I4HBWNLOLzIHtceaII5Nxx5ksC+D/lTm
V2AHV4Q0OuZNNszO7y/BW3v5i0sgfyiJ5rCfk56kA1cNc+TBrKQOqbjJ5QfeMCRIxytr7DaWjsQ5
GJ1xOjVkVtnUrLKBAgRd6ejKuTOSdp4bJS8/AFdCPaNyuyDPYXMZJl8FpS5y+1+9CT+aUFDBhSC3
8Z0jvHJDXsImSl85GHZ5fd9qV7J9UUO1M/HaJYTICviCeeYmeXsm/HabDZjoFq5WeYrEeR96AzeZ
8FKZPU3JZV6isEHiIRup03sVdzdR31XpVCSvNHjB4Uusx9hwGrtyggQRMtTacEHp9CFRfTIpLgEa
ng2xBCtDZz3CiVEVN1mwiWwS0VTsrupLmr0uLQCoXgDS4aYhlSgJzJWy7ORIrwb2grek5xI+ScOj
EgzOIM5KXWc3N1226rQWgNpEfZm0bkoGSnzUkDcb7LgVqAgsyx14NWfF3QiQoBDgiVHuwFJ0qsEG
rUGwOv95wEWr0QdCmRlwSx9Ac6wy80bj7a2NzyaHLtEAX9xW+lJo/uq2+lCAkvVETHyj0DefWbGy
I8hE3qXCOE1tsQsS1PiJqwOCir8FwPyq8QHOlw7eNxhopY1uM6PaT1EDal2wJVswDpC6scABYkCT
dRjM6VqvSFCryOGr63PVTzZdgmVZ7ZzJ9neQwo92kp/FUbHm6FtlhnAz3SdwD0Yc2R0qudgN086B
lN0cJEPVoxisEifGyjan2SGxTVBTGKwy3qsEksxVsYkj7OzoZw0NZijlyO8fP/OTDgHN8fsSy6+V
0mr82tXTB78RTlIZ57y8PbknzyNo96mFsimyL0WnfS/J+OnkHRz6c8EPlwQIKmqAd0YFW9fVuM3j
STrOmMZRGt82oXYnssY1MFh3rVhLGtQRmyVuvjTRfUBP8mA09dkQjJ4lFcjayS1Mnzp23Tbv0jlI
1iNiA5CMm5C7kVi7o5RWx3Iw3KAc1oj0kWAA750etYJp34wScGSv1Y7nJVqYCaUA8XwskCSCPvxd
hX2gr42dHHbr+Fs1xBtj6ZiLax9RSQ8lnf9nIJWY5WSXQHweCT70CWz5/WV+a0N+dTt+6BIQxSxA
/jg8RBUOORt2FwCUjgGm5ffe1AKw4C+n1g54B/RP+zZDjUDNBeGrPVWTvft6rKh+MvqQPzQRM+pR
WBCK5Fqx3XB4qYRFHJupUBhnIqtJ5u5ZTVM8nsMN5berzteAMBPL0wG98IOs7Kq9rFfkLrMGZ/c/
TXdTejtjmQ9J/cyG7DnrZth7xkHYK0Cn1KBWezUXRXxQCVgQ9n7Q3Ta5+OLCfnb/Ln/9pxbBLDXd
bIfUcCtfYzYW3qtMtEpg+oqjwdeIDS9vg29CVr1i9AwVwkkLxO5ffviH/iSZKyXCVMKahoHwpBAf
msNVLO2nTOu8sBIIjXpPnQJwtO3JjlOv5meVNP2rz38vgv7PJEP+ULakuWJIrF5NN87MY136nlrp
a79LTn7MjL9gWrnMrgb9NBfxt99/508mGB+Xn3Ui4bwnbclVaGtzlkWWdVr6+mVyklKaDKEMm+7f
/br/y2qKiLfFum0jLTGqW8S1a91Pt6X+XYS2p1s3GUaYgoQnDYWcpE8e8WKeTh/0+6/6684eWeH7
WwuqjmKrqdBdY2Aklxm7ubuYDH0N/J63gb8T1Zez9+XZ+9/Hg7A/vK1ED5FxbukTq+moDCq25OxW
5jsuV1bqpF392lQWjA5cz1qjrvPI4D1AaRqrX91Kvx5Fireq56fnCGRZ3arqbLkEeu4yQg9i1GVK
wqyc64m1dN22OO0IZhgoPRL+WL+/xp8sA8RbLvFPn5umvVIP2mS5jU3mhXm/PLuV/60RJgXO7Clc
eiOX1mOZnKriy+v92U/74Qy0IwUuABtcd+zA2TIHJCnXQiK8ipm/Sbq5MlBgxpSc9jrugkNuaZdj
cD/47WOnxqeAebRaa+vA/2q59eunClLq+1strdSo0zt6a4SsT34fbBpN9yIZtJA/UfTLXi1NnuLr
X/U7vz44MBq//7xKzdgi9wRfDiJ+tlg9ZkZ9QCi8nFeWGiJC0tdFcRfRDP/L3/nDUdXoQaCDo7Zd
nScn0vAg6yWmv3s/sNahaE4gUZGs3cNRk6XgX51VxIq+/5YZyO9xkGyJir33gln3YrZlHU/wcixa
uekReLZTeOt+8R0/uarWh1amw/AHQUaT3IDR33JgkIKwHsEtL6NASOIrX4OX2ihrgL1/fuY/cuvd
/NKH907i8d9kYlqQHZ8LPFY/8uiduW/5x//UdKh/WLjnNRthuWVzDGo83X9qOuQ/ltBZA8uzLds6
1rjlTP//og7xh4psAz+0gbeJcoxK+C/TkoEvTycFDQLGv3A2q29T979PeSxWpqZRH2FFREKCB+rD
6SOmBIAi2NmhDPUx2vV6vRBvFRXk8HaeGEo2I3gFBxRnZdBfAai2Nr0/FD8GaU5JQBqa8UUDcTzB
Z2uIl1PRQ3aOPvpLX2OlKJJTQqnTNdpToLjVXAl9U1sWar08U0ZpDXtOwSejGxehWkvhJhlwRjsl
MCfEF2Nt0Jh0XZKfJ4M2awx8SUtxZBDYUObIyygcfQA3tjL1dCi8Qi+icaV1ddC5BOSJ8BRXEsDl
so0TxgiIz2XHlNAYwoyRwztBdDW9j50Z1qEZhtEmHgTmKp1QjZJVKvvtqJR1uh4V/vBIcYkiGoOm
B24Ik4pxXxxFr5UZxVddrE/Ghv+E1jhdJeAqMuaIwy0M4uqGJCreJpVW+7d+2ETlqtZHWyGoR9fq
lWjq5lrYWik5U9BS8WplQ0IWmPbhKaqWrI/KV2rQBDKB6atqnnnZRTy1rzQogP16qwvUNYMJ4pxI
DtSKzRhLTIQ0DFzWMctBgTmK7qM3hzsfd9umNKtnTGXmCNimYZxSJ1OcOlLZld9aDuIC8jYBJA4B
foG20ee+uMg1EaOdtfVQp2vqpZm21CKtAw6RP21E3TRiJ6wpQRwuaYq5tUfffIyrDlNJLLofPQpq
YncIEWyPoC1j0llFjfjYxA06uXbVm+2+67Ou3cKsr4n39mUklbqlEbwed6EJU6uDJr7Lge6/Tr40
it3IFb2fGGTo4MnD7LHQ9YF3g93HOfJruTLH2wF2eYpL2VSjXStaNOpzZJJwkuBtJwerj2ryLbU+
I0jB9PNNWNjxAzc7EwczwWVIQAOF6spsWvWxmErzKRZg+necntUJgyIp6qI1dEDX9puXvCsD0iqs
pFi2iL0BFBAN3lpu+qBdpSLB08pCgpbQrpLChDgcsJdErKn6R73T25emCdJrOfDl65wLREPd9uGt
Hg/ddUeWGg5CaxmNIBLqEOKPo/UdBLl2Fw8Fcy9RmyyICXoMn2Wlky6AGoNItbtgBDDdQ64k71zJ
7/tZqPdJFePCSivJQnhZjuq+VSL/FeR/6Gl9GnxHmi2uWt0ST23PEIFUrtx/bqVcfYV2XD+Irq8O
TVRrt75vMLJTp6baq+SCKjw2YTBtCb4ip7DGzXSAEChNgaMbesYEG5UVg/feBGig8UAODjFZ0YNZ
GJO0Ff6okOBXi7BcW0DQGCv2Pe5DgArMh0w5Jt7Bb2L+VUtaVqCBgdXBUZQFdVSxu9sRZF85QAxI
UIt1JT1FrIiI1lPVjAA6xQifi9Dq71Uram8HzhYcTHaUrauwFjzS1tSRTrz81q0ChiHIBnHi52UY
j+MEJWpZP9eAaEkxHbX6WYorvlQdxQNSYwal9qoGgGUzUTf1H8GkgpYN64InPCxHu1lBQ1IeAY23
XiuaKlnkR0ynQivwTf7AAVEpiYLFkdjArruhuch88rEaldHzWIcWQ/8ZZCVVtkH2E6sKLp7UttPR
akc1m7cj50K66RRAKoHTN2YUnXJUyzspLhLCvkFDrnDpTRWRYk39jDfcBPisl422lpbwuO0cAA63
O4iSZ03Af7zWylpzBlwZ8VUE0FTZ6pPSl0R+hlLnqtXM8QhmUFE38VSJKna6tEjGjdbkPZBD3N/b
uieXDf+mQpibUpIOC7VcoVWy5iqT14Zpha4UReF4XjW9He7KyCIHLPOnWrkraSunF/CE4kGtapkc
EcwTkC81FrZ2UcLdTqysAUkEC2uGAJx2x7A0gH4mTU+mIznEBtRmSVTqSrf79gl/pmBSpWO74W8u
sFle4KG8CQacSHg75MfAj/1vIjX8E7c6D4svlOyVUVp4gd4W5fk89qZyJsL+r/bxHxVHn1Y+7+qj
Y/kjv27rHz/a86fyv0AHKwgc/02RdDs//+B8bZ/eV0rLv/RnqWSqfyycFQO7miHrlDfUQ3+WSrr+
h02GKy42RZcXFgEtwl+VkgZhj7+A+hnTnow3nL/1N8JAsRTqGsNQVVXG+v1P5K/8sX7qhtFZI32l
UJPx9gHV0j92RS0RYFZIZOE+83nZxFJb7UapGnaBOSWbvBHiZgjU7vTTFTr9WYb97DV434ItH2rw
peHYUB5CYVI/NA0q0Foz1khkMLrMmBctrFIxNDI4CAsl8fF12kqKzVIEPNxp2Bho0dNR+aIf5rp/
+OqGLrDIo6DBNkhU0vvWRR3GoSpSOd5XYeYuflhfyOUqmAVyGCN7ZLF4Y9vi5fdfHYjX0vj9XZou
3x5YBOYTE3WzoiNtfv+5QEQxeOlNsZP0drjt9OaMbDZ1uup1rZr5HdTx0miJT/B8o9a/R8VyuFVT
UTim0mGUAIM4vZDzM2iPfV2KOxJPy4EQ2Jm18BjmsY6bQO/KtWLoeb0P9Vik13pidOJMGft0ByEG
EgwBvBc9UMNoh+8NHrPUGSdT1S+qJsEG4yvyKNaF0IvBI0C7dUhUUO9yjRJKLyeiaJXUXgIAjCp2
84wBjhOPgzWgkZi1EgdirJEcJLcBbBoKhVvDDvMfSZlgrp9JHyATx50NS3ch+gc/yG4lkCtT0700
JAx+ygBhNEmnpd2d7CG8I6WFdMi0lS6nkQgEHFntdT2OlcsssDzKM25zw8jl11TCqjH1+bVVD8Z1
oBED6JeidQQFxJrqwUcXFYvtPOfJzqymlAZgPhrVPOhr3gQPiBmeK9+/l1IVAhfLhJ1dkmMkmdiv
aCZMx2ql1xRYPbs+i732qmc8v2oMKz8AGDAA9hJEkEU2r2C+ojEr+Y/SMvQXi0yLtdaOvXxF7XmX
AfKCTq96o15imeeAtw2MRCOsaQZO0b5LVdIRuy4vjhorR2fK+mqnVNL0Y67KtiGG3dCQRnS9QtAO
9N301I1Skzhy0opj3PX6a5HSLXDdYUJ7/MMA69RWVxwoR7gvSczT7gGIQWAHtRmbB9vsBvMY6hkm
njZJxo4gyFzSHmpYteyswMhWVyKihL3W+aHGfYo3/7mzpaY/ryqzwcCV2+JgJNoUOYQW9DiTeNAY
o+UTSZHziHlwr+fCPJfGgnJVj7qx84LObm/YtHdXYRIT9ahgqm0cQE8hE0+1DdhVy5gERxFB1w+t
WCCJBGWLpbPKzSuRhIa6Nwvg2WhW4kDaJnWlvNij2d2mRIZhAskku3TgzVqKUw6Ibh34BOkQbIqY
9u/crxTjyHgeEdxK1UgoWVlZiCUNfsTUP3MfD2a5UupAWTCUfUNydYLdBq/nkG4mXDBXSauV+ppm
KX80OVpjB49uKm18iYSBnRaF01VnQAl3gUEp5U2PnC/1ynEyYAmmCTy5Akcu+hhQ0uyVa0tlMUJd
qTmxFRokZbaLmIow6aY4CL7szWBLuY2nj+BrJ8s4VNapBjrZ1eJIQRuh2kl1HQUxpSpNqspa26gK
J2xT5BxpllrdAVtoJrtyq+IyVdJAOmIghgZe9U3Wr2Zoe/7GAt/IQltYbMtqsDvTA12K0ZwNfWHf
jkaiptfjbNtYwWJh3QANH761haFeg5ccq4s4J1l6rcIh5xqHoDJoi/ESPvBAt/EmSIQe3PVq1YPt
nKRwcXOFlr3PEgQo9NAWXPtY0CT2YdwYqCWkynhBkI2AQc6m0TzwdlTrjZaKLiNWUkOYQ6enrQIC
YLJ1N8041IzMVvobvxbTSzQAlvDqWpNS2I0pmcNshUh9q6YW46oCP5aIzWHw1CYPr/QR4ONWMgj6
XBNuMKG3BDL/Aiwb7DE8V9yrIZHmOBbABd5i2q6JcqIBvG5yAtQQ+5Wp7OatSnwMVzLOPR5aSt0h
qllX6vE4X2mkXtCKVjpsbrLb7IKMbWLAV7w3wG4pIeZvjJD1D1vOdFijsKGPwO71ficRvo2ekwPo
Re61LiEnxyhvplpTsu+lYLAA8BLdS5W2S9dHFoe5MTWzfxJjXFuHOgbjvzKsALploMqll5hZPO2T
IctnHIysIFk0mdmLSbDpZaGYDV4v2Q5Hp8wrmTWTOT4xaCtbuGZEZTNtaEksgoK0AjIs3ejKLE5S
LpOUF2ohLH2iE0KnUONZXqk6aUc45pnLFeNAGFS/jJ2zgKHQoW8SdD11EI/dZVpzJpwrJQll57Xv
F2/2OOKwGwzIgyOMJjqa05CnO6kyC+JxJ4KGnMZQYwDgbfz/2DuT3ciRdEu/ykWviwmSxnHr8yB3
ySVFaNgQMXIyTkYzTk/fn2dlozsLuPei0KsGelGJAiIjUiHRafaf/5zzed61VC2BYL+o56eS9pVH
CDOMZU3bgiC4C88cDHZQkp2eeHA2yDh8q63GFc3e5Abfvfanbtxy8iaPWWGrBzXQ1/Sk5zxZtsC1
873iC/nkvZk+Ijo2oDZy6sv8ygZIqHT/DjHqSNPAtKyalPNrVSpdv7dRObXc1nHdBOxCA0KjefNa
pILBjqyjvWtM734ACe++dUYSkdXS6bCEEypU+9Q40bM2bZ+uJl7tUtgP1DqrKwUY7fAWF+5UMxq3
VkZ3eWO+UJ5hPYE2MPA0Uh08GThqDk84tW770auymkqP3vb24PwK8rsWxd1r1uJSrnJ/Zs8yifvF
Z6C8/EylRZjsum62vO0IiC7ee+Wk+s3QJowjySx/+pKTYiPlUtX4qzqIYrUXpflRkd5T8CfrPjtN
rX83X1GaOkZkmSmFsCI6O6A2xR2hznMU0W6/Gwct9I5KA7mcGg+vAL3iLPkL6bDmb2SzLAB6VATa
gVtgf6T9JeFewMz000z2gNWALpsDLe3xsFmczr9wYo/xtutN+K0tNQP33C+9xUPuLPZ10HnyiyWw
XZ0h2EzU6RBl7XeBInu1K4s7UpdL+PirmIe0eCA5JdPDgHJoNq7hAksToIPho+1SOj89JdN1GYy/
mA0rilnM8EOHPiObY53hwaqtK9roM2bD787Om/bENvYtfaJ09p68N4CGYqV3kB0JQTn6NCZgyxzd
Q868G+VZjcvJXvci4Ei0rdoHrJe1xcNCqfu3yPQJJiFhfrOWS07lmOHBHRvvMESLPtUabFPTje3K
srRzhZGifwVhBXQCVvYXixqiD8bXIV1x/olz2yVuuCa7Wz54mXR+6qzqyOkH06mNO07qXKQ7Ny7y
z7D17S+F3z6PKnLDVVVO1q5KuCOMzvC8xP2VCynEPYKZiUBRomJ6K6v7J85q1XEodb9h3eIeipkU
dIHDat3lmq5Vd8YLOtgHk6YhRhBAjXLQ8yGzdX6mDbHYWoFVrcPYKiDeWvIqo4qC/K7Z6L5QOw9E
pqL0DIPm6OyDNIcyEl+6OJw2UGdPvlPvyyylpWZmTxvJ+mCq8DCw6vHo4tgYb3yPhJdcm3wEe94k
7dojb7zyqr7YiknFl2qcycUM4XDg9fDbxE2590P12bOmopcmwT8ff7W7P6lUxXZyhuaxTHpQvVN2
4t+hWadX7Y/ULd+blLdzA45jX87ZOfLdg8r6HbIsjmygwrVl3xK6W73Y8g9p1VMAGXgcU5lTnEhe
GfQy1v8pxKeVP1dbzReBAAbmO7lDNvOqeGqde8RZU3zNTxCXbIDEkYGXQVB1/YzX1ZhcLHtJDrUY
1ZqP0rS22MlhE3J2+di2T1zcScLpYQR852rD3Q8MlXay8ex2dfAq3DH4Vix1dh3K7hPV1H8SMO0e
DCj0bduE8mSRLXaFgajpJ68OdcqrZAjwiMRo2XP4Hmb2RamoOjAF6W+t49VHn41NViEdomn7J2GF
2SYfo+U7UIt9l0m0rwxFLnBA6iWbQLl7S1vbhgrcd10rPkVsHSiCXNp9q0oqDVx9gVB/dLIpfwPp
9BxZgo1iOx2T0m73wovLS2z/jNwc4Qv+Y2Vlh9Yxr60KOOj4s059ZuEn86prECB/9pHzxs0FA4ZE
it/W1RS8axV+LfBybCfa2f0WPBXJ74kqX+9+DKWryvCYz/osGhzKmSsFHSiVePZgCZ1ddpqAy59F
5pt9tbjBNRjr6LsPF2ozBnMIwqE784waClLLh9AWD22d1IB6kc3HAgeqRzS8pI2stCu8KqU/H3td
BjiOyamIIX2W1rAzeoATv4w7O3bQGbOSLs+1TMeTFyuKPL1ny533gIrrQ4/TigxMF/6Y5yp7j8Yh
fU2FCrg3xvJ9rkP3moWTbLfjHHpXaNzJOkcDLfFWOTdpheXWQtZcm0Qs+HtJj0ZOX++tZRY/ITKC
bMm5S9lpHj2YGswsLoZyB6f4qxyqZdvGhOv9RcJ2LHhCRWJurTLhicKuVzu2Inpmu/ADFlO9ChQS
QBs24bZGR99Brjzh3CI3JK38VEOzPbQLwObQxrjZjEmaMtdk1beltV/mbvRe2R/z/Y0QDxLe/psi
C15VCOJtwFXAWwzuH+gZILG2nta1wD/GsugrzuwzLaz5DnZlSA9JPaKEk6wQqxn+1AfmIiiivMDP
IqoYvmisWwmaOi6VUfnOMmI/8qNhhdNMqyYTwDcCs4Ge08FGs/DKZ+Rb6ApyHlmq8apv8PK4VKTu
87hcmL69nDp7Rxisgkt9cuZEwJyFefItjFN9K9JWPCJ9FivOy2TlCSs9e3PR7fRUnBk4840/T9Zr
shTQsYSp/e8Uy93iXMffPAglGcOloUf1CskUa2nOxZcKgc4cncA+NXx4uJBLfZxiG2+r6vy3kB8z
iHUYJJRb15eMRUq1rsOILgSRVjtntsyeIGa5BjuqX2E1PIw1KSW6feu1coijLgO3gWVJymdlgvoE
zndDzXr0pqDheasB5eBRCFDilT1jXfQZCahprc9Zlr9p6rR+AwjhwlIabGlEtHLeciO2eeFi0sz7
S5UHP0zAu3Jo7GOovQMemT3da7tJMhSu2kHF1Mct7YkGPPckax7XfmrmZWPTdj8hJgh61cYBtuFL
BriwB9zWRmJ68gSbRBLESZIVjJ+26ANAXhgUsI1PS+bNLJl5O9AenKoAy5vqXTYk2CjKzlrlnY97
Wiexj0+UMv0ABOoCSaqX21G6mQOMc26771Gc0Lmwmi32ZCkURJ0FW89agjba2QIBkcO8b8ZM7Aqd
2s38wxmh3zx5ffcFjGxPAQm2gQkPxcK/FV1G2zYwg2x/UOYWtw53USkpSJyZk/JmCN/TiVyC+laa
Agz5YWrDPtDHWBoVcUFip0BDUhugr0/7ZfGdIdlTAkZB36ozAobazu36NJcnevyBCxkMgIO90K9/
1+ot2rRiFV0KdwSJ1jiSLpaeDlIqlt2dyGwWjpFU0Q5blLPp2NOtey/t17Ab9tSY/+DQ1etYFupF
dcVAGDAWzpb293lHSyCmwbgiFxc3v2kxb3eV5Hvah90XCJTbJcKkPQYNWCnrVHS07RV39dzrPAbY
BeBT3DQLLxiwZQk/w48pcsDSUsfK9UPi6fY7c1C474hrOINDTR85RaYx+73y++rERxFqc1aGtxwD
x2VcemZGI2nKHmmqr9IgWunGxi48+mBKYh2c1eLl+rB0Np+nGYbsJDlJdKCpXe0Ff51+at+ipWiW
daIVbXX95AVUdXXMThNgVOJ3c/nhWCzwdBKUu84Lm26rOiugN2cCkLmxXYfnNe1pyd5YKJbgT1MP
RWIGLVphTQ6tCbdqyF2Cjax7HDO2EH7upsOmBT73luVOAtTTL7OTy49282d+0IsoeEzDUX6x77u5
PFPTQ9ePwUbi6p56rzxqo351VQAe2u3XPpQsr/LwYstom00QmEXdj9soKbI1dOHl5i1jcmh6RUtS
ovQXKwO2oCR3Dblk19Jh6iBe3fx2WJ+Vq350+wfIZfRdWdZzngvWO/S9bWg5vNf/ZZcxqqydcsCw
OnZ9kuQg9vHA1XbVwJzdYONByrKaMXy2fXZcdmeJdWr380snpuCbZaXdaob0fuwHdp7eSN6oDiza
1nL3rRVxe3QMrVrIsF+CarnMfk8Nj1lc8iZFdxPjPW9uFvFgL8NvXdPppHVKoDn0um3ZR/3R8+ZD
UTvTrRnTaJ3zUX8k0BIcc/pQ9m0AGXdrNU0wHUIhrIvpYTFtRoSMp2QMNUlfnoo3JJpkS+tFd7Cq
Grw2BSakNYkZUM+TvHJXLGCK5zz0rtU8dYP7HHj2gMOxrG4Q2cGmZcl0olvBsXaiwUfkA8veWGlQ
7XIBMPG+hV4RC9U8zxYVSCicGej6rG3BSdHlcnJbL9pLL4bz7gGh2I+wpx+wbNPmmBb+S+tKWDU0
+/H3GxRAsboZNUvA4QOiSPt1KfktfhE3KZkZpLutP5YXCs79p8pwH1bx0L14DgreOLNGjPOs3CFr
OPB1UeRoc2wLWiexIrBwdHbAWrdt0O1UrPV3Y3tkIRBrCVU0DAdWtWzwXIxrhxHxZ8GIQZblTtyw
SX1pmxHEoztmZTSWRSteePmXs3ljYichtMqq1Kd5bEbWzTZOXfc2GGMnUO/5lFFRiphMWW3bX2dG
7IeYr/8VbWMiNFPZnwSQsQT4cMH9uowJBxjNjNTJFJQjpNua/vIt2cfp4KBED6OjTolfT8k6DlLr
62zXC9/dEDqPpG4CVoe376euO1Hb2dDF5pkvumf4FWXuUL+mfqc9l2TUYsK8TVINLziUn2c7pZ5j
KSHf0jsIrHoRx1HTZgrchL5N6lt1Oqc7SEByWxTeOwsHAK24WVZq5pLvIAtwj+MEpvco3HfN4D5U
vV4OyRRFuFMwi+ulbo5K2tOuCn3zOKXgJ0VE+wJCXfwVLGx+DZX/y8CPfhK5J/dh4HAN4a79ox30
sJPCUteB1f2msPtlG9a04/naTg8u25AbRr53lCj8jNaGhFuN+SE9eTjzV7YZxk1SK6QHVT/7vayP
xvgWSXwcHzXL51ntGHswAPgtH++aBNOztiZ7pbqQusG8yw59SY9TueiPylXTMa6i7AGNNNpQzySO
s1/SNGISMLMdPZerrAvLHZVMq3gO4Zb7GbfAsQzbkv5LJb5TfGztK+XgL2kaccc8x03/syUP9aPE
NQFzDVElqjgWnNnFYpP1ZpsEgfVYNNZwtKRVXm3kK9IddA6/IgPUO5dNw3rJWv9IY9FD5VTVGZ2x
WenKwzAPtxtK8EUFDjv2MTuEmTUfNY3BT0WSZ4d6TtK3iPsGpoMmktm6XRxQHlMQhLc56WoupJLX
aTMP+Z6eviPsOCpI3Rdk63oND/CLSbs/jZ36Y3QJoRnbHErT7VVds4Pw/NtkjzzRmb/QuY8E1V8y
J2m/d25NAqwMHKLvonb7kgaHuKBL17Y/URD64XMew0XuuYS0pJjt8NhBAmaHH1ftGjNJ45xtFOFT
0BQ1tZNh6rjvJWT5JfQpO+va9CcXi/mb8WPOLPu+ZaLbutomOthKM70NRcUkPj0ggvRr1o4Bu+2i
fWgEdW2R71G91/tchGd8ByuAAtJ+zBquwbswzrDOwkXYE+ZwcKEk9MG59nc3BS2dxDr8NYuq5yxu
Jnb1U33t7NR9TUzsnUKTMD0VIscl1ln+LekjlvCAHynAJBYwDUPDFY67wFpWgzqWER9Mn85ioGPF
/FK3bstjszi3xp/0tg8tDuC8ScSeflLJF+np4tmDtSA3aT4ytepCH4DrYrKIR1Zak4NKKm2cAJMl
mzeH823loiaTI+sUl3STiW2F14YEMDAwJObsFf2FoCR3uPVoieScz4xgfZU1b4nN652FUnyapes+
z7XtP98Voxv6jn9yi747UXtHU52sA6oacxHvZRR7t4FT7bXh701ZnSpK4A5zuwFARkHnWEzPeFo/
+6AuP+iYbaf12A90JTjR/dtSqdn5XAK6u1ZZXnOs8BUxrGh//tSDWt6cMgpohW6dP1Mj1Y85yNm9
DVHE88F4Gi2GtU3RiwMzNih3jDPeyYjUenCgqZ3IVlEAUojkLZkwVTE32RubohYGp6IcXrUJm31c
9AVNPoLPD5LMGo9LxmvaKnH4zOEyz/0WoPecfvPz5tLAHrasWU3bGg8Ic0YZoDFRD2fF/NUb4bUa
vbMxC1W3phzfbG1P+KlQA5O1YlT+bSbNcLPmNo32BjtJnyc78oZdJVqqS7vFtZxzBRcbb1cHIiVW
McsH9mlBfeZBrGoMLap9mU2/HGRsEpQg39ulSoTFLkBIuc5jV3+K1qU2j/OXN9MkOveRqufvrN7C
YRNE4G0pi3avoWu4/tOchsQelkp8dJ3Mvo7QjJTH7sVd9VbhqI20w+GUcqfRSWPZW91O+ldUx5n9
XKI4btAvl1dVYiAZi7u27gb3WhDabpvuZbBzHpSAygtcI8Vwn6fi59awtkwKyoaW+jVX4Wesvi2x
aC96hPCdgf9cJTzhGz15Z96Na5Tt8qTpQPUpfG5JiT/f97x7MoY0rdC8MYbUJKQyeZgLts9B6jPz
mjN/YfLBro/xPrspt6Ph3J6bXbCA9zJNvyZ/zzan8aDB1fTC1OwwaNSEW3ZN762b08Jr0uAAG4z7
PE3sv7q70dKiBxSzULAK+uKjimOozgFHRU6dkb+wfUSrONBrRGQuO1tDa3ZjLPl1/he3yNyskmny
xFRsOfs8AzoyWh3DeZ6MW1Fm4UvIFLgtsukRU/U6gcW6hqhIvU0J0Xpsr7ltrlDI6Bkx/e+4rsmJ
jPba5TZ/s9gUq8EcXb+4yIFA1Jx3KOfYSdupPKjZDun/jc6Umg6bxG0/HFt+B4j26M8uCmVwTWTV
4S4LfwN+bVcGl+5zmVfpjejvpa2mH7SCjuuWNykiCaUUItxXrVm2Hf7cTYRx6CQ5mrYLKhlNsky8
kGjyc+57zprJPeXunoGZmUx2SeOso/lWsMKoRyzlSSd3FbJfupgH1GrAQToVPxbc5jMlEGVd3CrA
1SuluMGSTsIIx4V+jXupWtPSxzKo6t/4/hxmQprYQN9EnJHL9jw6uhSvkD03voQzhe1TMU35JRrV
+MYHIQZHV+eY2GC7wF+d2G/oYJwwIPreesqIzGA/jVI+yrN4ZH51FLLzzNYHmRZieAsrJN2EpWNf
PS42aL4O1tiqKXBT1PSQOwauYwti665PkF0fPo1nxG9Sb9Xa2FX5I2EDo05la8XMUwv3sKesyJS+
JCzGJoTFMRiPyhsZ7MbODbxHvKQN1zdFBYtX2hQ6NIkJILqGMS+vU183efrAjiiv6P4e7N+G9+nq
H7qy6X0xJj9kLRepD9eth13id7p9/6+dKP+SBsaHEtGhjaiA8snuzf7XQExRdrFq7AzYDQ0AN2Cz
+nmEx9wxIgfIJFNU2+EKWyjf8dwYNOgOB4BeVzpOPmAxuI94FTxrnVhShrhXfX98rtmM93RwomNQ
RpzbcqvEQOHsQDbXYZ6vc4MTYeoeRFDzh1C/x7dWDLhDUkKS25afvvvPNMT/N6b9D9clwvKfu/df
xlwvv9S9m/H/rGb883f9Vcxo/+HFjhfg4Rcu/Mk7fPIvZ9off9arY28K8Ky57v1X/pczLfwjsrFs
gQnE5+r9maP6y5mGaY265/uD5bt/snXcf8eZBszxb0YpbG+BCGwbvmzowbC2g381aOV92jk5Tcyu
t2TvJe+pte0WvFju7lCanDq7XyOfAvhydYp7ABSXM1rhE1v/5Iix36btgc4rz0n7a9zr9gW02GeL
Ff6IscV5rKYmPpeWTB/iuR4uaaQbuXF7+Kl1jvsyXwLvgkeKgTB0j9iSkAloFh5OU06EC/Nyvw2s
Fle3Ozjj2RdoogYB51QorXdO3ywfU4j0NfFi7wGYNFAlBuGfnWJ6qeMmv0z87j2yjUCdHUbk/T4l
5J740zavdb9z2/Ymfb9exVMNHVSylFxbVZbuWYqzZ+sF/Wee4bOpqEleKVwX+45dTM7JJKdb0bJW
I6fBxShuqDtCHWMdUrSnUOtxL9NaMHiHw49RTmanhPdLoY5sQb2xsgIdunZLDulAgmkbLYmgIdRw
cfp0ODkYiygBxrF4HAc3rLYjPmRsJSCeUb76jGrx2fruWoveOC0Hy1BxgfOdfD5NPQISgsFkfSzK
cYmwFuFBa0FZRhN0MRtKXZ4UN9CXnpvgZsa8TUVHKX9PKdW4JW/BKRGa+cvMB+pP6mPWJDQ61bXY
a2XXB4Be7ZdR9cvakHO4pGIJz33md7zosdMeKMHqKZjJpX9uGFbWplXLEeicdRW5jRgWkBKI2U1s
5qawzAr1jyMBekjAmUKVI3559jw+/qq0C87IrSPqLsLXcp+o3JoNUwDZBC4ed+uosxA5474/D0tO
65YoAyxSg9zBKq0P4VhF9ATX6gujMYNw75Q7OMvuvqt7EDLo9Bs/YuPdCct55YIt3Y3XyZVb5SnF
A0uyaieCsAgqrIqXmi6bds/mIfw+hhDd3Kbx+dZB5Ain8C12K4zSOmjopEgoKKCC5eSlo3epe/RY
mlfxzYfYxunIGFZl5YfHKlqqI/tgfWhjSg6CMWacGeyvlJBFrx6uJi5HjmOtY5tidBmgBmoTDCQN
UCAaabKD0nf5zU/vLRNxjbCPLmdA2kQLjao9VduZzJb9XAzDDzxIM4UcAsd6dN+I9e3kHCPGPE6g
Os/2IEAS/uFrCt5JjbuLIPSehz4qy9yyfXFLsQUJxP+d+VnSIRS4zhZfZGC4RE6frqI1uEej+V67
mf/K5PVZWlwJpCPF1VHDWabQmwNQE3th+c5jTJQFwYY4/BhUw7ZpM3tHlidjQRo4uN0mf12DSz8E
U8wMyIPmszfxsyxctbM0xN1jihqwkEbbxDfvVqCXLy4GzU0yeOOub6qdTe33oaYmHCsGTQ2Bw444
6u3tiOb3xkfVPBRFJG9VNn0NE9oJ0ETENnDvT+MCwP5x8opnmcu7/WVi5ZSXZJCNSTZeqRmhynEy
1y52PbONm+KOUG668mvgTtNBRKN51GIIf3Xcks5zZLx15QQ9OAdX52vRJWO2RjDSD5VnTxYGEMu9
uEbjDqvSse82UxDXVxaLBRuae8cCjdf7xoNTkZjluwVu5pK1zfITn468r9KDed+2fbZG6J52/b3P
yVlk/Mthf7eJ+fP2FqbOUy0rFs146Qjgz7tWll9KYtvALsYCj5xvwdM4RSYf4sccEuKChmDKt46P
+rUJCdOASaiXW2PVlyglJyoiHHEcZYwc7tQlkmmVbLYMKWKZmsBrj2j29T4jvtVumO63nDeAQyrr
5IbpSAkCN0rt87qT3dAum3xwkR1y66s0KPxLWRWvrgl2VTxGD+moaKFQDQKay6NbNlkB6Bi2ZAOR
cTNYcXoUXmYe0sFmxGk9b++2zPtxOfwQnebEMkV1FAaGluO4hhJBnqBs8lEZwp4mdSmLda6KBXhN
MWyHvKJHt893sVf/CEr1IfvqGMbDeyhpw7ezl4DeW/ZjKSmooEYzXrmOY9b0uLQHXbbfhkTMF2tu
0gffuT8kQqiDnUvaUIQWLQNt6rBM5U3JQumK60C8W4mTblPpVaeMPNRKTEn7Wubh/Jl3FbVMM5vz
rjTyjuagM8dbmg9XUvA3zNdyjElx8IJSg/qpVQfQg7ofprt2y9ti3BUlnUgYgHEA82M9Sr8/69DN
1rMX3YR0MJ1Y43fY68mbxsEHQLMGu10vC8c2Q1U/5sUmj2KyxGVmvGNScDZaZA2fU4IQjxJXx8YM
ZXSTMidlYsoHQ3kGGRoOYFZRd5IpXk/7pR3C8lvFVqpYMSvA6cvzBAW37vY9mzXedgaICNmJE1o1
CVaKuRDCifslUdi8G9yxxLYdwzRB0OeIBVl8TxxIS05Qk5BZtAjP/tz7P5tMuo+xrOybajMK7C2+
1EcvLbFgBf3JjYqZGThNvjbD5BfnvOnk05QkrPtGCJkJh1jQTLc0dMSLJVwE+gnkQdprNnNhGx7j
Mod5ov3so5tzPwY/L6yP0krbY+0nU721a/8Ihmzc8F6O+Ifv73kw7U2BVnX23Sl4LGd7HqEsOe0t
nZbwG3G2p4F98LDjWrVALKj6+sKPmCY4Hc7107jM5qso7be+4RM1RX3KakA20WqZEPJNKncMdthW
KyO+uAlVI2k3+Gw7uHrS9+rZHdZGLhGrFmVkg1sveL8HZfh8CHUGHJZcAle210wVw7NK++no9GXH
2qJbsEBHMzhRvIUUW0zWD75GeSfaTxHnyhCF15Qs4TnNImsHzUGveg/Tt6/cLavq5GHBLLzPpMU+
fXQlLqsyxqloumTZxSbbW31bH5qhuow02JCNl3F6GlDuwTNktsPya6FuzwCWY3WDfXpQZbJlWeJ9
6siPSjah7N7qwimxQgThzxo1+oDMMl8xFmX7JY2W06Qc9VqQaOQIQUCGIovfdWT18zR0Vkv5C1kJ
ejGDwj9kkGJR/mTifEY0fAGWiByckFYVkXJO0TqTyHops4kXV5OgX+kxYBmjiu5DCVK1DzIak19S
dMZ5yUDD+AS2wmXXyFQk96Dgp8qHBQFvytnQgpi17ivVu5mviL5Q7/JbCet3g5H0ZYyTCKIORL+M
Y589rG6rb4g9UK1tWXR7XL0UMXkhIVM03a9g5axiw69ap9B19k6USW4kWfPieb3ah4wMuw5/zzN2
2JQ8If2GGjpaAcNgZ8+qiLhrkSgEvVdtPKTUneYH/uhbwZvHXXI3+Xayq9Iw2y7TVPyKqiWkD8MV
RzNzkoZBSTefgSnCT6I7TMOyfKmn5d7N9ckimrBjApMHhfAnV4jyAYQaZoQFx7b09071EdbYq8iY
PXj+8sJSX69ajemi0P61wPT91MuSir/Buymv28mgvQIK+eU2MYA86F52/Iv95nM+eT9EiVUJhfIw
Nov74HNZwkd+ZDB+ok8R79BMm+tCQIElCfvPjlWmlwVHlQacPRN2Il6EGK997vTj3d6d7fFDL9+R
GzNem+PMFS3WBYi9LOif56lz6GnMm7E9siarLJCD2MNumHR/hNxgb64Fjjx0POwkmQ5o7XLn9Gal
PasoG6ZRE2KYXkjbvSQVdqklnhbcIDo6lb1Mt+MyLo+xP88gmGJFY8+SJ8E5WlBMOfXYJfqpNd4o
nsNvHkv73sGpiufU8K8kIxQnZ77YY2sdehyEh6hdmBYyyela2R5BOZqIn8KlCaI1JnjKDOWQ/7I9
lTJyEXDJfVqcsyQd1iLM/SfPVWobtnm1AnZFt1TEvLg33HKmfNpL2Yd8P6XVbzPTERQYjMq2wpO8
has2w+lMAlZScZeTrMgf/Jz3D2evoA1Pk/BxonS6VBoi0Ji/B43HN6KvJ+tYz5IbBC41lRjqGDEP
lkxYhfPUImGvML8/y4VAZG3e6ypdc5iYlypfsPuYpToEIlF4uhpa5/3wVFd6PGVC6P2o5HCjq+aB
Ttwnkp7Ltg/S7s22lIARhxncoNFv6tnNLiRSsq2HHLwOC1ntVQGkx3cxCjWwZrczV/DHMI9cdjaT
u2M/TyOoNOy7i7C7FRWP9+KO49H0FR6KeboMfn4LfTZEnh6t49gu8pLMmFfJXcfUM4GSL3c6H6rn
RU8/TUFB0WhgrsyO5TaA+VIsebmx6gefjx146b7310Qd8y+hi32ySdP42ZnH8g37f+luNa0a2IdH
u39VUcxaBVe+d/8DqvAhzT3+UebpLYfwTMtcgJVjVvFCCyhvBGtxgnWaAevOvPo9xbl3dSyPp21I
reHBr/Oo36St9c5GrNiCjeanlUi6WZ1mOS3DwsAqxaGM2pptuQoZI4v0CUtCvOUNVz37/qJ3mbIX
TJLk7Ks6mL6rwVnwQrCqX8922/1sUQLffE3gfoWIzd0+RWLwmrzJ1qOfiK9TF1FxVgTly0An4GYM
fX8HWVEep3ApCYV7rzwMXH6Mnu3TYvVdtVWtV60b4nSYKZIcv9rccD4DUvcy3Mp0OA/e/e+CQp1M
02M16+hFpS13Qjfvo/eKB+Pcj5FG72jbixGhvRZqnl8jhNZ1SO7ne8KeY93Xff7b0UH0HlhzcSzt
fnr9R0NCedEET1c5XJ/7p6tfZ20iDn48Ous8tL85UTGe/2HCYikQOnBRiHg42GxHVjNggWtbBFfY
n8k6DOKU20J+Y+wsrs7kzP8MA/5bAt3r/0Wtxt/Cpf8P8VUwvd4l2f9cwIOr8us/mt//cfl7tPSv
3/dPCc/y/iC9CNYRL3pIp4Z91wT/qeHxS5FAqYvReEWAznfvnftLxPO9PygtIInIQenx2rwXe/wl
4vFLNsRsP/Rp0AjcKHb+HRHv70lPnwoO246DAK4x3EaX0Offs46qGRt30VDpCL4lB518mxTzOqmh
u40q929hWuwjBmrG7fa/q+zy7/rg/w5a/vkfZ4Tighn74g6T+Zegpe2ym3ZHkZAJ6fK1cRNM3XQU
su8qgvTYdzZmXbRqfUJWG244v8r/yd6Z7daNpVn6VRp13TS4SW4OQHUDfXgGjZaswbJ0Q0i2xJnc
nIen74+yM1I6VkjlrKvqLmQigAhb4iEP9/T/a32Ltmssdpk+UJ4nPwFLS542uS8tIo4bO82O24H/
qEv9G6xaZDXIQPRjnq6xprvCuYtk4PNY0HoZBo2Gc6DTq0LaHWzCWrY3tW7EE7qcvD3Ip9j4EYse
G0qJ5T7axvA5aTHFRrlxs0lhniAhD+GKRzcnj+/a2WI6CrWUhLomHMavhONsbUSE9xq1EiC7JoI6
PzOX2cSrLBwUhlM+TS2IeBd3hPXfRfW4nQ5//K9/E0s86t+PyaP7gvE4Pb4yez//zK/x6HzyDMrf
nmN6vHdsRP9yexPLTc4tfmCK2SYLGB2Xv8ajIz5xtuIHPUayzoAF3fRrPDo6RXWHnY0jXEf+yVjc
409iedIZBu6SNC4x5eDoeT0YYytUbD21eY3pmt5pU07hYdILa9vYTgptOHA4kGFX6je1VrPNCmUX
H+uzvsbsgr8Qhy6gA1gVAe/6qq0kGg6EuTmrtxXVAc4wL77p2bijyo6d4S4jjw0hShugSh0Tqg7o
HXUYIYkRdotNrAe5W2IYQ0hhntt6PD6JYzKupxGrwspU5crr4D/sZgPawqqwVIEZoZ2xFgRJd9lK
AhcdPGE+5nz9erBkmOOQ8/LjAc9DvTYR1WwbsDzVSivSAS1FjSR5gNz63RjmQ1LOGdcUgsIjNVr0
qCdbdV9t4QicYiGpuE08jFtp6ALFC25VOld5tnUNzOoASQ+ITEq3hSbKeJMIjFNzpIl7oxYkwOUd
58Kpaoz7USXtXUF1HO2oRU20zX+lHf3R0vn/JnSBUfP3g/D/FD/Kur5/2dXi7//qaX1yXH0hTOmM
JMnqxUj6uR6KT5aBb9jzLIfelcnK99fws4xPtnQdAZOAgftqOeSPLJPliF8kmMiXof6///1VHFWz
9++vwAevvf+OodvGskyb7JpsoRsLNuslStPwCq216jSBe1rqD3GfOOfWiGVgsqmPzzooHDSw5WHQ
Ou51j+v9IOgq7Tqo1Ell6uHOw2bstRPH1xIe5dSfOdbgrqx+jL+OtYX+CGDJJpwJ22GiKXDl99/x
Dt7NYYYgAcYwdtV+57BKbMYObNVslOlhZj9rPcnwZPde39UivqtG91YNNM6L0jyexuBat1GkF2R5
74KqPhZLN78ai2tli+7zPCSPgYd1p8QDW4YWNYIhv6mmvt801eTgYS7bnWm0E8Uh4SDWblj7xdh+
tzT9go+Sn/Ypwaklyb8egCNGOgKXWk3GWTi70E4F0PiiwRSYesgjpsFGDKGVNidlCDQ1Ctgp7ICi
uDbJuAMZiao0f5TWHCzGIjILSAzt3Ki/SjJ1YYbqR5BqN1YfQOun3vdEOPiRO8bRVZDW1kHqDAe0
y5joUiDQKlfL4cItjp9f1j8atf8/bnitdzkq/v2Us7iy6d0PE1x+7h+rq/fJMQwiA+3nuEBG0z9G
t+Yu41s3dEsg2CQlXP5ztyv4KQlsDt2NzsrM8vzX6sofocRwCddwjOeB/0e7XWMZvi92nBKhoY32
0TLs5VNIm8/wcngXI4XkQpFr0UPN2LHQlWcGpYlxhiAmmjHctqaIby3d+kHHKzx39HHa1XOz1isx
+yrFNAWMwzvQWwLDQ8oO5ooqKYKUfA7OG4Y5IIPkkIbbbaanIA8iykr2aOU/d3evZq2Xs5SxgCL3
b4OyHMGbnAFM2v2vbyOqsjSmWqtvZ/N7qcL02lETto+Kze/KHiOswxNeGAz1OF0jxcyRwN3yy7Ak
EiOt4zP2/CQjCzJhK200j2i9tL5yl4qkyPrusnZTdTHO6oZqov9iITj/+RlffvS95DEpJUIGiaqB
94BDD1K81x+dsimyeU4824a5ONoIq76iVj3elhaNHZ/yFI23UZX3eI6LC1UN11EV66dFyESGTi83
fcsskvNez9XXpJqzCZSdF7Qr22bLEnr58EiMMVEjUXs7lbV5iBm8v6c7bjQrd8qLL61Lf0LTp6JZ
j0hka2YTZ0W/EFVqiRRvZWUF1lRsTrqdQb62LRGQHIwDysNN1iYPfz7T/Af3B/1jvTg62Nyq5n9s
u+LHfUue738BPJNkF/33WwVUYnXXvNwpLH//52xiWp8kUhXGvmFCUmNS+cdkYhrMCp4hdDhLKFw4
vv61VTDlJ3bwHFDZQDvLPMMP/dqpL7/P5gjOTznLZgLm5N7W4L2twt4gdDgsc12LvYwlnvctyyB9
Qe1FhtGLJojJFuhnrK+ZNyA71BNkqj46XEaR7Dm0prU48RRBcwPFM2QKlqgpG9vB0qJsjAMnt9R1
IiAd+a3mtveltNW3JnBQw9MmcNpNlbT4S50+joptQfyOtX3xuN8YkMt4++dUstwFFE52WzwvEHuc
Y17fRa2codRrTfhSTDmQOWSYWpNIP5mtitRlKLx5Av6ju/3zy5oEzjr8g7PWcxrci4fnQSIoIFsI
8JNIWKwAMyHtIz0/m8f5SPX96VDT3nj/msusuH+rL6/JKvPyCxvh4NIjWa6p078KqGcgY1y8/cbd
+xcylt+0fyWeJvtZuky8t3vCKL2OHRRKeAxiwTEKdYWR9/Ss0wiCV9FrV+3kWcd5NBETVXYV0eca
erxx7qYa+0RoH2taKQ9cqQ9E5gBngW9AixXVYtylEHgMca/LXCNHwpwxhQeZV54rsyGKQok+zdbv
34yQrxFkz68ISi8agbrLIJTPOsUX3xUMAcvAEj/7SaLDSAWn4HkgsPVujSdQjBtLRgUBWEXnjBsn
N6FpahQ3v2Hw5HQ4DDI7nodenAZBgQm6Ft2Yoz2s+kcMm4wYK6vcSxfBEi+eowVqnXVWic82U4su
4fk+jeWWrdTA9JYqJum5y3gmrirHfsVWU5LFzkMDFTHXG0zDhLuAkgbOsDzfZnnU8fLQKeSjfMme
v4tBG6oNpIJALAzxkNMuUJJoDdbTepwgGYJGYv4oj2gUlT0l4m5EyNuVeDLneXyyRkUYQ8RFxCYa
rIFgntYzn1IVz9pqyEXLBtrA5rbqjcBin2r2AXJNOVjJSYORj1+ejwVCzaZeqDxVAkQQiydQEcLB
kcjQGYr4cgE7BuvUICnqksb/URUmI4fZYgkvLAjiEfY8yk2hGwZ6XWyzN4V0AEulhpG3NFphN5W5
dTWlZn9bSaXrJxGGhuacNNFBrPFj5Rd51paH0dhP/VbOzTD/kHOOEXwYExr0yvHG8fOY5lW4koMW
Vxu3b6aL0i3n0I/siWxxoHtBuLOz1JSrzErq1AcFBnSLvrej+V1Xix71c5MddjLHjY8OGTZvqhvz
tolHJNINJqeNjOxhWsVNX06+SYElxTshhysDPuMR+Ut5vuOneE1sh9xG3/S8RUiEp+0SFTthOE0Q
Gk+Y7TxaW1ZvPlKzlNhZE8OkL572Hf5qlwR6wQnf72K+6CxEJgGitYTnQOtSkoEmTA8VYM/BKedb
o6lEzX/aBJEagl2K5dyXbm2TJNSV1bdmmaT7mCKDby9Tt71M4sPzfF4sU3vZGMzy7jLhc2IRJ82y
CDgmMSv/M59klbYVkKjZ07yNCpW9GUMdOwv8NdAMi7QH0HsD5Wdl2ql3FSc56OGPRvP+1ATWzmEB
tIFEsRU392pMcJSNIXJ4lFjszwoz/4HSoV/nbusxFcUnY7eIZwzjSSFcwp7TrOfapvsKfoy23wUp
YgcgmzbvfyhW+NfTJZ+JnT8rKbVuFtW96fKfDyZuHO7YeL55Nw2iFfQqnol8fj4g5nBpV8tjm5YH
+PwZ/ujQ9x/civ1X42OarPl/vwO76uo0ByT+GyFz+bGfGzHb/mRDETeImRC6YxlLZOcvHTLVF3YQ
tCoMyqPLVu2vjRiFGXTyNiu85Pjmckz550ZMfhKQ6BEUS0nB88+qpsuR7cVay87QQTrESsNJiHPF
cpmXq3qPQLHIZOptDFU32wHzph+JZZFn5dkNFUKvF0/n/OdvfnmCeX2E5G64Hksvd2YLDqb23vUM
u/EKL5dgxtLKQjfUBvPa1dA4fTRSX3dHfl3IXYTVFKppHu4d8oykckuN+vUGz9mUk9LaNdmusmLn
M8p9R5xib/QACToIiFcitQNxhFoWzRh6AKv84MPsbZ1MPCV4yHhsdKMWHOcygl9sAYBtsduRdrCJ
ADqSDCfCK1QpxXGOoT794FrLA3z1hVJ/54t08DVTaDfAp7661lg7XUUAsLfpxpHEM3Bn562M28O2
9/Ib0dbRMUbI+Fwz+ub7+1/tXnAqj5xL88ZS3qemaLvW3iNPiEGUcJiYnB0xkP6Dy6nFkHxqD+z2
VwJC87hCSDQe9UHfnEU8Z3x6QXLVoBHL17qyg+NElfn1Bx/LeOOJoA9yHGniOQdW+/qJCFUkPdJL
byPLivBPTE0ggybXdycj9z0gCv5ojt7WrEO2Xqobd+2sFcemImZpsgJEgu9/nt9GHE/J1Rd8P3Vc
3oW9I0ORy3CQLV9QSXsbCxCsugHeTD2zK8wRNyA7QMb0/jV/G3XLNRl7NGcYgGxEXz8CSvOTbczM
+uVYtScZkikiUbLwg73ub6+ezSbXWaY6SHlgxfYWxxxjsavFbKucSNXm5070bfRF6WmH6znS8u+j
BpMEumHh0DNI86b6WXn828IO3de9r5pJZcls4PVDxe+YYu8+oehXRh2IZgs2zsZ50KQCjQC0WlhT
ddp0973h6nfjbMi7CufPNb6lxRw/eRVY8Ya6STGZ2SOpo0DkMrTAxUbpcTdvI06x3jqIG7o8AbuC
xSBHxuYZzsLsbEiqIQIDaU1XGSTK6npC1PDFGCYLqJjFBssqvLE905qcIott11Z4nbCNVckKzqvO
zrDoJnmt91PNttxps3o+0KK0gTFWU+9ZO4AsFzgbYky/ZLN1Eisnx7PQpZ22KObRJMO1b8+TNI55
xBMalQpnC+JEQzeHXYkXL+CIBH4oBz5IUe+sQkX01Syd+MSZRr6fFd6FynvIS1tiNNHLAuamD4fP
Kc7bqACFW+rpIFYNdHUdOrvRE7enCmE9BTo3fdnXvYQQAq6oOY+o9D3lNHhJrZN59B07MlQ1Ez8o
hkvSyRZOTDw0q97MW7HkWOHGGyi03aESnyiOB9F8Fxtto+Fd7LRxy0SClLEeVHuLQcZrmTXIZOHB
6cntMGujtS4tnaT56tn8BvocIxz9as09tumbFasBtB1gtorJkG0+RKNjPTbrFtuqR9JwBhKz3ibs
5Wp/1nRAxE1kVvnORtSuHSiESds8N7rptHVwFRj58yExUuBRugCmgF/TcEDhSHNzFcyS+FPFnn4x
UFcEUQY9dbHDqWxoggel3T/V5WJQbZgW7SNomCU+h3pxt9bPRleADSNdtNkeovNIYgfemFmdy4sG
vEm0biMEmw/zT+ftUJfF5aRidKHSaYR3iuTNi50dXw++XgT16XDT8fTGXShbOiI6DX+MwEPJ3KCt
ymeP8DyEZiNW808v8WQiTcd10yLZkSXCLvofAW9da7U4ZN3EwbFTLpkdqy61gu9Ojzz/KM3GKoSF
pJExobPag4XBOoja89lIjTYDUzUSHtyE0jOSZFM2qkU1+uzUrptMBMcNKj3PTzim4qqD93olnM46
zaepHIAqkJSJ9x3kPv1Wz95muWsnNGgA3qxdO2tT/Dw2aofYw7u8Fm1WfS5lH5LNW0TdIVMprEdK
qVWxnqoMtovpztl9bDbI94l0qJPt/Oyzr5/ZVYZIjGNIKS4jlPL0Y8I/7lMwVUuk3+L153W125Mp
Kgpx3BbaXK5TYgax0DxTA5gw8FPGgAV4wXtnCB/GAmuBjyY0kAezKO1i17tDekspJ8027IJGbYcw
EQiClSsbky/GwgFdXTnqm9kc9HFXtugglnlsOBnSBHRRGBKutdYB+AWr0QlH46BOM3srJZQhDDBF
ROZX1yp7BYKhslZFhY5+hQ+XunD7zJ/IAp4sYZFoOZ08K03f7t3Ywf8zoBvWJfXtVRbr7rd5QWNA
oy05e6tYB7ML1oICjI0jaF1RdPiRBZZxOMTzUpBJLXFSzlF9FyXI73fZ7FbzTprgpLWyhx9lo+ka
aLYnHtplrQ6Hz2EoJuJiE7M/gUNr199k6FQ6iKEFZILBd6GaIKpZGCdTnJM4y5dGkq/B+e+yAEBy
3xD9chYXMQ0DhHU9AuyS5F1/iL2kXdelFX9F2w63JUD+w0QWpIokZDJCax5HAHh8ml2IQ0SPJ9MJ
MkQwMt4wlFdzJmt5gg9HAd9FJxuAIRFZ7KtYobqEp6Keqdp8N27RY2fBGuWOO43IR9gbFAq8DXnQ
GaA+EJDrfKr7q4lCh7PLJlN7ZFomdtgJyHTeqsgwf3gp22OfrbLdbEXcinkV6mb/jc03qZROQZ1+
wzQsWqovZoGlfpxr7WC2isY8nB2oCEfo7muSnjFEclh34HelO87+teMDVaqVb3SGBlDMxp3ue3De
ohNTae1jqAOZupjNljRZLUydL7XtKZx/LeWYE7up7FPlDi6mFSsAOFDzj0tXZZ2xy2VFbYiM8uRJ
kypryfcIqzPPUdI9jp9RWToayJlsELsiEHTV9Vmrjsd6jputjElfJ8ShgrXXKknEUD+ZtG5nqnBd
1gFNiZn9QJ5kgT2SqK1AWg4qNv3Ja7CeJXbBLab48w/RNyFpbovSOCnZb3gsXZj6EP5HzXTmOEqB
J4AvHN+0WlaXJ5WVQ9gs55TQ9jDztHqN+b2f3RVve1Ng8dXGYV5bAGlaHcuRIAndas0BAznG54T8
Us2MsG4BNqnBUgTjYKDY90DSc6qu2k58Y6VoMcKjUrOPaeoresSwAVrsFUMcdd9MnKSpb6U9KtlY
jYa7A9GTH6JrBSaaD1VLfIbTOMWZsEOaMa3SELtaTlUSRlx3hZ4fjULF3ZlKMp1gRF5bGHOse2Ti
AlI/pE6aGb42JsNlXc/hdN1GYHpoOFeBdo5przl3sMo0+LWFGR8hpZanWh1k05qtQqatCAaIw0uP
UtsTgZt5dVKXtteSmlK3ITQLlSVHMOrC5nsABC3YwG+Nmm+1Qkjsjxh2hnO7sprzwMny6LYjleYm
BkqdHGTV2DQ0sQsSlaLKNlPUKgz5mxLCo7xTKQjFrTuLma1hbF+0YPsR0HR14Gzp+oU4QtPCPUM7
6xp+M1Pn8VvlEaUzVS2RwaKesm9IPR1o66JhTgmCIIbbX4Wp8iP2REustUt/AFazAT68B83rT47y
vltx0l+PaV/YmwYwxjkj33ggqiZClaNh58pGe/phqH7+4qkkpZwKHfsyqSIqt3M8QwEPbEcdw8gY
s0erL8OL1rPhK7RdFqqTAXQp3IqeBWllIJd5QOzMnq/DcsEuhDsXt0PR2ukGO3xbX2Ks008T2x0n
+hZkxR+L2qhboF1tjuLcyOBVZGaKA03pUf4l1vsGnJvEkRBFoXOj6xo2tjYjj4u84BRPeUVLh+Ks
q5OlKyfW9k0/AaZZIZmGuFLHzAUYzMBy+NILsFY6IZQq6P8p5aGeqW6A6880s8Izi2a8cIM4O0gT
Sy/WIZWIfqUbufSY683oa5YWfLvZGA9XWmfCHBFJlD6hNxelX015+WOA2fst6WwkBhQPU8xJbSRs
xkvIBwr1RL+2Y6e+L3G9YTNqDfENt1KEIDyaoweOaqo9DWd2Z5hpsNXXXzxZtmrXF0GarO1qtNsb
3ofG/ZFatVS3ul4Z3SF7R09MmxqFNhtVjBhGss4bKyF4cww8+gDAfuR0gDs2Ku/ZGhGQlZClS9a9
GcHesUiJuOzBpkTHZpe6ovXl5OnGWuRFEOxml7hbJjTIHTXoD/bZHmtkEeqP0lBuBo/foaoOd47g
R4la+oT8guFOm9O4A0TbddeUf4f8s8d29QEFZN0hbDfTdBtNIwk7tTbRgA5Avay9xhxhpOFvdX3J
/pUoYkoYERXtDIkYAuruLMFVbqzsACzrVtoDdVVzyhUeTc0aUwwxdfBIUTbMAFs03snEA/Qwko96
t6olXmycp0F+AEEqSUlQzFOm3zw3v/XQQhxKlZZ5F9aNRjzCDG0Q4Bd2CiPiGOJTnO/vHIvcKOSh
Hnw5t4m9CW5ZA4otD0dWE9PCDwvv2wEC7UBUjJakDOLeK9ccf4SVlut+iC1Nbj1XM76AUsiS3ZQl
jQWhZuprn1xWVmX03UJsJsNrw7UiFew7lEiT9ATFKN/FGAxBm3kZePwsnB0bO2ChfsDA8U6swPEC
v6ilOazMckbRmqjYUNhuG+eLE2PUOJi81gXl44j2BnSO42zLgdyRFWlOjk3ZmrepHPAQbcKuFI8t
VjgsUQWkRzoYiZccGG1NgovE+aoftcBNbqn2mdZBwDj+HLWR8wTXjjsQlSItIkk8cd5JpRsbevZL
18VSNmxhlY7I6cIkOsSUPz2RfM5U05jxyGXDyot3pjUaNy2858UBp3UDnsQYiuicx87JXAo33SZO
mosjsm46TvGDGEjbbqMMc3PrjnwB5FVhAC11SNu+y/SAy9KqFGemdu4L3xqgZ1azXtEx8wwJ1j+m
w7jq6TngaOXiO0SCWgwacxg0st8rcPmhSKMbSiGRu9FGySE2K0PeqArDlYUvtAnvzURwxoQymDo7
oIL9bZ+kuukXQz8/FGNCIhavKiEg05SgfkI9OLtrfZ4jcze1OhVAs4YbeIDPvMp+5NIOi++QGMfs
0Ja1jnGssiJtsY8ZwSaD6gi7RZqRdcb8ROiE5D8Q1ky7ovSfqyb/XdT+t0XZ8/c17dVjFs+PL1UF
y9//pVFyHagalK5Q+LF9RqJEjeVnNVtzURsZEiESCiFUBRSm/yHIFy4/ZFEaeqFF+CUrEFA1eA2R
tXjCo+T9R3FPS33nn8VPyuFUf1zYHTRD+F3Uol7XuTojBgRv6s2OZsehG7lrtsJHYTV/0PV/3dL9
dRkUzR6JhpIW9V4JbwK85xnz1Ow6DTQ+W8dsegjMH+YYnWdW+kFVa2kP/H5TeAtQ/9AK+K1gmHJL
IjDmZufWuEEpwfqsJ99ijaKFk3N+ri21GVOdjeMk1rVLfGav3cFivMQTeAoe+XCsLywbSiUG7gcU
pFeUV76+eD/eqOrv5ZH+eiKuRbfe5OGjq3r94AU2BGP0xmYXeAzwSQDZU+aS68jKn2TaZSSqq0oY
B7jrLhQoO9ATCulyApU48U50YzxMNVZiBR5rHVU0sLUx/+BLM14XB39+Rt6xRR5OMgYWkNefMbIk
BwG7anamY9H3r6aV6Optn0Bx6BID2nv5jTQTuo9gneZkPA0jgB5mBfzHzEGasZvVSVKK6uoOFdwl
O4ADSLzjytEDY/P+43zrG/c4MyzJZZRr7T1tDOnRppM5PM3QsPKdyqG9YeNe4idhwJWwEyxb0Auu
C1DfGCrfv/jyVe2PIdT7+Gkcywarudes0Fmj7DRQzS6rY8iyAeNIu33/EvvDVMLeoN/F+4zwn6bI
3iXoYcZWZCbNjrifY4yuB7FMdxRJPug1if1v/Pk6pgHYmpGDWG7vrbRbkU9JETW72qsfw8JVpw0n
n01pZsVa5k62S90kXMcTlfA5htxbJfXF+3f6LIl8+TSXj4CzAbk2D9Tif69fOlr3oAxSgCkL3+ck
jZNhU+eqfwCXPWEFLmvtKGyH6SZWMd0a6AS3nJKsVcOp+ESH9BnRKM/iRw5jqdp4DqQ/mZvj4TzZ
w4GQ/KqtLbXmbqwDgp+8z4oq76kkf2Un0v4Q75taR5ZY6SAXSLZU2Jc7+4wIom5nwitbD6Fz1qfl
dkzm4LosKcnC/D9h62se8DFONL3uNzDP5DYQY3hltTogMhco8mB1hN4G5ZkLdQyudQLYLk0SH5of
/l89omSlAQZ3QBFN+MwHYyl8c2SLWuTJ2qClW90Li01ojQ/Uv2CT2fHaDWBd2/2BaQyY2/vWO6Fx
/cHAWowmr17u5eug1oyG0kESw3rx+usosS+A68e3nVUQXgyOLn6XgAdharhwmLWKIb5oI7ZhlBkB
sCkVdTunqK1DIgn0xy6WX7vOJHSso7lAMd7yrTl3dk1ewn0NXXIN+vC06SXq1pAJmVvWbsaaP1Q1
4pmaxt9dSKDPKk466l0woUMiOjkUuU/vv3ZvDTBJv4uuLndMMubr25xCfUSTkhG5YzTadRbGy5mq
uaq67PH9C71u+TCCl+fJ0m0uKjiMdXtz6kD/tcbqXO8URMSDgpN057Nx06ZVpzNrEaqDV73JbhPe
gw96Wm/do42/D9UzHjiG9+t71M2SMhPqPrwsZfpYNe5pZI/iNpgJH3v/JveXe24S7TUOUZd5FSXX
3pWCGWgP9Re1mwvnXHZVtFKZdRmyzbBm6zwO1I/3r/fGQ6WFZkqsFIgt2YW/vjNB6bEYUh1idxtb
m8YkIgyPUczJYx0ocWqlwm/hu79/0Tce59K305EjuLTD9tuSWklcL4f6epeHVGw8OzlZjgqwycbi
gyu9NS3bQNeWaRGTKKPk9f2hh3KpwFfAkx1FAm96bzrDvPNoqMAjw4E/jIdD1z5VegMXBTDhv3Cj
psWE7NGlNPZfWbuiQF97vDe1ydFfSsDh7bYBAPn+Zd54aVDLWghzQM3ymu7dpNcBpEWzB0loNvqt
MRdfY0LJ4WxlKzsTV0oU3s/jyt+2P58b2XtrDf4bcG32Yvex5f57Q8jjPNZatTNaT95QUfQN1RxG
YGFW9pRdTNMYrQlCUof2EHIsNerk1m2IQ4GgtRQT5sNoUvbn9x/D2182jiTdlvSEf9u92p2GND6M
+LIDfds6HTQXOMnU4+qRjBFnppJl6d05LSLqlK3bfLDre/Nr8LCLItVFt7w4Kl5KL5zATGQ9eNVO
DgkVu2FHE+TEsAuw6OFDkk0f9cCXr3X/O1gkLuw4mJNgD76+3oSsjhlTVjRCvCOjKm+If/jge37r
lkxmBd7fRcW9v0EL7aTLyJ2pdmEdWdulQwdEpZ62g5i+hXp43GkfXPC3EwgTIN3yv664HyULH5Vw
62LiiqUKNgkk4DNVU0Akqv6+kYpyQ+0UUO9L8hccMvEkW7nOTm/7xvgMVuSAruC4C5zmvs+N06UU
xN83x4PEiR/ff9vemsRwRrCy26jKTXdv4wwypdCLHhp4qiVfqVefDmb1GSTBl//cZfZeqrQjPNLu
iC6lYUKIKsE4YUb6VqAP0QezyLI93H+dXt7Q3utUZrUXzyM3FM/z99jsN3mvnWWd/bUlf/T9m3pz
pD6vc7AdyJ57/vMXKqUBpXtkZfDLkoVEV1gndDih3Kbic+PKU93NDrU0A6+FbMeR4cX7V39r3CAZ
snVHkpjM/1+PmwFO1aArXrHcKPRNYbv9Q5OP6tt/7ip7k3LZxqMRsTPbTS5uwpBCY5j9C4cObmTx
5DPzS3TOr+8EBLmB+cdRu2AexU4rxnAzTxcFO0xYGsxDQZz4NP0EKRuEeATCunr/HhcL6G/vDEur
YMIzERWKvSMH+cnBaIw5j1KJO8hbN6hJQp/gOl+E+fVYpbeWip9aAyFqSzeKfPh8/f5H8N4Yhxxb
0eAgyOG0va/gL2O+6VQValdKIIdgRB7jWVz0xehQh9acVR/RiZZO9qUaavMoz9Nh1/bGJqKDuBk5
Mq6pa6RfmimISAcujkKiJQEJgJgcSUEwlT3iU07xdkJYrItI+XU5f/Zo/m/bXrskfrU5FuHwdYJZ
D1tHHo+jl+7atqF9Lah8O2YQ+8Ls9fVCjcmqYv7WxTHHqxAQGgTDYpXzjdkkf61tTRSEGxLWQKAC
PlYzvRzIayHuyTpXtXMIqDU6ijw5rOFNCJ/EGsxWqj2x9JSO9Rxvuja8IpcaSnhqHo3E0IRubBLh
V1G5h4Xp5zONjlxL9bXFMZ+2/dxA246zba9Vl3aMznsi+OQwmM2zaEQpTruz2ETpUNyKGa2LXgbH
VV4Pu2bWsHy67klfymw76ZrtY/mG9SME4IWmFUdp7WpLzeAJEOZD3KTkKE6HsUbqTtig/xZlLY87
4JcI0P7MJfN8SsC1zJsAPGDRYu7Nl6MXVEFTmWpXd3Qny+EW6cOFaJJzJwouSRsEmcaz/2DqfGOZ
RGZHljxULn1R3L0eh0GCjIkALrUjWQpBwUCvLgqjL9DuzhH/XPBT/8IFOXChf2OzsZwVXl8Q09So
JVGldkVHa0SB3/O7SN8EIj1y5z72h7b4YHPzW0mLhRkJKx1+lDvoYZ6rDy+mbKuOsiltbDJGQQEg
liHUnsJXclkWTov2M77vKv7Q7tH3Ajz9kuf5oyoRALphcRoa6BzguGWHAvD3mh49WDJI4Q+WZpjb
DoAmnfgsHj54Sm9NT/CYmZuYGgXzw97LMLmQfzwvBOuq8hPXUUegftqjOY/OXHOha7tolAKwPWuv
Mp56zb206qH7YIJ6Y35CWcEOAY0s0+S+UhEAlek8xyxAZYNJCZJ1aGlWzxAi3p8Jl5dsb/1G9r1M
wh63TMn49TthNkp1ZOaVOyPN74DgbTlwfLDDXtaT3y6BS8oAgE/zb3+HS7Wi6hLCfXfpYHxtALf6
iJS+AvUFCAl8eNn92KH5xWnQXbx/c2+cU0ntYZ3TJU4e87eVLk0yzxz1cpc0MbkR8jFTwZVs8nNk
UucEYCI2SvrT96/5xoaIa/ISL8cJakbLqH/xxqdu7c56K7hbopb9KZgvK5lvgN95WysYPrjYW4+W
RgL14KXb8Vt1owOWVo6uh9lX2uda0iHlgOiemvYxeMxjzXIuzcq+TCL9AwfcWw+W7gWacZAcbIj2
3ho52FGpWYKuN+4W0WyUgdGOiOZurQhTlhNetTpNb95/ss8n0r0XiSIlUAmwLpTI9hXzKSKDRrKa
7vrZSw8trTkRguOa1cgHM4VtGIeTvXLH/CG22wPKS2ukZMdiyX3XGoLhUkKfNxRV8204TLMf1jgb
gGuakrww1pg6+W5ZilogRDsQe41f2Kb0RVNfOql88NL21lGzuSYN6NpMydvohPd5RqCwQ6yBJaiM
7pUJ1YCqMY6q1D2mTtOvYBpF68RLo03dVC6IltrYojHW1niMLt9/PMYyL/32eCilcYgkUB0fx+s3
T5JKr7wxKHeoZdnBORpWm+UApkhUq2fiXq2pc7Yq0I+mZUsSaUZ1l03FFuzgfEmo9rrtombjlPmh
RPCwEUvQB1kblp/EFhE0KOCTMPa25Kx+VCl7YyX0OPmiAKcMgU1omQ1fjBmkdGSU1YpVwh5Df+Tz
rLpiJoQWy/6JC/lv1VWu+8HYeePQKOiz0BNavB5gf/bOYlk2ShjVstzVg9VuEeA6UOyoQCjWZUog
St/Gc44AX2rBVmWx8C3BySJJCn3lBea1dOXDOLRfux7u4qDPMN9t62issgrdp6d9sJK+sSotmwRI
YtRP8OHsDzmEu+H/Je88diQ30nZ9RRzQmy1NMm35rjYborulpkt6z6s/D2sGUhU7qxLSvzwYQAsN
VJFhGPGZ11RGp+a+aFGobZMnQHcAcgrsYxYM8/Kv+ZlLe/9c9jRiqmw7yFABPz5kv184EqwYOpgs
Gq2q9Y06JlUpBeaA6+yUHs6TeCOKkZM2kweEBgFF6zjExM1mcy3N/D33U4gkICdR5FQhIy2yTq+P
iFaPsRagjeSfO9yOsCv0ywi9bzT7HDH8AQzwkVMK4687ndsrc/7tLV4NvcqXqiaWokw880Tikp0G
I5Bp+gdlf2WHrwyzLombSF5HRpXyEVj9KT93FFcbXy6u1Zt+e/CX2UgqZbhlCxV9+f9ffWuhmOn4
87KQw6jWuwAn+cNZwuf443Nyeb/gKiwtc2jS8vJMvhoG/ESHFFZS0KdIN3KrPka6eqPH0Y/esu46
rH5wUQsPOG1t5c78V4Pz4MvofS3kqmWpXw2OyA5qwUPI4KWwzzvlvguSP6a07VCq/1611Q54Cx7w
9VOOIuSVif+W3C7r+2rs1cQTNLrAwDF2CLpKs3Bg0ZdOLZnmpLt53z/BKvsymsLT2JRHlFauhDy/
XaXL8Cr8T5hr/GOdyYS5Mc5Dai1o7h/RJNt1Fh6G6lYG9mio1pXBlrm8eXFWg61qIrMQCmTtRu5n
OSYgEFn0Hq9N4H4ZoKuP1/XaUKtjiyVlZZGP5v5CmihwTA+5/aT+QaYo/29G0uDpEPur8FXfHh5F
7SBWSXwgHe5sXqnr+dIqGsmfsWaVda3/NzNbUlC+yEUdZ/UMZXQkNXrauY9tGXg8OQXV3J/LTVBn
stuNyvnKCb24kq/Gk9/ODwtG7LkyNi0OyztDGk4NmMzKbPF2abf/Yim5Z6A7ERH/1kdJYJFL5yTI
fQmGvl2aKjYwhVNjPEB4eK2Z/ltMuhxG+goUryGvmet9awQ5D7CyYV6T2tDNzTzELm46C2/Aat4l
aNqlgvLp4wmCEPr9E6CUZhJIELpILxomr68aHD25Z1KCLl0WvsWxGDyoSaZveMKcc5N7zSBG91M5
Dt6kAKVGkc7rKYzB+48VSkTiYypUv0z0MbHokpEGM5MasVqqUOeqfIRLr2+Mud5OcnOoCuWUjPL9
lKPMl8T6uOulqN8MsYaRXl8N4NkhChKU4ggll5+o4jRHfAcsv6U+i9ddrh6CLIc+pVAcdvQ2LXKc
5NkYurtYxZaYofpNn5m/ih4L0focaceij7d9Ltz1nZIdUkZyCx0SoDWIe6lTTJg1yiEY0nbTN1Z3
N+c4V/RWuu1hgvm5wezTbP6jBO93UwXql5AqkIubgV9pNca1Wdv7pip8UpLz+Qik8hu0m/GxJZ3D
ASdELEQp5+2Ibqc9T4Gx1VH+t2XtXGF7I3QuZsSFI2OI0c3jtihhw1mZQHyNFvN9hOa+3+VGcKti
MeYD6zpDMwAUoGqE+brUumEEkS0OxK9l0z1heCDYEGNujUDapdKitKRPaKbXDVQV8CfG14hxkXbD
NDkzcMDBJnE6TSkyzVE6B/dRgARIDj9yT3fXdKoaHXa0jnXI7ZTYhihN/xRmpdrr8lTeiDWxEna5
9tSF6K0lrebpYIGPphYWjpipu1qMNE/VW3E35OFREhSaFdl52MWq1Hu5Ij0unopBBvweTH0sKcM+
lgz0IcsaZ1sz/ZlDnbtBsOYHeeFiJ2q5CsUtxBNmROCUc+INYrEdaIZ7eGNmXNr4Jy7IlK0lKejp
J9K2L03HQuXJ0a1J8UIAsS59TmUr6PktZTH2boA55sdja6DUUWhfphKxTXtEROYAmmSsbVMJNucE
e1sEHosB5UeEH+u4+SSBykDcoepty8hkX8LN20UQoNirXTNuEYGNQiepag9LwsWZBeCykqAXYQ7D
vdkCceZMdDuhCU6lPomfBwHXQqyJ0jtYborgFfgZ2Y012gJI0KNuCkA/VXX4puV14ucsfIMNRj4o
GwD2GD/3oyScdBWiFUXWGi8LKZhgj0RAzMNo0ytzc9/l0EqMGS8XEgj8QXptdKh6YqU7l+Uho464
E0QMi5sm8RMsp/nPi2dDbLcSZrPftU5HSDCBIFeZ6TPNONDXwO+tXdXr7fdIKTMvgRQY2PnUDH9i
ZCMvpJahr/YW2FbTFSYhcdKke4onaWuQYSOLHjmoeXoopziZYrWbc9Tq+1HWvhrRiHanKAEUK88G
CGJjvgXFVjtYyWy6mj2ZlY6UDtnr2pU6UgwMlTBpyWerRyisErhShGE4ymH4vRUH/NFbHoRM0RLF
letwvm1L8FB+aE7g4YjTb4yswQhJqbvULsFYh6CTZ3kjzriy4DNcI6YmIwAGX6xCl9/ohsQp69FA
pj0pyltBwO7LyKx+30C2ljZSgoBgpgvNYzwJ0k49FwCbh0yFLVogtx6ZjTP3je4VvRo7vRiI9wLe
Lgp8QW6yKdPzY5AMeIg0N/A4BgeP3j802IWaU0YxeoSVhUWZEC++RgH8HawttLDxi7QebrRce0iV
DJsiUj6LssEhTaPBzspAdZFOc6CP3qZdcge27n5AqDUKys9lnfxRTyVcKUs4YBdzY4Yinq7DXp3L
CTMDvXANI8LjopY+C/NMHUEEM9CZCaXP83k/gQvxZxgVUATvZ3GidBDX6Cc2+HIQMH+hgd7Afdbb
DdTfz4bGi1HxUiOkpNyZuM3ii9tJ/hi1dxSZ/shMzsXYTIPbDyG25Org8OQ8y2f+Nea7vxioc/Bx
OrVVfwjK+FPeqe6gfO7bGehg3X1u9OxzJJJE9qZAVieWD4PVPqamcsIZPbXTtjjCwfPgKoLSqR5g
X/xQDQAsgz54cCfposbbkJWRJuserQQ+sWerqxtbwMD0XOQbE+MNOHF7w8xRn0ObBi2DDousisqf
XkfHINecoM3+THoW0HqOCgv3TetTnmO5I+m7Qo1+BUnoJ1lzCs/RIdI6D+ORP8Vz/qkfVDcapGE/
p/JS3SPsRGlHTJRHAOLQa1HrI4vCnwX1S/FGCb8ieon9RhB97kv9pKSG7HAwcfxM8ztZmbcW/j7u
GJ7zB0HiS0/n7FnpUa+aTF/SiluamxASWwyxMUGJUAjgdg3xP8c1I5a+QpK5V9MRQ++msTvT/MY3
9S3tJ8cwUq8dpfyHRYUKhf2DWNemj3C/HugbQRrN71mRntpMP9WtdHYSiMeg1ITtdFb3uNFJW4V/
MSpBcZfgBuBWqja6BqzSVOu9mIDERR43cdVJbx3VnH21ah7SfPxzmHDKq2g2t/tzA/589CO9j5sv
E4JA8b2WqXld3AeFMUYeoD59g3jPvKfk9uvjAGnJtFYZAjAAFbo9OTtl0VUmhkNSBciRNHDQ9J0p
9U6YdidYdVdS9Asx7YL0slTES1BbX5dyoiQWcxpPhd833T60ND+LBGBdGJxU19QRLmW2S4TJo4iO
Ba4yq3KAWuhD0hqMZWR4K+nBRp++y/mz2pQzxt0N1W2ckCZqZCVk8o9Xc/nT69V8NfQa51VkdZCj
UlhAS8HNEL5Jb+FP3gblboBpNc9clF1k7HvV/Oc5w+s5r3OUBjpXjcFz4SuB9SShw6Iho9hV+Y08
tvuP53jpxJALIbMhEVaDLn6bnoyzlo5lTv4s5NMS8NwTujqF2d1+PMyFPBmlKOSEgXexj+tacigX
CGzRHPW7obN167MMk0jtlG3UpF4qGNd67heqAuC7AX0smDJUkFeZskpQKLbBkuQhE19MsuA2QfSj
xaRCwjRKULNjhRAmjszMuTUez319pQlzcVlf/YBV/typpQppm7pAFQPPP+tbFSQThkUPHy/r8md+
O6EanR6gLYCMXvqBryov50qfuXhJwojooz01fLzFcSu7chwvfYMLvwM5MCwUWNhVzhyMgdEJEwXj
RK6PRo+UxADc1fwqD7eTLN4CSn8O1WHbmbH38fwujgwyfyGWUAdlmm+Pp6h3hgy5mAttava62O+z
ohe2KKr+mGu8AejoZ3YwKZ/CKtrrxjVk4oVdZFB6qegt4RBrrnL3NDpDIsoKvsM5o0bdTgvZSo+d
upPUK1fqhcQWNsxSQVo0fWFdvJ3oVOLyPNZV4Uf9rB1KDGgWqYmecvgQb1O41u7czPj4za1+pZFx
4Qy9Gll60VB5dYZKAZEC0WCSRmPuln5WYKr+x9t44b1YqhJsI3Lki17528mFs16d55iLVJvaQ65v
TeVGIV/Q8Cr7eKAL1wwYGwAmEhhL1VjTTjIsnKJg4LEw0/qLXD3UU/oHlEmvasKD0ehXvotLx2Px
NUB4l2/DXF/Ts2COdUr47NPEcepW3+CSiNXptdW7sEFLArg4e6ASRKvz7erV8XmGPczdSZP8W72A
5TT1/uN1uzgERWrKx/CFaN++HWI8w6OHWkwvK55OepZVSMiYT/+3MZZD8uqchfKY6xF6zwSXmkMj
DEHBa2XwCxuC4ycvmUZ7neBk9b2CwxhK6hW531ris1nEf/Sluo3E6VoD7fI4C0ONTBQU62q5+tHM
RlFnnNyYn/ss+dErOep6ECQ/XrJr46yWzFDDHrFJXhHAI4I9pz2Uf/Oposb88TiXt//v+Syf1aut
EYZJAYrGfCCd3UNivcd5+Vrx+uIYCJm/MHwsdA7ejtFNeq1bwRJoGIHXBfIW6cYr8drlIeiVUSE0
uGxWr35pTuZIo5ySZCvskzY/9r26/XilLtxk1BKBGUBs05jLqhMv9hYgPYvAopjPv9SgO01Z9KNq
suNsXWswX5wNWkHo8Jn4Da87RxLCDDrbn/sjgaYdzUwJId9/Ph3wGoqOuzlv+0LrfL3xklWkVp8i
RgMy5sZCE8ruzX6jYh8kJuaVkOjSfJYoHpKXAbHAWH+cQ3vWcJxmrFa8nxt8TK/dMJc+F/SoufYR
1qVnutqcQkKvItR6NmfKjkvaWAQpNcT4Chrj0jCAIvDcMBCPU9at4TOQBjPEj9BXMDpVCwxia+CU
Sn2lMfICOloFd8BuQXzAoIfzt35eKuT1BRLzwm+a2rEic4tkp5MKj8V5uLEC/Q79ll0gMnSDjkqq
/ynF2n6qDTT2jMPcfBexH26vgYLlJQ757UepBrkfTQbU6lZXxUwF3gzOnEpK37fFRA0z2sgSggNl
5aL9shESgFqW4ba1ttMoIkmh7A/N1xQ1jFyX7Binv/RnNi+BzWyrWPPNsuWnRemSbe3zQX3Mi9lD
iGJbY+coKTe9pl15tS/ECIspyl8zWAUjTdTQMLeU3D+3+OhVP1pV9hOxOMlq7WHB6H/8hV0cTQPx
JWKnQpywuvZCqxNjo+QLixFyFudbYZpsAZ2ksfgVW9d6aZdOJuHPX4Ot3otshOVmxgwmRlSIsTKN
OsM29M//ZkoK/TqiVcCGq2wgj9K2MUcWcNQWdyTTGUXcy4GHl2SOSJ99PNrlOf092ura6Hsq3Xic
5P5cGBtDmXxNeI7kKzHw5UGAO8gLiAw28Nt7MOiN6pyVoD1MYfKE/B6xahzJqitTufR4kEb8Ncpy
Vl49swgNiY2hy2SlCabi1mFu0b+kwCyp/8fprI448jgxgkoM1CsFzrY/z/JXrZKv3E8XTzaAHqyF
KJIQBL+dDQ+w2WedtAQnjS8MvxS98gvBcCmyoS1jXUnpL67d36OtKSe0+OOuGRgtVBt0ni13hjY5
mTJH/B9jNEEuLmqpEmgK0ur1YdArsVREfeIwoBIJOnmTmcaVtbt43l4NsToJTReaYi+MnARDxrhn
bxadi9Lgvzlv8FqJiHlxwd+/3SG6SDEy8hyDYTohMATBofBKkZrLNa7gxc3h1UXTln/8hosM1cnI
0YEl7qbRNxooSiOZ08q5rWZPH98Gv48EUVwiJV/ga/JvBc5cLi0RPXUib03fKEq1axr6MhVCOFQD
Ph7q95eOoeA4gahGPpSr7u3q9TLGNh3MMD8QjI1ZTc+gBPxIim6ENPIz5UiTOE/aK4P+fjAYlAqu
LorgWYGUvB00na2znuUzIUw6e6Lx2SrON1kzXDl+v3+6jKLxHqEyTQLzGxdR6oA2Z+zXkMwedA/a
jpmH2Xncy5Q69Ct7dnFO5PKU/SHO/gbwruBeaWHF99QKqYs+j38W6FIOo/fxfl0cBjOzBbK2gB9W
l96gFkIYmh03RNA7g9zhi5w7Alz1j4dZ/szbAEgiHsOQCaYxpoLrtUMtMbCC/pwvHl9OEMtY3dMS
mh/64YzeV+QWCOR8POKFieHvg4gGy4fM91q1gKbuOY2SKSOslR3ymyNbalddfuWG/T0+p31BKxLl
44U9sE7QxBmEb5yamR8uGkSuWYrtk5noyTWU+KXpwCfDeg6wvQ7a/u0RD9FDjFsLHYusUB9VrXSl
QbuDUfOP040FXq/AhaBqAj5ldflJc3pWkGLNQJCmNbqKYCRjQbvy0F74kDTJxEwHWCt48DVMsjWR
J0NHKfNla/I0uThmonXsp8qT0WDJ1fzHxyfh2nCrOVHIGDCjFDO/GqYNtdhbU5btJQWwqhihy+br
vxgOxRH0e+jxgLl5u1N5VIhyr/cMV9a4SVh+oM0+unDIgpro6TVXbqULFy6lbK52HWYEKJ/VwUDb
MRpqEYuKAdXEUQq/a3PlAe9zDO0mnqZtNxlbIbyWZl14Ud6MurrmO71M56nIMx9wB9KeMyi30Zua
2E8z/b831D/Sj3r6/9D6+YVT/7681NP3eHjr+fzyH/xXXwra7n9I6UXED8i4gXxzKv4rL8Vthfms
zr/kIwfOsfjm/c/vWdb/AyR0ebPRo/qfK+3/5KVk8T8gxXn4FOq1fLn/zLVqBRMXiHcM/oea/NtP
ow8lEyyKKB3Lo3Q7Hs27bCvfpSAyD+2na1j0t1/9X2P81vkMa3GEqSkd9fvuJnq2h8013Z1Ve+Xv
P716Kw0rjTHG5U8rR+MhOPafi2OxEX+Ev9QrtzBP4pv38u8hllm9SnaGQTPaWW7EYx316V1rTAiG
hgloo66uvdbQ2sLNrHrcnwea73LT7LopDrZDI44btIYj2U4q1c8WbJ4wJJKTngHtVVpjuFWQxq7c
AIizskzbTlWtOxo64y7Ws+dNm5imN6gyTityUnrdINUO9D7Rt8RocHHtNjy9DEwb0ETldjha+1Kt
m59N6ayBmzbDn5LYFr8GK9UdyhkqEiZd5iJiH4KEyTLXmnRQ8EmO5od5RjNCR14nj3IRKu1D2+Tb
1upLTyObdZJzF21zE9HiFBDTjqK75YVjdr4Tz+LP1tQKxU6iLnmU40rbmJ1lPsKQUf2+A7TVVkP7
h1h0SBYny0OZJMgsgnb6UiWmcmjqugSp3uYevJf0Jmgo9BR0x/0mlb+n2HJBbTVjdDwb6dRHev40
1ZPqCWE8HM5WXR7paQHpx+jDCZHJZAjSUBwBzJ9G2hWupp5FPNiqwRkiIdyl4gLxVLTqINNZceQA
eyFLCUInS0IJpcYamfBAUnaJUn3NpLg/JYite7kE3fjjx+iFB/h34PX3QVrillcHCfnyPqjHSjoa
0lFQT7FxQBAfviw4HFBbxkHX74d4Z1q7sLtGGX0b6/095HKmXw1pgZIhzjorx0wZBieMetmh95fQ
90ObSJcBWQXd2HsY6DT/fSLe1ex4b8RV3I9Hl9F1Ex8kE9zqrohmpY8p+rVQckUQ/XtGS1D2akbG
ZBCBLx98jfotItynBGDPXcZ0hG5v9W7yEOUH1Y7xHbMBDIauVNtRvM/pOvQPH2+k/N6NsHppUQis
NJyG5qNZxXCrm6fByABioa1cJSc8Ubw8s26w4BUX2z83NYyvdKITL4JMta9nFclLH1lSe5A+R1Jg
L0XXM/xaZzaKr4NQHrhR7I9/6duA5O/FWgUiRtvqZ4S15+O5apCEvR/IalUXkW07bg7aH528/Xic
lffh3wOtXhHdDBU9ksP5mPR+XT/1A4g5WOKd/cUY7IYEVwVTanpFdDD2A5hYwZELu/pkCHdtt62z
xzK9+/iXvHP81sFyAxUedrswHVW/MN1ucHPlqJc/LKnApHj38RgvaIELH/IaMU64jsjEOZ2Oit26
6eG23wjHycEN4CY99Ttt09ixk+06t3AGT/RgqdviZnRuKtfyrftq85jZ+W7yHgnmb/Zo5tvd4dpL
++IHcumnrR4rUwR7mjT8NMn0RdGzLBTITlmHT3PjFr8U1Fp1MA97SJc2BmPVj49X5L0oYk3XHok7
6fYn8zGMnS5DB9VuRjxZMsXWmpviUw569wAT8AoW572bdF2Lbjoha5uu5AP0w23kSPZop47FPaPs
w821tXzvqln3rfpQwx8ADfmj7gd+95zv6mPjFE65DR4BGm77vbkpHayPToEn7K4Z4r6IWVzawfWV
DeWaClg7H4HL2rP2PU5uE8Wrzc1ATBDdDEBiDe0pshwlriGYpC6UUgij+BZ8vJcvvd9LP2B1u6H6
X+RBX8zH3AAj1p2fITHcQMDcwL+3TREfDmPXW4e6+NZQvUSGw85TdXPWDL9CPAau59mL2Rdt2IlJ
+/1co5bZaga2WIc0/2optWta00Yc52M5fcMo3CH0deG3bKK636COB8RhZwLXxhOxeDDzJ5S7cXJA
2VdxumIvlM+N+NAlfELKfax9TqbODufnAXVy0byX+YWFNHhpjDqBHD5I060C4h2ykTvFP43pjC8g
ihNfOtM/p/JBOgOOLML91CaHCLLmgK+qUuGSZLqmgttJdBeq7W5sBtRW8YGOd2FzakF9jHB5xuGB
cGdAiEfvHLixO62I2Sh0OzT9EXDy59bqvgG5jW0cFD2l1W6UIfpJIe5UlbP78Va9d+1qq8fWMuNz
281cu6YfH8CxiqfzQdqmB7Bi+Z20bb35u/lTPI6f9M/taXiUj82VC/+9e2aNs4i7qe8A3vPBC3fy
7LQDsjq4v++Cs6c/F3LoNIjDIPLPSk3VSVS+wUD5eNLaO1e8tgqjML+1zDar5+N4BhIK32AWVc9C
qt/uosGvzf5uRh7dGrAW6p/zcnAtYbYXzX3N9NXuKWxwa7Qe5vGQ1823CBpDEs/eaDxpqLh3SbAR
pWqTQKYCY203nV+BR85CG/T2scE5Y1R7H7sHUNq4wgy9ZwL6x9QA/c1pn9C+rIUS+HDsGenNDA8j
2Id1bQcpyuNHUb8NOq9UHiMqbFmxndTK0/Gh62QCVhTj02uOae9dx8rqDomRgOz7SsBhGN3Lp/ER
14nPwp86j8EpFXh1Pt6J964qZXVTREKaD+XMMOFz8X14mHfDr/EI5eZR/Fk8wW/fzM/d4zVhxhcR
vQv30rpbF3XxrEslo8EMYPNOc2NrP8/doY28Odx2EiKdd8JNvxsT25rdhf+z7R96R82cWLTlZzg6
5690kbgLxLtAtJtNjotSeGMOd11rF9fq3yvh4L9CoTWwIusCUVDUQDoOe8DqdoGf6ay7Yfhl6DwF
okWh/Oz6u1jLd4V+QAzVrpS7bldmEBc2xRU4zEo4768f8dL8fhUlSyhzNLHMWkWYJFmuOt7L+VZ7
1JSz3WlEY7c4elYHeBVNHDrptSjgbWH0r1HX6r6iKYxm3/J0dbD1sCHzR8mNpNQdYL432UnKvra0
w3msLH1v1qVtaPhYQLISsisV4Pd+wCoMDYYsxn+Jp6XRNScbsbk5KpJgf3zcXyjIFw7gYkj+OvXA
0ccqG7RbjnFdid/GJJq3dQFRBJ26wE5qq98YfaBtCglr2DoZ5b0RKZgvSqnFbAfFTtU5RSmAu9LE
QmEjYbuxbYIOgqNq1Q6OOijPlwKkkr5IN7OldwgYSs0DanAjNxeuMz/TfoBl8vF03pYN/9qsl+v1
1RGZM0E325C1Ik6e+q1JrEYvxU7Hnx///fduh7Uq9YjXea7W3NPTHpjHpnDQy3AEp+ZZkrxfwh/x
JtrnzpXB3tb+/57N6sab4lJSh+Y8HaMQQEfwDREjT8zuSfmDmtfpIbc0u2/dHtWP+lAkt7XyL5dR
fnsoYogkJVJF07GilVdivNbZhXBbj9dSuJfL9NKpW+VweHwUZxSep2PmVd9Ez/z6s9kN7g79lOdN
tjcOyQZ/bxtA7Ta37xDscGT3JzKqvuF2P9IfBIt/fLzEK+DM30u8+rh0/EssMTCmY4pS6/BzKjZS
scWgKf6WPTf3fbzRfeMAz8I27doX9lm/iZ+SkyD6NeUvxARLW/qVfe3DbUOve99duepeEF4X1mct
fNwjSCz0KoZXCXpgVvItNZ/bZAMwx59/pTRMBtygreqnclMNvlbu586NI18GvBJY1I52DQTtZj9H
3mSc6IFl2rUcZVmWS79rCV9efV9VKCpJl7Bv84b7QPjebdA4dOXPOsnClR1559AvdePXQ2BVMM9Z
r3Poj43XHoeH5lTRCbXzQ+LmW+ukf6nukm3ulU5n43P1rLmKHW6kK6m2vAxzaYar6JO6tZifJ26Q
6fzZivxWHm3IcbamOvFIcQlRYYFQCI8k3cZWKip/nrdJ8DxjeY7E9s4M7Ka6V2Oc4zS3xirkh4l3
NsSwKyHqe/HCWhxG0+coG01tOgaB6GnCqb1ttfZmng4ISfX9p7PJU+wp2IrBhm77PY7lNQpEWM34
Ynyj1PYYYam6GfPnvNhqyr7RXWHpGOXi7tyfGm0/ZKkTt3dNfhPVKvC59Mpd9t4Xv27M5kZuCcry
w+vN6Jpe4nB1uZptuPBmXe4wF5a6g5SY29rIGeyQ3d3prp/uYgf65J6U1G6d85Wi5bubvLpYe0iP
01nKibbj6IAkBVTzr9m8EwzMm7bTAHNcucH/0c6HxCszzZ7qI8IndtLKuOuhTDe2mzD5Nne8LhMh
CMq4cCFtTSeR7d1ZuR8EwwFBUl+5jleYw79uqbWYERScwhjq5bMj9nDINCWqM6jg/8Dnyu0KW1Rc
Ktn5jWh8ChO7slxpvEJEeq8XsSaXtAKuQnJH0KXcBp9Kt/subaevAOnzm+RKcfVFiOTSJ7e6g4Pa
GGQrZYjpbIc38bOyqR5wAtqDv9mWbr2Da/H9fCcddLt9hqV8V/jxJ7jHz9Y+sKMbQj132IQnMvVd
8WheO6/v3APKKi6KlDQXRp0fVYxboFN5tS8CR7I2tCpKtyS2JrvyJuGXfCduMI0TcFyE12qbmq9K
Xn1K+o3V/xLluyF1dRVnnntztKtsX5YbJSM+JEi322gbYmAByPLrx3fnSszpr3OyZnIoGaXxXuNH
d462Od9WvrShbuB1n0LvM6+oP/rqRtxI++ZwLYF5r560ZqgZtYAsQc+QCVRlezwioOOPm36nuM0J
DSLKOzZlHWMf7qY7yTuPTvbj48kuG3Hh1Ciri7oXyvOcLwPre+1IIc4dvWQ7n66S1d556tayOaBl
CrFY0s2GWL52dcd6wIY3cyUvOcXux3N4L6VZa6u3OWbG85lBrEdY5wa5+o3uUPWrbf2L6Ba78C69
vfZ2vBRQLqzYGg6BaleEokYoH0XrBqp6l8AlcisyzMkeBTuPuepOyGm03Ubm0N5a9Uko7gbdrggr
nuXhMbQ8+g5GaOfPXbmR70d85/FKqDyj2gwCJL50E2cbNfla4RzXuGJiK9rdTCHP2o7NdhzsSkde
g/bBnxAMHJjA3fCsKW7W3YUtvbPb8KHAXllx6vnKvfkys0szXsUSKD8JejayvL2beviGbmQPzaxN
ucld059d3dXt6GHatQcI7sfWiU6tLx60u8n/dvbKTx/v8Ut94tKPWB1UvZfHPspYdq1yy9IevkzC
rs42k9/9wiNakTzqbt6o2dUjKsfW1++UVszb+hNPDXqzqCQ8J/Z8gw49NGfEvsajajiNCXX46ePf
917Va40simnIG7HCIlHm1tEXNtyhfoazfhq33ezJOwO4+IGsUFft/0Eu3u2nvbsxS/D3Ko7MZpi5
msSYY+dHm2nqnAyGMvQ9hIUI/kvVqXDLfpzNT6nPuNr4mXJ46Qx/hp0jb3FdV3iQ7wv9FgML/Sa/
ViZ+L0p5aY69+l1Ly9BIRX4XxPZdYUf+s7ShDOP1LtguPsxoQ0/M/lOi5dG4pYdlkl95rfsJGQpf
clDvtx8/3pWXK/vSqVmlYFl5rsRuKUMh99xtZS4EZ97LmYvwixW55q6g72tbTvDcfE5v1G0C+9nu
7Dzj+7oNPWXaQlFMvkiHsPXGx8nTH7P77Fdwowt3ZfIZL2nv2kv5Xm3opY77as3QUhdTa7koo+BH
aW7m5kTlIHYaFwQeIaYSuWcM+B4j/8xzENvRScA94l9eoC/P0qvBRaUM+nF58Qob1OJNui+cnXbv
ye7ZezSupSTLml/Yi5fn9tUg8zmFSLic1prD0B87r/PnbemlvkgnLHCtU30T36lfaud8inzdN514
8/EpeO/bfFnzVyNnSi+ZgcnIpq+4sxtujU1MV0jZcx5uUzffR9419YD3GsC/qewCckjyJdKLb9qd
utfc81N5NPcZ5Q3ByZ4Q1vZVm4f8Lt2FT6UjHCzXuLKN77zlL9WWV9OUB7EDKbRM815yn0ZbvQ3s
8/UT+s5T/rK6r/98WOt9PfDnlU26Fb0/Db/3LF/YXVu69+Lzl+f91QCDLHbnZjkg7aayl5el8YFo
PmFGbYsuOuOkOcLmj2v2SO/V7KRV+hIGzWTWKsPJjunr+6eH2cnpFj4g+UgyJW1uU0e/DR3Tlt3M
bbzn0A2ca7KC78TFaz3oBCIsvvaMndqqlznE5N610vtL6HbpO1tVhdqpSUx92acWrq6t+vPGpPAj
2pVX7zIvezi7jRNuGg9E0VbZSDZwJV7yO1wPvstusYG1caudxgN9aZJ295rT2kvIf+lnrfITVYnn
NvlvFIHXwWY8ds+93e8lm27fLt7i9eupPg5bqdc8Szav+a/iGNx2m+w4eq2/pf6yk13DRxueQz1s
o124uXY1vXf5riVIywreNoblEji3+Th4uq865W3lSO5oy7vGDZ1hZ9xXd+UpucJNfK8CKq5KQCnq
F1mwjFiiSyYat4mwn+07JfCjBjgS6vTfkQKGp947qWeqIJau3BHvTnUVzBl9iOzsaErH+afwZX6i
sUU6Xv9BtPC9B45wW2ZuNNvTTnkcduqP6vOVK/idztyab4Lsa9nWy3xrN3uYfs1uydUfLadOcsCo
8YUlVKLC/8fZdyxHqqzdPhEReDPFQ1FWpZKZEJK6BSQeEvv0/yrFHbTYQtw40z5nFyLJ/PIzy5jN
1gKv9PuXYhwkp2i9gP8SzJg6/Q2FB6i4pZgDZvpZ6kykHej76rQxxdjUrhsvufZM8Xs+xvcZ/KSg
YhFMZ+2IPDVv7fhPT41R73h0O3ThtUGqnyqXCfa1yUY3ce2hizA2MEITjq0EVNX4ykk3LYEnNpk2
cv+1ceGSIEIZkipNj2WUOEgh6XCyuVR2uhcf2OcGB+T2+8qt7Y5FyBrHAazWTEb+MWUKRlIMbAlj
9rmibGtoauTAgQcl0kg2HrcW+pdyEKEiIcUjeF59Uzo9OXSH8FbvyTHFvWN218Ztg9lPvEZPPuHQ
61Y+b2N2YNLHGJXN76+8EgFAFvi+WYSEzDCOw2YZPiUz3KPsF57JiRT67EBbrfoU/OrSHKBjf/kf
H7gIOdoINcQEZLAgOmgfWnjtBh0Pumueabr0l3/iH6C1HhND/hOFICy8/P7YlYRIWpJpY3hBzomK
HXTsH8oLva9x+5gdBzP35k/Njx7A4MPG2pVWOusy2lX1sXos3d+f/vPhACT6+yJTOM10YSYCVwlN
6aG/xPWta7f0cVe6NqCUfP/1GhZbdCyxjWSH96kHk00D6KZ7jYHua/z29sa6szVb9+uq2ojfXwTs
/16jd2j3t5ovg/DZ1I94I6xlEMOwDjjRUM/R8It2/Cl/rUUdmaUxHNmn8EnxoWVdVLfEky7DAOFN
6DIC7KijAoZiz378FG7QMK189b2SzOFJpvgO8Tnf2OJri7+ITCWZo3GCQ0wAAIqVXpONu+TnNBce
ad9XgOk6Teta/KwsPYeVnSmvI71EL2xoqinM2Z3fd87KTAsyGN8fEylFzgxfke8jufAHzhNsXtKJ
B5G50CquAq/LV2mvHkU9epTNTMeVgibdob73Iei+tBkMushW//h+O//01RfJ06wxMVTYsNMmC9BZ
7K/YYI3MlpxQl82/gtEeYyux641TswIegtru93dnpgTk5wqPU/TESlCezXZsywDny+ap0gWjtwCk
MGW/N7EU+y07uZWxjKQuIlQGLyBGmfBlO//eQeN1nnWTxEgPca8nO+3S7zqH2/Ev/JXZJyfGFM/N
R7uLX6szckPUxLItSTb7TP183xxHK9yJ0cY9uLL+6v3f/ylNxBb6mpBJwzVInzMV6TpgPzzgdoRl
MaLYYmXKa49ZhKtOa6SIgDgUZDIgcnHaG7PK7FsmsVLlI5RnXSHqnh09Cch1ytRwpSt0laJbUL40
/QPlGYsHxFK9I1k6mJZhswJATNN3Ja8g6JsBzk8Njh4SalLyWKEdkqjtmQGYSUhVY47fRRZeLZFR
oK8ZjkVn1pNkc9LgEtXWxJc+tYZChRwD/5ZhGpb1IAG4JLppii4DxAvo4Ti9NuTacH4os7di4Jw4
lSHo2leQMfVTLnRI9pTWxxSirAKLUkNuTEaElUYvJcbvx/arevvhpKiLmFzBSYLrhhapPKw3oNhg
Mu9RrjcP1Oc7J/9gQ7giWeXTxtPWPtgiGuddBlYjMyOtZd7HxswY0KqS6i7ZpWegcBcneXTbfSbr
DAY+tdcxMDHB/4SBN+Ht3/+G+9746YUXUZaljSKVIf6EruGNMcWdYENg2KX1lvHSyjwEBOjvm38c
yjxrYTOIxk1vTlbqEmSA1O3f4WLpfZDLvWGXOfyOuQK/8vtLrbRsoMD9/ZkilAGbIuqQ1TqT1R7G
HbcjD5Efm5wv29QBV2TaFc7vD1sNd4vomsXZAPM6sC8GfrpKU+gJ0Xid5sQeJsnUyL2zTg51LDqc
WhkzFIxHeKNxwp8JcsgCFdxq6IwE4DHavIoAhyYyZmigr2z8dSvX6JIilRdiLXaTgF4Bkou98KK4
wkN/JOjtmgL8lcpAQdPXCOOgBLResroHQHI5O2eM+TEE3ByQKqjPbmz4+77+YbN9SZf/EwfrgpK0
C/FZYGfaqNdO2zq3K5f60uIoUcuSQMgbGflkhJzfoCPNFbde8lrtUUpKCD5bvy/n/S756Q0WITYn
aEPSEW/QAiMdQ1JzgM4zUXZ0ypws3rfj5+/PWQtEyiIQzZSRSVhiU2EodSzfan94jM6Klb2pz9DT
ek03vsiX7tdPL7QIQUBgt3UuYeVEpz00QebFBlR/zdnQcE3LAASgpOh1WWd31WPmAuH4tHVfrx1S
ZRF6IO4g51yMRzcnuIL3ABmjsRO9KpfCHX3+Q3hTqR6K2/j3tW+3CERck4xEur/qYDBHlIjWbI5u
bGdo00x25STmi2LA68faGiyuPW8RhLQumYZwwvMEzDE0/Ur1OthiK61AAqSl2IeoMp2Usfhxipb0
dIhAuyDuCMrHVldf+XmnL/kucdlzoHJhA2bZqzD8kc7QuWfNuN/oO6xFzSXVBZaodIjuIbq3S390
m2Pu1z4xiQ2k7a7fUas0h6Pqgtzki4Cw7siW9McXXvaHLf+VPv0ThaS+HSgREBHxVZ7hGsnqALjP
oZNCDlpy58plOOM+NXcZRpfQ6MmsttKjl2jQo86adgLcG8yaAhcxZSarGIqZHIXTxrFfuY6XdBcF
6s9VOGDVa4C9bdlAvvQnSXXmAtrXTjvzZr/vndxsthyFVrrm/1ELqZuqUWvIvATlbQ7SV8GkCfAC
yn52wgfMOzUP0yL5QJ3kJbc33vF+L/60/ouQA6XgNuXuj6yt8AxzBnztBNMUEB7+x6AmLyJLnfJj
GsJcEOEMHbvhTL3cF54wSjXTAMxat3InszEkP3srUFyzjnLd7AWvvdwiyCiJMgz1PZ+SBEsrr3fT
HR0649VuJD7EwjcqupWL9D946HQKGa1GVyQdeWOqBCMb3N+/zlqHYKloQGaGpzCuwobITPISzUZ6
ETijOYbCSz45TaeT0ux6KK0bEkUH9CESLxp3RoqvQP78yrvhrsgOEJsBfUgwyJmjzixa0Wf7N06Q
DJlJaGOG7BP0OlxpxDz94fe/ey0gLjHUYhRG03SPtrWFFpEOgXab94BYdNTL//iEe5z/J27kRICC
m1bcu0EfITTWhUrPh1ovShOa7GCNAWNz2+b0rsTfJcg5q4csVcsB3wEEUKt/Vo6ogS7UgzueN5/j
W/hAD4DDVW/lxrlcua6WlJ9J6tNJZsm9SVD7sPCVLFgmjX83G4j3a++HY78k9ohMP3MTbhVw9bGl
nmKMiqo9ayKo6X82vtDami0iCwkTsRAZRPaeMyscdWLBP0bPZEghoQGMFpsW8A8qlFsHH7ezLZ4g
fgvgjNtsHMu15y/iDtunIltzEWaCkj58Zg+9D0eLLUHKtZavtAgtXARrhqpm2GA+jsfwrfeG0shO
8uNwifwBbsTOCKlB2GbMhvz++4KupNXSIoMJ5Whk1RRP7DtDQ0sFqaBfehR64actlPVKeSItiicC
VYGYqbBkqHffs10s6r//6SsX6RK8rU5Sk4cNfjccZp32rd4zB2gKaqn5+++vfY2lllLFapVWjSrE
GxL0T4ureo7Q9gi0c2+EAeczDgxEjsw13KJErYR88b7n/ok+0EPjkynV2CCTSrMdz7VQm4NsUfkA
+Rc+NGcAvDiQJQ/lNZauRXf+/T1XtvTSoZnjYcMMd6Svsf0jDsy+3iycV6ZDEKP//koMDDLyMcQS
RofpRk7lDV6mrjAZ81t63Kp/1xKcJeY5azSOABwMZIwnWiCG75Tn0Ut9Hp5KNfquItHjXX3E/alG
8Cza2H0rsVRcBAKoeMwdy2LVqIeBRfnIOZnbvStbP7/2URaRYAp7MrID8htFQ2+KhV8J2CfvnbLx
168Vn0u8ccv07Sin030SOTU61xn9YMwQxNhpsHS4hHadweza7OhGp38FgQk9ue8boYSKUZ1CwiRQ
mD33Lu0HMNeJHnnxOYRDu432YQAI5sbTViLOElQ80ULp2Rb30L38A5dwI3Fa+SZL2K/Kjm3DMSGi
s9zqdLoxFdGlmyQZ2pbO4xcf8YcbdAnzLfO+0YZUwfXiV8DAwRnbT3x6LU7KDihjXzoXZnVsgQcp
9cpggdeX7cSMARIBJvem7lqr0xVvC4OyMgWFJtX3j4bxjDpo5N5uBxaksFmfd1J09MJrtesCzDKM
yYpt6scH2YXvgcuYyP9MEcAs6eX30LQS4pfg4CSUVMoNqCCb6SSDLgC7+B7SpDgTv//+yiFe4oKr
AR7d8MxBC0YXAuYAARWdOYWX3398RWlAWjJpu7KnuEDw63P2mgQx3Y2ho7z29S3kzRjtceA6Org3
OBuPW9v1y5DByEyjMSNKIjAVZks9E1LpDefNsYHhXYL0MlUhvmuC4HGLt0aca4Hkayf/c2kxVGbT
9j5urIf3N6GxB97uZbv2SGXyUBZwu+YpfEV5//tLfh2Enw7IIo7IPJWyqsDjiOrNmifxn3xhJIUl
plYpGWw5g2SDzKyM9BSeabXo87PLph50MdH8bDKfAYoph6ptkAD8LaUC+u5+OcSGMOshUYyUN2uw
8LoaO5sJQDAi9EUU3nK0mMHHravn319jhXgmLTm2FPLvAnyQ8BrBDBjWCCORi2JDhshsdoM96tUV
Q1E06OTT+Bm9jG/JsYXwzq09/f78tY79EqM+RqNCIshCBaPN3rpbd4h84YBRpSlZZUB8NI4/ZGBt
iwtrZluAm5XDzN/D6j87RW7verP3dtAd6yvtSl+x03O1SzCipAbzwu7omTqh9fsbrqEKvmLaP0/j
lVpTqx53AGffehslyZ5ea4dckj0ctIPQK4PYLT3g6DH7cWABePj/gOreN+MPm3QJ9dbaQZjFBAkJ
YKUu12M/eXPhKZk+l0Y8WTmEherpfytI/iNeHxY8vCaRNMaCMSZW/xBmL6N2459+X8eVO+9ref9Z
xqruQqWF5DCSbBNjskmDqscF5Kdpa3C6dsks7SqgvgSFtEbChzLFx9njH9lUz53wJDzdk2w0woAg
nYDuBPga58In94/lvBaogLqNoLKSdy+R1Ywk1z2hpRjwIul1voj2ZdtvsMrXmi1L5HQeSkSEMS4G
ImWsk8orrixvo7QTPUEzqWb36mNYn+T6NhTmDAhwZdUXdTKK+qmsbyo0IIv8WSXeqPhdWGM0KRkY
2BSz36Ntg6JQCnpJT0RvdAZNjxiXxwxRyXdVY8dAsNf9xi5buSi/4sg/26CUiwRlHNJFuDJGjwK9
TNAmSWwB+ihk4yus1QpLELYMh0mBSxIuYG/xVXApenkjqns92yO9MX7fzmu1wte///siLbyU2o6i
VuiUcyeIH1z8yGNcL7m5ZozTp6ilRjrEFuYyL22SXzoI9KfMqeXBL4UfX6VtZQdfXZ4fgsRX1fnP
X9IVqhTTeweTTXfSBGoba/flte4u9XSUQyjqxqOhPIlHHvIOCYEImdNMs10e5MoRAGCIIYM1t2aR
3YVqKE4m+BOsS465+LcimQ2pPkLwm2ACjbamQt+Y1WOA1pinTtOJ6MBeXu+oqeG1MiMSLZn/y4LU
wCUwc8j2REH7b0h0QfSLZN/Uo9lFJtQ6LPhcRSoNWPH19++x0n5YQsazdtakqsLkmDWaB9n/2/uF
3ztkIyVaOdhLvPgEg0KNCxvEYemDpS9htHGoV26yr1zon08HJcEI9jP4dHN+xDyhjF2thAnApkTV
yv2xBH/PMuGlAhZSwUA8KTTzx94XfM5C4QGj2a0U4F6o/rT/Fp2fbswIo/TodfY2xCd0eKp6nJt7
xA5tNB21U7Zx5FbS0q9u7j+LJZdixzViisUSgJfPXpQm1vvO+33/rA03l8BsrYROM3YRNhCq2CMH
1Uio1CGNyt3GAypphymAhR3fuMUNuGWf3honvW6irlbC4hKkzasNjcUyRgdXz2CYiRL9VuzUALK5
3n2+ohmJM1uxBVix9qJs1ERrbSl2kUeVKYkRO7CrM6+3Q6d1+oBck11uqabkqDY0UdSPKVD+x32y
BGZPE4vmUIEjOvjjUfXTPSBF4om5wNXUYJ+003T5/VOuHNYlHjtuyp7kKja9mMEvHJApIl1//+W1
oM/eH/nPFhxpSwU1QtDnum6fCi0awjHwL7D5FaAmJo2W0CpGGT7CzsqqZ0zCQ8GUGFAm8xaVNg0q
UbDE/nPjr1k5eOz93//5a0JorkozQVlIzcFqL90+3/+lWEzeVN1+H2+k22tbk//+lDSuq7Ll8dka
Lg2gYG20Y2n19bzLx9RsxNwr2nHjEK4VuuwilAzw+rijDO70KdEHf88H7kcPGKcEW2TLuOYref4h
XrH3YPnPsvElD9+2O8Ku8Hirde4Piax0z7+IJhCHDmiwzQ4sSid6yBzyqJwYD+5dE0oKbes1fw7L
4hKQDQQQ8Br31wT0BBSZ2kiAmwB52NiKyRpe5b+vKGr3b/nPK04QUmcbDk2ytLFhCgSL5zY1W5sD
A5L6XbxxK6704v7jXtTA7VRVRqwk47Z6+PXJwCPxwayBCMRkpsct3NTa+9zvz3/eZ2bmTBN4BGfa
WoCfVCDYJl5yas5baKOfqxOopX9/gBSGeZQqeIDstzqy4/O43wKGr/30ImbQHo7RpMRPC8qjIN76
0BZSyDEcq3ij7f7zAYWTwve/vRaUTmFGPGDinO4SQtxCQ5eiBjXbkMONu3elzheXUOhxLgiD+gqL
n1sQ1uvKtzgzVLR6faHQ0+nAocBoofsCl+gCtOP6k9dMqCEnGvR57N/j3UqvQ1zipHk0xuaBw9+Q
YqAsGjQ/KlkA2KMCvTtYrsOj0CyZW5kMJhmdjj6rkytD4SHfq3YP1ABqn2rPwFPA/PP7H7QSrkRt
EUmmMInyasAfND/0JrMrD7yVnB3OkSQdfIqNBsTa0i8h0k0sMwk7oGSi05MEi+5px5aQmIae4Cy/
1uqki52bxCXqO5NgDBvzfqm6E7NTxiv7Vgx6km5hJVdoCLCQ/b7VmEJRIh5OboE08KcuauzkJSkm
Q1Nkt5fsRBj2RNgnwnkiuoykgtwgs5ZzHktRSuxzFtICu7CIN/bkysFaIqW7qoy1sMYfw0yF0VHQ
nXjInCsgVEOKM97AHv2cocP44vsbo1rNeyVGiKsUd54xtZMudYxez8ZV8HNOKy4xxB1sNUIOJjxB
0YGNxNU6A3XcWNoaBN5DwA/3wNLrpKh7hmr3iwYcTKcKZr3fwQPOAOHSAloH7Y/fD8JKeFYXEYjR
0E3NVTymt7s3KEvrd3oCG2zN5VZyc3iDfP8I6Kf2Incv7ngoI52ih8nIjqkvm8pz/tY/8c8KFBig
sxPtOSPTDGhepGYEjcGtGdfaHlhkJQlXZUXX318P6JZ09CDLrsW5WZGNKdNKAF+6H2REYIY4ub8e
yMH1AemAoWKCvnFMVpJWcYnqbeeIkSmDNB8u6zACGG6FrT5AFN1SB70zZ58aynVCC1M6Z+7v+2GF
+ikuwbvdHM9lea+X+cFUERhczi0ZPYMCJtFHjJp4tyGmHKFhmp6Ye7CcNp68AhUE7fL7VuELyiYl
jyePH+DbZY3JAZOGobcVOeIxsxmD3KAbgjfV9uk1BTcfqZe1laasMHngLvz96VoSaVMKZjmmbtFr
ia8526IRIkA+RG5oTi+pM+27PTCyJsg7xYU5z40OFew92cl26XYGgIvx341vcN+dP5z9JSo4ijUx
5gVErsEozMLud/O5tQWjclp/S9Jn9TsvcpuGE1M1lgBBzA/ac9FjNY0+wFG8hWZtQC45CG3JEu0Q
sEmAuDaOy0rMXGKB+WJuWTLOQqAm/CdDgT1UJ0gNV8XH7yu3ctyXzqoTOv5xKWPhtGMMMmYbbCE2
1xIYZRFI0gGCnEREwVYE/Bua4DgZT/RDsNEvq4L+VO+TR2xRK3HKUxnwjZslRuZLL3wwbSzdWsay
hAIrNVSCv3DNDcR73qAWDNsKsA9aRoerjDH+VXVYA271YVcWcgkLntq5jhsJk5MeWGCd9EYF8sAf
9qS0+uzP6HN9QCm7fRr8wZc3+7L3rffDtl9ihUeFYcPpviXpc36rQeNAOvohm4IZetRid6m9Satd
qeKW2OC+Eri5HgHc6C4M9Bp0xRlxsxb7GmFuo/Zee5lFPOnUqefmhGKkrOadq/LDbLRpvWWquoKD
FJcK9moNK3bCYT9Gb1AAY6zegKxRZDxyW+CTtXAsLwIE3F6muOtqNlAeogumyOQ6fIo3IJJgU5Ak
oF6DS8idJr/YD2aW6ZNZ7Dc9c+7ZwU87YZGVpCL5f7CuGUWA39izcswdzSogRJDaCrEas944Vmsb
fZGftNxIslnsgLdCMxyupPokH9SO05liS9B5JcNagngVojTRxN8RAKEN0e6GMacYQqM5EElMYTTQ
CSIb1eTqplgWNTATmqmC8KcMD2Nihs1bp4iGAgH8LnphnpnxOdkSmVxJfP6Dww01KRMj4HCLxBTA
NK08mv/pNHtU7LHNzP8pnC8lhsUc/pdsWAtByMXcm0yq3MhGAlmSZog7vcq1/n+Md0sYbh/zYcRV
3RzEBhkAK04JHE6es9DsAInMTWgwmwKUnWALXhaeOJt9/1I0sSlsnba163gJy4WFbJsppJ+DPvSH
ctdNrF5A8qqwWBAFob4aNqBIOrWfjF4eetMHwn4X/c2zoMrZje3zhfv64dQtobshVXINuvzQDW2u
4AnqXEXMYX5hFSsWAjJacwjBPHU+dNUhpa9THSJpEA2ufM4TO6xLo8/qx2EsDBE+fALsratJuZDM
FSCRq42R1XS1lQu1kYcuOh1Q0cxQkjkyVF+5fMdXlZWTtwGTqIKHZCNr8cm1Vf5Mnf37XlppmYvS
Ip4lrJDUY4oVZnahz38WV6ArfMWY7OzQuNy5vBap/kAeN562cuqlRQRLtKHgih7eH50RuSwUnAYL
c187uuv4QGwwfkOvF1rLkBfWNw7LiqCauAQOl1yocjCggl4t2N/8tYXPY10URz6CwFP22MqgmkQn
UYLGz3wtiOTEMtjpRWplSRHIynys6ytkSWBUgCMAZVhZtiIBaIVYz8kIO+tjN5mVWOo9V8ARYdSV
2BK7w0TljTP4FTp+2n6LFEtVUjorwgAPoJBCbgLjlFm0Z8lNiYJOxFUFg6dtcS7Roun4yeHjPylz
qMrmD1Sa9Sj7mNO3ruScKfqrZk8Fh4aWN4iM3oguJU8MOXaQaYZ4r/YQprA0bI0EShYSGXY5TrkM
keUWALAwM2vuScYgh5WKo1g6VcXoDHsW4r9QOTGqGFJrMaPnxfPYZPuecTLNamGUMeHnoIgDM/W9
oqmG0lgyKLxDuTEiXUFY4SN9r06YRKlTKkGVlkUvgDOZC+cWJhq2t9qLgbtjNoaaK1F9Cacm8iR3
tSROAQytdRGKwHoEG4yoBDV7umr9y++HYwXABU/S72+TYENlgwSB4t4c9vBN0ez0s3GAQZVc3sHd
2+qYD86canQOCZTnnrPgaCUpOm+UQ6XzQYrmpX1h7tZHrdvHRteimQkdjf5AoRiy5YK9FjGWWOwO
3pwQ6ceBQkBOi3doYu/EI8yI71JE6bNiUAoiPLgyBkfMrUJjhbYmLpHYUihTNhoJi5ZwBbx/exZn
DBdAWZSPyVOlmlF1nLnrUH10rc2e69CYVBjcP4vcqLe0fOJBsQSD7aMLZ1PA1IpN7H7YT5MRZ2aO
pp+0J7G8UbGvlSRLZDfhwYdmBKSIXOvX0WxrBGsCoTTILHBWG71oYO0D8N28sPVWS2Rthy6i+FzR
akxZPBLSYJfMjjzZbU9b5elalbcEdJOpaNPiTlPoQbBwUH3zB6nCCnv9u3hFmxxq5NBU3E076aqd
i8/+0mTGfOKgAe2Uu60p11rXeClBPckCzK7b+2E/yz55gdeQQ/acx5mp3++yY75H54OBLGb+R8Sf
8vuZhOPrSir8Hzi4KgLWQXmowefkKrLamZ2eKyZ9L/ruXAoyVYAKiTmdS4EqmqFRwHXPAndJpMhv
ktZs2mJf1pHJIwoW5yk8qYldNue+fIDn9f2eMWqMHWCdqAtwfYrG8RRCejTJpz9x2Pk0mg6NlLtq
iek8qeD+Q2A9wsNwJm2RADUoNrXQyGvYUCbNbg4pujCDFWWRNUDzMostIQTVl6UXhtMmvdFkyI+U
tsZzZj2KJoTcdZX3ijzIuno/aA81yJ4C6wHTZtFCjUHdO3KhRUfVYPg3XHkmDQe7U8u3LvFYqTc4
vK6kvhAiApID8X9WD7v3vIQdR5a9TFplFMpn1GquOrZGOvO1iesmpXY1PrG5zVD01Eu1IUYWQRYh
7ROdn06xmOW6wFWHKI+h6zfBBbxNhsqeaWrRbvSRLKmNB7ssX5Tk1zDKdvDtfOpJZmpp8SjFo1OJ
4kusZcbY5u/xOBzpGHuc5nQVlEBpwbqUajoID3xLgippIKQk4hROPCmgoCQmRae3pYTAJchWMUNY
HxJX/EuaOjnvk+hP2XamCAUgVhX1mKiIvoWu9KDqij0YKR0ssc/1IL+2qnDQGo04jdLJuaXkMvno
c75+78o6hyxLDan+QhuxglDTgqkTMxZmBANJj4lgrZDXraJjFSe9bxT8P3tetiax1yUBwQtEf6vQ
4G/DNM+x3ETPUlk8kfyVZrQPpFRyuFEyyz5V3UycXrl2ytxSkNrnOIZGuCYWn3NZO/PQQjjZIvQh
jI9D99jIxzhuDQaeBpU9QYmi7l2IuiOjV4r4FDdGGmqWEDkpZ5DQn4ocWv05LBZVrcOExmtiGLae
03oC1exPKOp8chJAJ453JPJy4tLKH5tji1Q4TkND6CozhNzTqEMzLx50lppQa8XWjRGHZTNnnBEi
7zQJxC5gJ6MTz7DWyUQXhSgE4FTm0o9B3ALSIjtSY6CBrVhw8hWMML2x8x5mB/kAlGTDmg2nh8y0
y9h6H0I0JMccBVJoJ3WOLxoMGycQUsrqMKQPFfat8jyxsBir4W/5IKldUDZ/8/rviDMnNnB34N+q
EZtE6C8tjR01FZ8wrgNDTEFJwoxmIhLA/dgY+tWdgSodLuzNmauuhXiaw2s58KWnFOwRYiPHrOH2
Dd9YNVy+vIlGTx2n2pGMfuJ8SblDDmLbOLzOabnDa0wDZpMMhHvaW1jPRq/R3cRGwF9r/iCEmkcL
/kGYxAs8bYWrGg6tm8MKl4lNRhiznUTQlMDhrfICzjkFhKywNUQMsBpoPRG9KllDzJ6EOjbHiVyh
vj1M+OYxrGlrxS7rQz/PtaEqrKcIVt7n1pjC8aKx83F+6msQ1GH11msMclF9jA7dSzbJWNT82A/w
0GWgJxX3aJUngJfDo4OJMMiiFoOtImWJjfIMpFE4mgzXkSN2o8xmKQlGqbT4SGztcbVZ8BZ753pB
9aUMCqaIIMy9ZxSzR1eFhai2Bfse8/47Ilwhx6CQIBLNaw5JJM2u2bZ0hRiIdk2uXupKPFX8FAZ5
9DAMx67+S0mjw3mYTk5aX1V8dTlBt4ia4B3gdORyaSgda7TCTmbcRC1Cs+gOM7TJ1aQOmDjzcjT7
IzbNjSbRriHMhc0et6HAyA88bSGhzaQ+Fnhw6myPzpMWWR3Vm0BBZDuyaF0rp55C3hnMpTg7s73O
ZK9A5qvaA6wv2P5d1kJJZwDXeM00h51cWECAbUxkg2YG947/sp49Qo0KzhCqzg0GBygjBgKC3sOT
Sk4OA4xkyoCd9Si/lNwpgeZVYVEUMFFtq9yOhmdm/oxzUPSKDy6HfAfMGxSosKdd9Ng3scuQzJPj
7JGSGkrrack7be7HGHTUbe6ofazYAlh4kgYH4FF2WtxXncDDfCA12q4ZjRQytJDllHClSYiCdynH
XSRcEcmTCb42EySLXiWMEiJpp6G+EosBEhRKZUiSG7MzNYqywhMiSvd1oSTv3EOT2KNkhRm4frLB
38ezwFvmjqAoDshgELgdFYOTEx2bx4pa0WBKIFAS8JCi0yDx5qxQnVFhpajsWzjFqBGC6Ozln9kM
bRfQPi4VvNtSiHt7VE4NWsKjjhTDi9h2x5FCLR2C5Gh9TFaRBbCSS3nIlcHJrrc6zq8Ei4mtWsDM
GKo2FM9VNSMeEgqKBVbtLUkPLZS6U5RFAziY+2L2hBS1pPhXYKE0IJpTeSDsYz4zeolOAPUV2eJa
jFiaR0hHOVIbRKIZxeAF1t1ZKg9Vb7WQ7BLRCIAxag5/Ivown3sAfAi9gIpZhA2c8woLKt2qYnUJ
3B7Ex2lCPCpGWwb1vOU7g04jDKvNjn1VyR8FTnYUZYyd/O1UBAkwaUvEKQBeAJqFQDznlZpg8LzN
cZbWXJvoUSp94R4qdLnfl8UO06goP8iT1UD3Fx1qUS8Vo6oQ516Y8SGfryWKFrEz+9DjwWnrnIK6
Gpw/0eN7nqMd5o8iDsccv8EGyVZ5LdDk+v9IOq/lxpEliH4RImAa7pVw9KRE+RcENZLgvcfX38O9
TxsxO0YE0V1VmVmZJ7o8cnsnkHxT6b2hKbiH0uW5XvRdxDdaR/JFMIXmddIfU3JnyraFjoKec0Sz
evY671PMR7xI7igxS3Yhn31TKrGXGsbd+opbLylXXtrU0Qx1G3X5ASuq/fh4+CC61pT5AwmhzYrT
e+WPXPQ13wXITT/Pe3w7HKUZ3HI557D0Y2Ne296x+30e9646N8EyjKXTtM1RBwcwSNIWWnNp+qMq
3UItP3TqnWjlcgnZzu/Hq5ZIV1ZOnAaDUFwmXwYTTEnaGxLxpw0Wk/OkbMTspFZ6muZG43oqDTI6
q/YwqGbl2OtCZ6Vs1ehjMIGMBmHSVMkdzR5NWaya/lLMxfc6UvBTU3PTwke8jE+8XQUiMvxFDLgw
de6wapsB9B/QUj6ZNec321EETMESebXuxWL5aslYqRpB3EyXefqAL940onNkvAPbYnJVMhiXSjix
frRzHV12uRzstSGeGEsRClti3Oqp81msJD+SNFmwAFsqiE+W448yNAMpvMtABqBtm9Xe2+YTKaeB
HakEnz5eZhaBwlJsrKe2DfQi3Ne29bdokeaOqXQtyl1Yy3clJUgo4avWxyZQ64knBjL/2kM7rYF1
Q0iu69bGNg8Ivhu6kLX9WpY5sFtsnsa3wv5S5bd+fRMLbZ1X508rcQBK7y8EqWA1He5iPCtpBRzV
SJ8nVfsd2e9yZKIA8X0bUKUVlyapT9VoqxutlHZGzRsrtVtz9NUqkIv0nzAbL7Z7LHQftGK1Eh5P
OGtbGt6UG+mG7fmZwJ/o0JTFdJyMjlS3so938TLvR5JVNizzPo+VcjL6Jd5q8vhZUcO37F7aQdXe
lTX1ytT+nWcyVqvUGY231KB9R7IPzp5ciXYnlFMpvrOUwWQsSG+bcHwZG7fLkW8tw55udteE0qFU
0m1chwExo2/Y9x2EkIJlosUZy+RPs4meiQhL0wm1N60veTFp0njtDPLJuS1RSVTlmeJ80FAXd+1x
Tb8S+1PWuSrOZmbHm4wDX46EemLan3k1IFOnd57UcJWMMzY70N2Hbp2Jd2YVa5PYQ3yce2vbhtql
NtujDukW1cVhnW1W2BgG2tDPo9StlJLHV8tb0VcQ5etynKPCT9bE0Zd3WRhf9cyYppSHQuFAgbim
+m/afcZ0SH1RkxjPJoDX6Lq3Dt1FTXpH1vxY/e7gei2tvEnKc415Sju9kol6LER+nfuITQOLv4lg
0PPAv6B2CzEm+ULTpr13bfW5aPa26rK3Mp7eVPCZWb02w3Eu41+SQQhvJLqLkKdxCamL8DeFxDLd
JqxfIqIdFd7AW0/AEGch87L6zA1bVZ7aHTJIaMVf7KDIbzbjAL3G4+yKet/b6lYpCd+i+jcTbwkJ
4i/m0OyahGu30d1FQhmq3Cf5xVjcIWVzSCi/aj586NMPL6HLPMb94YRF4bVx6obZ7IbNP8Mkblz7
rUZvNZvjQiPXTclR0eSN1P8alrRRSKUuXzXrqUjcwsSFG6i7woZiBkvVyk9NT692qBDpIWW7hXWS
xli446BQp8pVjY81zveLVb02CeqBrtiqslPIGFqzRJPrrmnvTfpE7V8audytffYlTB6Sk7CGkfLk
hm2deCJ5CdmuLT9izbUw8JCloyVvi28IxlZ3ImJLy89J+9CtHV3COgdZB5Kh7JOJbI8u3pu2rzdU
asaUgz4P13WyThGGGewbyV3pStC9fU9Li2HqaDgjblZ9hmcqPVH/M69kwBJ3oX2ES5DiG9+yLp4U
kaemZ9HcDdaXrDEl2Y/RbvRl45SB3GKCSWBWn/mNuTeqM7dnS4UZ06PGrqb8pGIsOXN+6t61ZIJI
CNsTlmtbXxGWOi3J2OpOh4MM78trjDChefgPF6pvrm8zK31d7vSATqQAKLuaA9WcQ83Xw5NlExjl
MOnUdHy95A7mudcK7qJD3uN2u9pniy5YZI2n4AcFIDy0matkA0lSXNl02V0R7SImLs3OvIhpQc04
1jKc2vNSAvr2br1EJ4zugq5nopj7vdTHvq3gmZk8gISEmNTGi/rfkFjMJF/8Zqy446pN0gZjFLR6
jhPkayvw2AkKxTPzkA/RHtI8cqtUozdOXEOeL1Nl7vQIvl1oP3KEGVXRbintV2kSvpT7IQ6L80fI
/kZb5rtF9jRjXxV/JlfPXDJ2eApwaZjuVJSVG4u1bZic3dB8mWI3Iq6vlntXXwVbH+UGfqkn/osb
IN/QfWejly+b8pcIo01TGW9Ft1Pjcy99kO4dSBMhFRYmAZjJ8fSt3iWI1LJPSk5nFB5sSu1YsaSW
1hU4WaUnPw9rSKZl0xye4mqaPvVGnj9F2HRAldYg9pJU+do0B2nZe+ATjRPHmW+QDh32TL4qK99p
9Wdx1qKyxZB9Evu8nfdTlASqTSaSsV5XRWVjKvP7ZdyVSvuzGkZyogV+seWo3CI1cXBseum1+rkp
pr8oYnAT2CmEYWwGfVw+1xb7U6FlP8uLbWxmI2Z6WUJiWKWnSl2cjjhqPpcrL8O3lY9xEIXKn2Qp
XjWEP8v0nDXntXPqL635B0c4sPrBzDO4Wu7k/wwMxtKx9Zbh0cCZ/aF6l1RyKnCjw6LOCh5ki8VE
Jk51woKfZ0qkl7nKtFlKT5n9vrpXCT/9RigvotvktROLx3rCjhMrKi/J95bi613khK1PphAQw1J8
4E9JI1gi+XV7+aCA2NUNYfA7Mo9t+1pUrEv/Gd/KRbxpn9LiE+6tBMrgKoZbd36e3Ib0NOidA3Os
X3uKtR65gBVssuKLHcdBVp1bfjXn482gbZsuPw3prsR6c3TKNGhwvLQvWhoYhGcjKi5NryFmiCk4
2ks0OtWrgalU+Dw2qjcUmzH7lxh+iOpc2YmThhKxWnFb/DbTbJOHUJ5vDVtr3TbVDkVR71IjIASe
Vdep/44HV012YforxfdwfYn6f2O27mrFb3Gjql1GvxKYMGoxCd4Qqdo1nl1fKnPlOkXOFoGBZXsa
ubWu/NS622N6znU8hQ1+G8dDJ+igJvBVlM6c8mpku+ym1RET6HOTetSSJXXVEgusND6hJg6aLj4K
62hc9PrIFrmFkQ6ymdq1/0ljw5TtReZbATJRXrpxp6wkwmdQ9diGNQZz+KFN97QJEmv7MjkHLFXa
r4W9q/WPWGEBMZ+eDfHPxKA3BWAipH7iMis/REs4oWR4ojkWpRvLP52K3W/5baOfK/7q8arD/mvs
llceRp+KDsBxUotPcKY+voT1rtFvZXZq9WPF9jwS8ILtecRNsuRR9JZ2p6g7GoK1+ilDLye3PC9c
E9Cu97BD3ahgVencP9YQcYSPR8ON/yhJIRlxs3gtO8E16w8SQAshusOJdqRmy+wfPZ7b1FsFS7b3
otpY3xSV7q361Rs/al5yYyfYySfnnoSPns0OLI17zR4vYVE9EcG50WoeJkH18rMdBiQwxtYrn8Ws
nsqbiN+i+YLXsLS+thqdTZw4aVKe6545nqHaiAukTENgyHy49RS+l9LKyjThLfpO4BWX1SA3h9zO
A7NMOfFYBNquEl+lvcBDusQ5/Fg01ZtBlcxpwtSYYTZ/06trtGyq4inseeVPBuNMKfgGkATKAvtn
giMXJ7KuS3az15W27wSzPrYX5Gob0zwu1bXUXpvwrNPQVrBgua+F7qhui/yQsGc9aICHmQ9ulZa7
7rniHsScuVN5ZZlrbnXpm8bXsO4LCYw3aL66bDux+GveNbLfZIoma4PzF5/LjINJJuZM+VeKLeDm
Jq/2euJjwkIMum36wy+nTLK9XmxhQCc6kPWamK91+Tvkd6PpnsDbUSFo3bHuHZHx3X3ws5bp56y1
m6aFMjSfEYvafH2dLW9jsIi6epqLzyU5rziERB9dGW0K7SkNg5J5PNqY9quYXWA3+5y24GBaoJU7
1FmOyU01MogBAuVksJvvSnMwkB1l8WGkleUeMZy2430/ptT9wWCcV7hTVskFGqKlaMsdHRDDcsJ5
JFWPdyGc2aje4MwO6mWzyGb7IbUuuovq35R/dK0j2CnChMa+lFXpYNFrgJUoh64CRzEuiBjGkrS+
wEyvzE6lStk08o2pvVm0FaFTrY6MIrZ7avCSLCgef5l+1aprkTtGFETaj27nrm68ZJGTp7u4DQax
heSgDI+mMxHnUL/iG5zm2JZJp6W8dYRB1+chvcbdu14C4B46afJGdgbS/Gu2d5r8R0fXSJFj0KWo
9DHxIVtZYctcaUaD4zQNqRibknee7kWmH9nErbWbQnHrqwj+hM+HUQv5Zvqm+5mqLSeljt20Dax0
27Y0Ly8dwXBd9BsaByPcr4hgY9fMg/GnSWnVcHBiTV/34reZINnZVbsLe8P0gh0Dnvpig7gfNXJ8
LUYUwCWZs5xQAgMDlERKd02Uu3n7lhnEeRcQHod0oGk0d1J3Xy3TMZJ9gd8hMfCyuS2ROJO0oVJO
A/OczZ5Q39ZfLXlXyQSXGH7fQ9bkuZeN0pELvn2CEd2odE1urOKElETSfzrg1pdFWGDbmwLT+JZ7
NCfZtfclFiaJ64QRmH9m4fUH3MgXBQkQ8OILFcgMcbBTt6rxL5s/2mtFYYm3Cb4ttGnhr5G/TyiB
gbJyrlrhaH3ootEZDdpzYEfwj83U7RbUkrr5GWmnTuCYk/lTzEOaX9XpwJuQN2CEjsY6XuPa3Vnu
kXYC9rqqeE8AH8zrOLu4P2nMkcqbBN8tQJKlxnDHGUgMMYa5MZvfKjxP2ErbO/FpgOfEtM3bxbpU
BEYOG8PCd+BtkioX3eNmXX4eeOAnsl9TPsrz04ykiNG/roKl8+rUlyenktyw87p+h221nHxZ4y5L
S3eeYMLk4Ukbw81qWkEU4TPfPZUzJ4zxUyfZAJXeJa2fo9Fr620z7dvXhlBWHOb/mD1DpJDiPUKt
aHnhbUBQ/mn+DZkbK04l41C/Ve0NWz7WtB33PfzB4KnU6F8t3Su/hcC5HzPBKBTeEH1Z/cesPIkX
DRsCdXzqPrQlqPiJNG9dVqDK5zJStvQgRHE6TPFh8rVqsqMh2cI8QS/NHSUZXIZpgecQZA/Ijqv3
Eul3JeGm9PriAFhvq79x5Obdd5IHIK1EPFvzqyIdutbN5m0oBwx8xp/ITKf9TMVPPdwBeck83qRf
Ki31LSstXrL6oWnQqqAAec/P4dzsWuMEj70hcF5QdaUBFNavNfDB+aZr9wEHAOtJ/quqZ0aJ3NiK
qNo080GvKNMzc+vOzP41yo+mPz/wf4yguNnU4vofsPR45cQmPSbxFusY29GrLfwAKi4ZYChev410
JxNpKL/mfOUTf3hlQTq7gTdv4FrN8Cbf4E06Qg6NOWjmVz2/pbxTcY2ZOFa107PY9fW51gJzccPZ
By1BEEYYACbcBepGZhlOF/5GQSvvGsXnfTPnr4GyEB173TNDZ4iCsC5dInqr6bbGWB4c7OYGVDz9
G6LGqT6EuPG1y52b41RuBGPrA1VPrDx8r8YhDYk1MMASBqehqZEavrXlTYeeSd466XclwJ4Xx1zg
PQ6PIALx0LE5dlQ4Wu3ZSuUOxQ9uD2bkpde1fdcE+IpCJcR6/wOvOCnb0kXXizeil5Io/8TPIwEg
qK/9Jk7Y1g+5HqTZNlccm96ViBwLd7E+sCzuaD9n9OUWIvdbKrbZEHA0jcIH4ZZIMQROyn3Zfovv
S8+kXsBNqc4Yb3XzrCDzU099s7XVfxO/uO5Gc1dnm1J6D+vX+l6q4T5MX2FOHkOPPSDSb7H56j66
kwDSb2fN0fKn1jgoI8VcYW351Q7f5xhRSOXwJdCrKTTaq+6mUGLcxB2dswFDPm7k8WGAlLhZhbab
/9orHVX9IubiMBsMbcKfeLcy1lA30ovBskPxKzTls1LYvc3B8maIDLarWlWjchyW0u2N+mT+v7yT
2FCRALVMkxOT0lRVd0H+AZsrxpPZqB8SAMRG0ocHh10VTtfC2lOGLJBnvchAiUiribqXVmv23RLv
1LJyjKHetnX4J6f1lz1a35KaBA3U8iYzEkd0WyPL/GISnml5qjFSWDZl5Aum2StCJgSkG0txq/hH
jb9V1AjqIbQCRnBSdFttp9SHBwwXu7LxB2Vf/BCjvk00TLfZ2asuzW1oIm9Y/oZRc1GgdBQuMOet
4G+WNU9ZtSGY+yZ2sG/zR91rFX+1/BKqRR+Sv9nYq1AnszV8lsJjGG86R1jTKWvwYO7Hw9JziAsw
MZX1GkBqNTlXz3b3Gemyn07YujWZH5nZExCAnw2P+C71eRwfgz1A7Uyicd0++mQZe39K0NzOXtRw
vdbrCUwtXMdPxbolWvpUhbuU363r0rOQbniLthllAqP7axyfqJvT4q82PdZR/4um3wmldQQCsKHB
x4LCdBVxmJAuarhlRThqOVy1j6YXZrh/oA8LwHd/naJtOe4XkFjIKqgELXqyS/gLeJ6drhxWA8hd
9eqMW3DdVwsw0W5dYeNOVOFkcCzDF/OtxG+73YSGV7GgGZJiEoxyt6uWc/VjornKzPEKuAxKMY5X
adhLz2t/JM6CHcrR/NStiKfr5mpQmFu7jtA2/BpYpVQX9TZruyLDu29HyN0mI5+bW28cfAZu0b4I
+xm1C3bSyAkk9aby6tMn8x1Nwp2jQ0qXIdMg4NdiYaUGYRRhJFVuppHfCHjdfefm5zBtTXW34FRE
XNf8M6IJLCDwLiN3uRjo1govgyYOZ/zGtXjbjZcifbON0zKdM1hWgF59L3r0doC7jdvCOjd+PiSg
/R9Y48Ce3GjyaFEU/Blfx+XSKLf+z/7JE2MzJJ4R/qtnAKwkuc3G8KlQGRb+8BC/V/U9RwlmT4fx
v9zfKfEhRbXelVjv6kfHOjajQivxmdE90kbmPvidNm/srU1SVXjJsyAvb/Z4bEdPyi8y3PKQHQgu
tjTrffloQD1/ZWZtcM+g/qnCX91yMpuhH61yJjs8d1k/r7Or87xnB+dcw1kEjatTviUTaUlK4cXJ
Z92c5G+L3zNk3lz8hNXbgKOryK6MgJCQsEdCnNYqdXtB/WRjsFP2UdUdRAsHiCMRFGMh79aRSQLk
GKjP5yz39E4nI3/LVuh05CwD4oC88wWPN3/H+mYWy6Ghj1MN1+6Pq3LJG2eeMH0OMNrwxSE0H9nd
wluaz1mG53eE9rs85BQoamyP6UNDttLQbDzmm0ylsUBFkjsViB8tA0ofm0Xf9LN7URhNaqfXtvPq
ac/2dWzfmvfUdngfAEEBK5QIckv6y8svXMnqwrc/SxpN5aMFZonSrVza7lJuIhSyhauZmzqWXfWa
lNDh7qN3+1wWPwy3bALJ1ndDkPgF9JwVa5iii005qBQe+hSIfl8PTDQ22R/qoRm+Wck9mnh+i9WX
oDHX73BELVG+TJ/SwwmmP0qoNNqaQM3eT7g05N3MqFStGP2dIg1V7KPOwCqotRcOpzU6Z8tnk3xE
sWfLXzIUXSLejcwO9OMse7MB93jIQeBt6B+CO+TEeLUV+XsopEPUUGlCjB7fLLB9qf4wUq5ZNx7u
Cibo4x3L/DhzmTVKVIbWcdGxuDL4chDqi9853BepFMjw13G4kyceUHobxsa3iyxoTDgciLv1UqOl
iyBAEWKPxzrknohcg6NdV//S+JyATEeR0yIiidqt1RbOQjobA0PcfuvSi1ZMiIMmNPmse3JCIpPm
HeljGfvpWtJDgGsbVKnG8Mxs8hYdPU4eATxo2aXPp02tmKcBRh9/Z8nR1KchuhExCdcd2QikNvTb
o9ky3mfPcY0jwJjrLRooEBO13mYG4TYWU3iR+zGzIswziEn/btV3Swl4LxnGgRSl6dRW99zmnUgA
XOhOrbg6K5bqlNaT1LmPRz0+if5S8A9G+Z2/zUyRMVpPufgJa9yy31MZeb7CAK6+SOTHx7o/rz02
Rwy79MkhqnCuimKr/KmA9nbsg4w0y4ocMlSFWxrvEnnr9qHmKlzvlf3dRdHjjxx4/1NUMUbEmHAS
Jn134qjieZpjlF/FJyXbUoATTWMzItEuzOyrM4BQ8xlPm3dwENZ0EJBBDHzI3bGM/zp4+IVpd/xb
Ref+J1S5rPp5gFqPmNEa7kTZsj4qWqKk/RjzbK9ZaLLidK/yg0eWeSAW81DMym3Ak2Dal+IlzK4C
LWMUvsnd1LmrrVyGfgy9Vn10m9VnnKdBcZDmT1sBv0bo5gx8lOEtsZ9VdfTnfN+t8FThUxmBKGlP
fbSvVJjDZ0Xa6pa32qFrjL9t5cWwK4a5E4VDt6uXu0R6TdSRTvufUX0LIKak3+kCumWTtiROliDv
GY6wxXM/9ee0UJ9zAVZNfFlc7HVsFIt/okUu0S8yrDNx9uV6nzoKaWzfsLHmzM3ttzEnr5IN116v
ul8qI/wTyketrXbNwAnvB517zfw39CAlVGBlkqztkFn3MF725PS9RMN+Vl9NZMUVKwRJ865L0VMH
qN0yYCSmNJ4S2H3gNEt2ygRiN6Np8XVNjv1a1Z9NI0pumkAg1ET09OVa7YQd3SqT8B6BcLT6p0aZ
p+raTmpQMxbr+yo/ICCunEgmdV095zFMLkIoET6UgcyNwm7fC5soPcka92Ia2QXAV20jSnU72HHo
NKmZOYPcjEHci++oNSMfJhTVwhKfrBABidBGskMVuvvyEkp+n2+FYrPf5rJ3MGnTm0R9D/XrMr4w
frbpwbbYnWgSt0SRVH7rhnBNghDWjd4yTmWY6Vtswjht9JdIzxohRQyhrMrY2vRERBMknIKwIVPY
MZt7jZjApnrOLenQKNLkWJLm6fhyqBxU27X626AnrlJuF+2uW/BfapD3vA3qvZ0Z8QvUFHUJVwJn
aT0IOlyIK80xMTJa6+bcxvW7YSi3iLoZ9aqHmF3sU0W/jBhvAhMsdLEWEBaZ7rTB28SAK9A+RYxH
ZRyPu7YrjuM0CFitELYLg+HYCppG5stkYc4xrSJ0QqkTm7YRihdHPG/ThiYZ1HRxIXhOXdleC9V2
LG4Raa7PWvdlp4ScYzTSjENFgpPuzjY6VF2rf3TpaFbFLokGduOGBHy/COTwoo9+SgqKzVqWRiT1
Il00C0NbnALKc6rRODt0kaayJYRCo1rM0Yk9pYSucyleF2Mvtb5q7ys9iObbaB0EaaasB3Da+rp/
4rWO/J7ADugssYLVpxJ4pIYGTEGapXjprIH7K+Yrq+qU+RKTpmT96uZ2D77CNFr1TtG+1KRmREw3
F+htyTyI+NnQvQ6ric61E3AmiN6EyjIwWeTrlgnAZkGKlVbL8gY2GjQP+YNfYWA7LKarRXzcehc1
1m5YYn9AgTCoDJbNWzx5zTBsm1zbNaIXcG+0TCmaQ0TP3L9vzXMFnDpY/0zubZrffrznvY1hjfZZ
tz8AZ2FbnvsoOSvVNlen42r/Cguwu2BCadX9onf+YvAcamlnxd+aILRFclk/wy1qnytd7dilfJft
gMhHt62Rv9hteG/LhgCdNEREghpvVoQrVcY9MZWVzodgwG547xV5q6bxbQkzJ2ws0u6Eo4cJSohK
Qoc7dkvQtSZ2n3M12D9jW8veIC+WKylR4il6+KtU6FE51NrQEShZ98iGU5m8hULXKv4H9EFcU8nX
QkbS2ZEIZkb2AQm25sIAcjq6ofCzNN0OjX2I5xkmj/AbVEwThHw1R2BjtT47cVf5QG1VJZCcjcA3
1limh3RuwKXia8NSWwM8MmTlSYKM00Zlu6JEnIfqc1JsP7GyC/Lcc5akT+FjQVEDdxpo71f2VgpU
N4ZhyJ48lINv1A+F2HnWD7JIrecVaWc1GbZfPkS76NydKcYmP4x3xrhZrWJrI/XXaagE00nKblKF
SkG79Rz5BnopLFpatl72jPE+rl+i2arMnRpyshalTUx7wo6e5EbGc6eeZ9Om16ldkq1DVd+oPT/i
X1dj/RcaxwwFQkujXJp06cY9kxomGMlw5+K9rLNXxVqMywLNDZaQM5o/1NtKprn5eDHrqxG/SS0o
9V4uq8eBKxN8JwvjuzZ40bQPNC3+kLGOJqMgjrXmr0bKnzmj9ZFEUaAlkBUNKFwmC9tZemtHbBDJ
S38dnjDdTI9j35BwtONlLH+y8DsegTs5wtbyi8hgosMuUvbxe1CKRVa81vDXwe/YjpCvowjM8ClU
zlrYx9eMzU0NFeJNn9efpB6nfdq9WXnQ58avXiTErIyBjlyMLD8fpXylXYyJ3IAxh1hx+9rJ+pfE
UB0Df1hzcnLUuJnWb/uH8g6/a7Qhs43m1/KSPgdiuFbNaYkRPKFetdQClr9wjbjdGjFKbA97O3Mh
yYG3azNhLvVoakv4CRlmT9raucTy5AfFF9kJEq4WFYjM1F1/JTj7FQrXq/Dacjqv0y4JD6p16fTU
ibhisvFtbJ8hnaCWpwIi1bdLkDdEpzZruY6k6P4oU9ZgaOIx+xql+JLRjYv2MEtfw2T7XNpPiWh8
aXoVmsB6dWI3QXPLTNKfdHq9IkfOMHbctPlTZFj6tm9XPEBo/70qHOBNlSf+/lGNHURMNMgc2irr
jwmTWFGsp0jBqRucQgME6scUWnW5WLnxUDEpQSFv8+q+Ljh+zMJpV9VRlM8+rPb2nPM52ILN7qaJ
doo/2D3gQHhI5a8YEMCq3cYEk+/Z1ai0PHEBw9fFYOUUpCNf9zb51erqFnUMQYKRd2FFE7oCxt5U
+i0sAwUp6kaE9kkaxJFf4w9TAWBnyXasF4v5btdY43WWF7Zbxi6pMVWF0C5ziGvRM342GKIY3QLm
oPnj+Bc3pvWMMqDZjHE5XIcYRJ9rf4bXimJlcWWZPQ8boCo9ykPaOGMt3kxkKCx4VIZ+rUstSNhz
2bdsJbO4IpVbqyDOUaLxHhaLA7siopzVMHYfjk4fdY3v77K+Z+soId7YKr1cUgBBR9qkD9ToNJPk
VJvC2jRqeiklL0cgMlQYzGka46IpwSzIFluPebtVRwlJ6wwGSCP2NEjRLRpzd5k169jPy32WwA01
XW5dS0U9XJn2c6MQnWbPzyCuWfvePiblTo3+KhuX+US5ajSiop4yp7LNq9rBKucXNXxBpZ57WfrV
aH42vw8tRbNubqH1pGFgjZ5wkEkSsN7m7F/I8NU27/H0qXC5xdZLb7zPOqiu8ioDGqYPRdB7KiCL
Nf4dl9fmbE/sDoRx0xzNBZIp1HNlayaxeg/ZVi0gTqMVTq4KQ9emuZJHX3sMdwPEebg2NkiquZva
TNz7tfEmtWGhOXyZk3GrhaZbZLPyIls/4SA5lAW9SZI3JFLkMhgIMlqtNlEET9J3K0dsoKT3rit+
ozUGJXuv127XpOGbBLwgDy/JDCQbGwhuOj3PtrE5qxwfVL2V7Ba8fhvuIUs3FRYBoqMwtrn8b4kJ
GbQ0dMXavyKxToAXw2rJ0Mn0JqzlIH3jHtcrLkwzKMs/rTQgGHssiWZlOMhzrGAW/K+a3o2BPSEw
eSFs6l0WdEuxNUDxov9xdl7NjXPXmv4rp3wPH2RsTB37gjmIFCkq9g1KUquRc8avnwdtz4yanyhO
ucpVn7vVQtjYYa31hlW/prik1949Sizo7rAQG4ab7aF9qFuoobqckK0EM4OKijqADlm6v6oIo6mg
U5tqx7cJikWSH4FlIzJ5W7yUlnznJvaPOIsJoKlfmn0swS0YzR0gPS7juHisTMI7Cm6B2ewwJA6k
Bbxxt+qWFoIoGMw6gIiYFQXZThGMNHVaZEw8CXgDQDvWYL0YJvTvLDCcZwq/bGD5h6lmbw1fFh6H
4kEdxWwvPGBkTJlEupPqvaAtzbQkv5j1+RO+jrBZNHcat1Q5cUuukXUpNfskyVycGseY/yrhMK+a
al3LkEAGsaXL6QRZcadAainENKr8pe/09DGmPCM99S5fLFd2mXVDCXJXNBS+hXlQ3HQFfTp22+K5
o49sUqfoh2Cr4fBsVfz/BPSDZLkfltgzrcuChWVgbZj9ah0KeWlnP9dhAfTskXVLKJxjU6cuo2cL
xAkdHqd7aO35uoxssRrsnPKrp98kAdU+YiF55qZ2vtNqmGZCKSAbyxtHJRgOylkQGGR1LrOwlBvi
UpQopQE33bNBC3XnaLYmBSTL2EuWOFlhPlWcfdoXNyYRvSa8RSkoFosp29g2tIlXAMDc8ikPIae0
3SrVtVuaAgLdPYBD9mgslm37oebWNg7suS74wuBf3O+e6m4Rtyu3ydc+j6WUcPibh1RpF0bwg41/
1afx1retlVMuSY69emc8OHB2soze3rBWylSZOtR2B6uZQsPeeM6LU7A7MlEg13j+cJO5xqIC3da7
jlKseMiwiEtbutKYBxOqN3JroGd5mg8fOkytyqnXefLDphcT9g9j5NTCjUt+2vWTpJ9q6yc8MM9/
dWWAFHhs9cyXXlt8unXT5lWpaBS0jgj7WZs1iMgC2ONgbpT4Q/2gBS9OeyA8TStqWBmrGNKFZC3k
SjqpabGyPW1RYB8/7UcsRuvcNVn6UhMw4Pt01UhPbR4uTZxsbX+rdo8ZYiS1oa+bLk+FX44wh6lE
xTRqJIqR46Jv2dgDDFvqd9tovZWuOuvQsH549Ldt8mjZWTptxRG8JQhvYgh5amjCMoOYYCpbnzhI
R7zplO6ubE5t6y+zHumfmW00JASIAucYKo46+FpnpKQGsBPalaVPyJEb5PMp1TLSJNfoNiFsD4Mq
XeydCvNN8k+yOUNfBH3tpVff1OzdApdXclxd65c0GdCABu1736Vo67PkRUmDQ+ZjYltq1UHprAdv
kPEviIdpZvdbKdpmNhZzJd3txFqhKhaQVY7j4Ho8poUEseA7IWiRXe8npCTO4y21Y9YWu2dqhUs3
hX4eAmXu6uzgOSeSGS8FFN7G7iibXOR1MK+M4N2gcNqeeumBeN/PnUNjAF11GADIbgvZ2qnINyjJ
k/9vqhAeuNG2RxlK6gDT1u6bVUVyIoQfTVSR7NW8nw1GvOk9Q72jXxacWK1CM+lX3VzUMHAVxWXv
jpRlZvTvqrDeEvXVig6DqKdRIUFwUUsoWbHt7oXRvcJgT0N73jiQyJ1OpqqcjtFR6sQPSkE1nxR4
5gZVzbxIRiR8dHcgsumynlwX2w0tAcrqyYkz11rJYqEUNFn0YZcme/rlLCq1mFqsZrzxdaFtwxhw
uRLOpgu1kx54i9DQZq7dIcRYZsFSkWCWQm2v9ZlaLJNgLwnnDjFE5b+3rXV0+2fD/YnUFyifLNQ0
pJnq3SnGMZC0Q0mdvbCyvdTJU1MXi9SUzTurC2FCeZa2IInDwCluF0gRf/gtqqsWh7ZYBPqr5YS4
zTY5zUCj9l/huhRBKlVC0hORSwBnOVLguuY7Gd1i8OAcIZjskichXmH+Ddp7BligQXloZp1EDMOG
kj0Kc7gnZ1qbnDqJAjZiu/K+QQQlVW/dEO6taNvnIB1uOvOTCGmFBWmoX4Vdv/SEu5fgGuRdsDOC
bKO6BhqZzljUmarO0P/MIyOn6iRvcoeqgZ95j0Uoz/HvZQjQnfgwhtNyUcXt3i2dqQu8kg49vPwh
mGnCmkVpC4euzJXXbLBNj9IKFq/SU2kV09pmR13RwYHC9VqF3NbSDcBErTaLXIq0t1r7wsZbK0+i
X+sOH22KzJJg/27wsG+BtX5HgJ25J+aHbh/hc4tybZMyO+I+S0zQmNNgLrr0piKSUHKKBnq1bIVz
Yn0lMnZ60kcKSV7rwmmh16ySKIOYaGdQpYJMmimaqKa+WzLAShJvorLFi44ibxDMCjJ315/l4DV5
226szLyj+VY2K430WJan3ltq2kz3tW1GhVjRHqo8JYR2SQTmaeRokzxHkpYuZFBXTXTTaHRfIlvR
ktugqxGOPyFpW9tysnSVUF0OyvDemXctsVk2HGzpZ9w9AYeToo+KUJriYMxriGHqpMECuDbqDXib
YpPDfBDlSvaUt6bMIBnHm45CjJpsRPPT1Qbo5/67pUbUwiXOPhtfsMcq9XcdJuA0pBNv3kCy5mjD
VgfBH4gl6u4WvQtVlH7ec5D3txILu5ENpAjKxK+7ZyRDlf3T134p5mooy0Ns3IJkAhP36I2lfO8V
yUxDkR8YxS4aDoUeLen5Oi/AjrT4WCQvVvDYF5yDaM3FNmrhshfQxbV9gTdVWAiKlCNesUgtpFP+
LBpZiOCzBkErLLRysHaF9EvDMjdCN2wWyGBGklLtZ2jzxRwFkYcvXVmt6DM0jX1vDsTb0zFRRXG7
gPysmmLqNs0sHfa6mfCPQeQcABGfs1XKKS1CREWSmESrPruJ1RuV+EZeVsMGz1gK+5MBHySrQ9A6
PI7AlztPszUKXZ+qpLGmYKTry6q5zetpTJnLPenuPE8IsmFn6x/52BuLwogIHyTYHfAkYCp5N5DJ
J6H2JsifQRPgV0kNwGuBQlfa1x5UFNrfhpDxbJJyVeMbgQ74tyCaksHxCrMid+KpXyaLtm9vshJw
Y+fX27J/6fVZYBpTNdxWwbHsdiaEUdW/zWSJqemFL1msry0hGL13OzsUUrIxLVDewoaViTRSeiPs
WJOWU+5DqE0daV5G3myoxCa1bdoCItwixU0rcO3OeJT1X0acwOsyN747PAT5q63UMboVpA55q8xQ
p856tYL+EC6lAIKs2LrjG9VvpOl8efhSVKeR/tW6M0+q7EFu6hsfOKa2MI4utlLjIhOT5l7h3rvB
OCv8o2H7m5yRVh1lAeoy1Yp6XWk7IfcGjqiEsIFb0u0vXMlVuUdsTHB3L9z0GaEGBAAAgQVt2OaB
unZCjJIbA1JJPySzvnkzDI1yUU15wM2W+GJRTy3I/Nsap3Jrqtr9WpH7fpa3OpacyU0aRDizeERh
SVNRXTEbt1s4oqLXWk7am3f1cqBDmBYWqDupPNVd+eAXKau9dGU63Bl4rOiVqh5cSTEfRt8+eWaS
38/cxqjXtkLhwLWpJeg2vE3RQRNFAoUkReqf8uEWameoPIdFOh1KnArgw+dgzy8WR3vnnnJAIAPh
hF0snKB41atDYSKW6NGDtV38kZSInfvSIUatYfYr+aNFy+Eirgm/2urd09SbIlc2YvSCyOJDhneR
mQp/lTbHgsIxmNqghBOXIpgAOLYUjkUkM51hLHLzJ82N8DkKurXTfrhIlG2PBM5zjnZDmJSIPrtN
Ckhq6OsbMk/6zxpo+1rl1hmzxwwoRJNfIsV4xvpISut1HAUvmoseN4n7O4teAieqpitCz0qn5tUc
2gjik4KqYV6y1or6TmDXA23f9977aq360lxW58Kq16ArywyjpyyKTx5+WcRNA1Q1vAUJ0enMALuv
13+44W0cz1zo2bBC/R52Q3/wcTWfEGfjHwD115OsQzwMU611pkE598ryXa2yJWtp1pTetiZz0kJp
aoA+WhHQde4sVSpDXnfSewIz8ySous5Kpx+mVhwRYuOOJcXNr3iccP6CtmVLzbyBsJM7p1anKaPI
l9kYXlB1y7MfSH7rdiF81Gz0pzKpkfOuSA9ydQGJSKSg1PgZpdatDIcvIL9QQsycTfTHTtF1hBJI
3tAven40G5KEc3wo91YrjZrII9WdNLjP8wXCW7T4Bx8wtCd7e4Avin+AzFt3ropujCLDwo3vRT13
+jsFTxZpzbJE0prZi0L60VYQa4JFbUy74ge8b5f+vvJd6Wy89r5X1o2zCl1p1vkHJ7iJ4J7as049
Rfmib38m8dxOXn1QefOHbwBOPVagqP6Lx17RPsrR3KIJVbtTKXBKCfY0CfnsUJLfx4cupmIulJHk
6d+4FoHNbcimYTdH05gl3V5tHhP9JBrzVnKNHxlnZyT2xMAzudkDTZZy/ZB7m9p+0giWM+rgUeOk
89I2nVtRt1O15KP5aDxqFREYyQot//S2tm7tHLPDEpZ9Gln6VhtFtXkusPwEFp8WeJzHSkkkWu5t
A2rPELBFDTE1xli7rQrYWFrar2pJgESl5caxUraFuleXDQSsaY7sSomfcvk9Cvpljpakz+jSWwwD
BjiNzz8ytr3mrJWgWBdZvook1FKRtFQQAQgcYeIbb+wH08294acnpsIJbuW0sikxm5tMkck8FNjT
VDXXNqB/SVkva1+8kEb2iUoAY4JtKEvNtk5NShQPHXhbGAREPXK8PP6B79yNJ5NEp2iCA+/YWAnb
b78UeOR08bIybzX1VtXWgpIQCKRs3USk6mW/E4YyMfK82OiW58wCz3gGm8BwBJi78LCQAlj0+OKN
or+7qlgFaLzCAUQ7hIEPyuE1Gktcm5gqmiwMsuTgLRawXj2gmV7Vl5RvM52gVgybQgt3sVaefB3K
rxQ9SK6/deBmGJK7N0pfm4gMEVoVrGzhrdQBQQQOa13az7DaaAAAkyPePxOteMwC9AztPJVunBrL
6D42ptkoPwpBiY81U7Vhc9VGpbIZstHluQm729Q03rO6o7oNNJ9OHLJFT+0QC/hlPKlz+VnKnRcp
ABYGmTJN3A4846fJYV1EcwVivl2uO39h+oQrXv/LDYJtYsNgR6hABGWkFOn6kdmZLGu7nlvQ2Dwl
mTvm0XP9XQU3x5CpUozxeYQCNzHtjVJg6nSvWtjIWXCBQgq7IGtVPgvQxNPD3EBdWEqPrlrMbJCB
KvIgbBxdnghad2Dks2EA2036n7kNDUQCksH0pekRRIn4xqJqWEAwrX0oRbACJxp4YBwl81LP75w0
uTUj70D753UXi0NW74IWU6W6/oBIE0grId26oTHDcuNZcbytE5vyNPQQJxDlA0PaE2pYu9CB4xR0
EIq/t6NSRp/EL8wA9TPDu9BNhtiyW+Q2E3n6NjwheJ6MlonHdoJm8Ipl4gU76vMewVkYNIasGjD4
9IUn3WfVXeU8XnmB0bXwixc4bxSc657cR5qqbGW5zUaCqFrsetULoCIaoENKn+UvddgijTUKg4je
A3P9qF0BrKQPHuyDK89xwdVLO3NVDys1KRobds7Q7Uf73Ag9OxDgYpjB70KnpM7zaEq/dDBPR9oF
1BvkK7e2Lg3B+EifWr8UlWYOpsXJ0OkY6+LdZbqOjCCvm1PLgy19CmnPCXaDvDauo22jrVtlbdav
XYXRQckEk/JlZaNVRA3iV895pM4Dyf7JKVZ6K9YvhbmE0TQnObUHvTyqRj9VeyI1m5fK77z+KWEb
Ll+1XFn58D9kG5F54JqvXvvAGYr4CUnmVKAwc7KO1hP1KjCkTaSX0Otxfh9qIlqE80xsDS1+PDHd
ezqSWAUOZzkr+1VukFUmq7wuVkpYbRJPgouk06SVqPBnRH6g5huVv+silHcaKO73n/T3p/tqao3T
+dO4NlkYpXEiDzRi9G5uZ/HGOaRLf/I2eyxXYTWRl1BL5MmTNEVaB1d2smknp3omJhSnp+7ylzt9
R4O0k+FCz79/IuXrL0358c8nSszWMWpdiXf9kf0YCaH5EWcLld1phAunlHSIiL+/19drFkPSP29l
OV5WJxK3SgNPWYukQOqJO0Y3lsi/v8PX1q2aebb1VFKRuJbvM0K/9Lm0N2FCZztYl1c6boxOhX/9
epox3vbT19Ohl7gKdaFdDz0kGt6i8tqW8/WeqZ3bJTt2mZpRmUY7Q52ke052AiykvjXn5a/+XudE
N2bOk3ulvcqFYTLONhYpxb7L73mPkNjhsbiX7ijBjsaE6ZUbqOalvWscwk9D5QlJLSXL1W5ctVnh
fCbDHJLyZxoXPBeWOslsjaK3O6cgPEKrcKXhIvtBi+5NI9vDFBRMLKqI+Tc1IGhDQrPKaaPwFpRP
PhlfjE+ucci9g61EKwv9QO3i5d+DXbbY4sqGuoc8fWjf5ewhMrbdL6Mfb2BhAzes4uQu0B4lvDez
ORwp91b28EIbSSd7tRXI5p4aWJ+JuUFFrddzSLRH+pjPrRNYx+A99MZCxnQlxIR2JxEm1zOLxAJe
AxvVxn2pFHQGkMyQvM4HHSX/ImkBUpbYXt6NIl2q/79aCwYVgtYp/YLknfaOsWF2aOtXjdOeiIgt
Jw63ETDikN2C5HcZ7hHSBppvIbpJizVeM3FwGEuoqlGrbB+tJ0gBhnajERyRhdTNCkAMGWXZrk3c
qOpwP3q/xdp9h0Uz5ET1Z5mxtVJZcSCp0M1ugIXTvhk6LHevXvjxsEf4StzieepElk22T/cQFS5K
M/0xUvWDH+zcFKaVfRtDasXmIqDwWM6rfl2qOuzgk1D3tfNBi6Squ9W6fG7kb0OyRagG/+GxQNln
0i4mY9vHngutlUJ9VD2FbNRKfip0v8bPXZzUrDkUdfKmhtbMJpNWCCTjhMoB7oc4jvTb0LCn5Kd+
Me/wn6CEQV4wEcGb6iTYemQLD+SeDuqZu4qd11LeJ6RnFIMyXeCIjKGaikcOZLlVGHGWaXsiowHM
R4PQnfBUYbuEswzZcwhwx8lIPTRa72lPPRITdIBB+VD0mzrZqvBWChj0MDPzADMBP+BUNupfAitA
R0ZEq7dTGp2bAzUm2i+ijLG6Q63v4viIt5Dirm0T4yV/TgLSWtu8RN0Yord0X0rVfxae9xgmq0Se
2tlDWB2zRJ0pjXsnkU3ETYOQngZziZh6NXqlUvOWXRpOoNRnEGvrOD19v6/+bl/y150PkdCfy5kp
0gi7zyAK4/GD+Ak/UKl59UuyJziwDfRoExzZIw0YIuUo6bexgpcAfqSwK1qvmECd6jT0rCGVtMjZ
tbn1S9JhzcfVKPF5zSicyhQryA4bTPy9I3R2bDe2HjR5FDthDS3WLKawg3OLGJnlEa6VsgQE3LXS
pop2ktg08cY2FUg79xE4bgTlKiqPWb/qg/LQUGaMbACgrK6WEXDAxPC8o+Hb76ljTFPxs3S2DiQy
GdFIXJ1AGuZZ1R3Drn3TnGald/1Uw5WhizChVt29PvzokrVW7axh+M9OLuMs4OpE0SY6ViA7SFED
FMK9+aLeQ9UfXo0r1s0X4nLNOIs9wlxShBZwC/e1e0/ew1/6r/Io3ZFoVcpSvFc75dqdxtjhr7NF
M842f769pWoQ4HftL5rGsfuDcEKrvlN1HMunxcb7qK/4GF86kcfz9NMxE0iyKQtHDndSwmZtzW1N
uvJBlEuXHl/u06W91lH7yBrCnSdBxUtdLONKo0ZHWEa4IpYyILKPSUYSD8a8pYg/kyqLTo9mWe+r
MtWXaVSlGyUZnCuR2tfRk66dvWqNr25ETy71xglZLb7EKcrGDTcrxa7x+2Uuvn5n/bc//ad3TmQb
/n4kdTcAdejFsGIssOiDnIxhsOEGE1Hq6MSjBXyjXQKLJgtvJP/dwZ9ecgYIfd0sbvYDXHHpI8xB
Ivxw7ZbAf4W0EMnGC9lmFfCBDBVCSd03bmZGbM806NP+qPfIk6UDCEwmjtNiWIo7L3pXlJMXNDMq
p1MO1ULZlRjGaSXl8tB/qZN9CokfRxU74sxQfhR0Sq27hS09Zt67EsrHYgD8DeJZ48HSVPDjtgNA
G6mmm+Fjrh8beq5X8R7KTZfRCqP7kfmY19MVowZA6+2NZMP2Iue5aZP3bnhQC4A7L94XHTImagFg
5QGwpR9l1vT7T3AhHte1sxBWrijJGGYJyFQtPQmLQ1TZz5LuPuguUqaNE+M4jB1CcyUj+ToU1NXx
7z9/8SRpe8g18rZyM/NkFWF5C1KJoCROUxsf/iTBRCayZtDvQgz0hGUcrrzohQhRPXOSl6VBZo/o
ta1UFqC8g5Mswt48STVxSwJrMLE6FynlrSFX1Eg/4lyeN1IJ37elrFJTBU8prtqyL65MfvXSA51F
xa0Xl43r5drWa0sJlW5UORrdBhLpxU9l3L58UOGfrQqTX28sIEBTleHBGGwGehVh/mLp3XsRRiOx
KsrWJo78+KcmZbKtWiSTeagWx84iclFTp7xvbTOAHd0q8CvGRYdNhA9ZMxrw/qlF6VzZxX5Pm79u
xfrvl/30fWtFDQIZZ9qdWZu4NVpU5NJFiukmMrpp7VjAs4B4cvZDgvtsiJTUBo+n/tbV/BGtg9VT
+h9JHZ+yqF/qENZjqJEevUgFHSVdWMdFUa/aAjAPnXJbZEA3WHta/jx2zc33M0WMU/+rdzg7uDrd
dmQ1tFOswVpATBhXU/nVecWPPAAkwiRHaGhDxcrQKCvOIM1mMPk/jFN29JvX9kEihwDtfWv3LCvs
nJbDVoLMxuujPOCFaEqDjdKbWWDKsrKCV6rZ2A+rE/up+hVGN8gPmIcfUbo3KbuRJT0VNHkhvXwn
5pTg4/SkzBDOpHIebkosJtC+061wicagSrDQm+Q/kLwX8iQ+4GIq9HlYHrGxGTwXBukWsCW50mni
d4evr8Zp3NU/fWu1V/J0wPbrBjv/hbYKNwBYN3BuJx59xqXJvaBJnD41N3TbnXoLG7rsRKJLXbYw
adhlUmUIZ86EiHRFBXb8rVk8RR47w0hnqlPDe9XmyB+X0RQd6i2Cl320JEi+wRcbGvUS2HgdLetV
vfXmYoHo7j+dwWfnnilcpzBT3op+21PMGZbqUj4iWsYZnL7w7QyDrbm5Zpgn3USf4Wo7/Xh5cGfh
gtx2ix9AfiXUUMZ94KvhPQsI/KEOO3Z9ldZ+4NMzdEbTcYjMCYWSKRYQE3/hPXw/5ZXxml/d6yze
LtgewnC8l7OTTsmaBhaH/h0r9mky/w8rqOrZQWNXUIYKtbduHBs5QR7uhQpvM+lC9cqXu7Cf/u6R
8Gk6VnKTiy5srRtFGkWyNT2R8iDFSV9a2FF+tTnQhd3hd1umT7dJNLvAmH+gpAYunrX1TO8fyA8g
qFiL1qS/RbkVlGrsa0HShRPz9/T4dL86bZvciZBHNDXNBvAwlfJNTIke+0FsdtpZptKbJrkyES4E
fb/7m3y6mQYGr0cR2CoHx3KQXzUcAcxrQ3ch2lPO9lVXN7M+1DXaKrnWsckRb2Kj+f0EvlTo/B1V
f3pwy4pFano1tesixdsqLOBehJ5tVlOUNhiidyZhs2whrM7gYd0qHZwA38COjDYP3jw2PGJOOv9i
h67hLlHnFRWP1HYn3SDXMMlV7GN6aLN0NcJEX5b8rVmq8joSnryt8RaZdRVCpwbNP7ZkiXjRVdw8
6cnsQEf0B9u6EbGCE6zjYJYWyfbPGjviaZR1iDwiPcXhAtPC70fi0io4277AyYsBJiodQUrMknBh
Zw+Z4jcxUY0r+/6FxE7/vYl8Gmu/MEwkWNzC00J/WcClxLfdM+aNBTXRUCx53nZWuVObzLn1vaLe
RDEaRCx4A8Rv2TAL2NiunNWX5uvZvuX1McQEy+z4bjmZt78RUN56P78SHV8azLM9SzI1M5A7t7+R
8h39LtRuIWy8fa41Uvl605XPYuGycfS002jd4EcFmAJuveWuUeX5fzQR5PN4t/LjKIe1fGMKPH50
2f5RYmCrlu1b1ARXJtulNoLyWQyLGNgb1EHmJj2ljDqA0x+nzSaIdSI6byvs4XbQemuCJ/1M1aEL
ff9uF3YSefxen2ZgjvdPnjtqhzbxoY5f0uBKHXkcmy+OQflshxIW2HiRc11X2YTJaHIIZ15BA+vN
zeFK3H/p2ce///Tspl/VeZKOzy7BHBALP0yuHICXrny29AucQqwi5sqji10Vnlr5Sq+vC8tAPotE
arq7xo6kcOFohgF0r8zgfeNp+P3HvLCG5bM1XJSt60oqVzcsb0IzEkfFtn/5/bUvfdCzBQxlqnOD
8cltFLgyOq7RMyC5E/oUSuv3t/h6cDT7bBV7seMOTQTRSFeR4WuA+iZGGO/UDr+//tfnv2afrWM/
aQcXQ+J0Z0Lcd+XBmSiWpa71BrNDOhUKJip7rx3BdUhVXFm/v+vXwSf8kD9nqRdBgxv0JN3Vfv2W
hppBRVyLl2GE2UUa1ihQcDj+/lYXNhHNPlvNZl2n6KCGYIcqKtzLD0OMUHwqHbsHbXINSrv0lc5W
dub7IqMnbLCrtJQgPcl9HH1z8RZYMHMzvAyu9UP+esZp9tnyjjrfVjSnxBQXiQGqp8h/tLqt1CMR
LJ8bL7tSR/l6rWv22VrPYynSddi3u0YW/kPOh986duqsvv8kXy9JzT5b8J4buLabFcFOdxeNfx80
t3J2ZUVeuvTZagfXryRHj4KdhGNqbHW4F8/z4sqJemmtnC331iKiUxpGJX7Esz5B34bvnILB43TA
NvfaPnvhLuJsxRta0ECWHcceeKtZFj/BPgJ6ZziTDsuTj+8/waVVIc7WfS+Uqukj7hLgOFbMgoYG
FXhZTNAl1tLGQciRX9nBLr3P2VoP/SqkSTR3gmaNToGCJVpmUc5x4C9omHHlhS58eHG2ym16ADth
istmbz810UsUlZiRvH8/WJeuPf79pzO1ig3b6fw4xkji0KA9xqXcq/wrw3NhRf8uXn+6OHK4UlMh
+e/0HZb5NXI/Ks0HOZ/r6ZUd8MJiFmeLWa/qpmkS7lBXj7jCoZa88uiXxuVsPfRJJjKvlRCQDB0+
x+8l+tnqyg50YdZYZ6sgkYo2gH0U7gJ1hh+IjEMH1nqjbGOW4zd4rd3xhbGxzpaBHmV9IkZYJMW/
TlJvtWj9/Zy5cCJYZ7Memp1emH4dormMmS6U6iyd6jtkWiNRH7+/x4VUSbPOJr2mUPMQgR/uWjfA
Vt1Mmv5WkZIaHjTbkeJRzxvc0dLaToM5rMR2bg+JtiJieQsrIa0Ut2mv7I2XBvJsjdiG49WJmUW7
sruV9Bv6PV2ZZBcgBM0a7/hpgZReH4k8iqNdhqWGDRSKSgIjgUn97jyX6Ilp0naNPnTpJc5WSjYo
tSfiPNoFEPBz67Eqr+wgl2aD+uc71ABng2fa4U4M0lLHLqeg7O/T8MC6dqaO8+qvuYX2m/r2aZTq
SC+kLOEOtUT3hAofmoMj/aoKnGe1YPb9fLv0Fufr3fWp8BvwkQKk6LV+Ch2oArAc0uFai/oLH+B3
LfjTW4Rm2ptK54GAq/FjVFawqaWX7x/+wgCZZyvdCzTJLoYw2g3vzb3ylv1ynpEGf3/tS499ttgr
rWoi9O7RrupNAz889anQpSs1iEvPfbbGK+xy/kUCqyGB0R7z0Vx4x+8f+9Klz9ZsJ0PJzAOXlUV7
D/BByJ+qjmvPEJi0v8MJ2ons/3CExpH79GGtLDZrt2KEUCLRvKzGPOP7d7hwfJpnSzbJ6UuHIyAz
poJIs00W8sFOttnrtXPo0vXPVq5dl0YiXOY8/U2Ve3D/seF4gfp6AoPj+1e4hM2bZ0Frk6W+J488
v9qYxPvyNTtIdxwY2g9t6r6I1dSZQ5f+/l4XXsc4u5VulmmlZUq4y+kjCz3q2X0wRu7SBJ3B93e4
FFkaZ7tEKbco12lmuEve0XpDdovEJHpS362j80yc/P1dLqy48/7gdp5aMi0Vop3lUXukGJoWxZUX
uHTp840ik1s47zy/TK02tmhpGjhXnvpCwKSf7RNyrPUF+h8m0wC7I5FQ9mtN1uEU2eaz7wfm0i3O
totUtrCHGJpw1+DmhU4eSw+TwvC15OTS5c+2jLhOevrpchjHMSjLtveXrXelEnFhN9LPtohY1ipa
SnLp9ohlNw11iln3Gp++H5ZLUYSu/bkBdblvSKKF6EHPxu6+OcC4GLtB31Y/ytvmR/l25TbjJP/i
GNbVP28T5T72FyEvQX83esf0Y++ICTZmytIHU6Fps3Zlll5YyPrZQu58x3Z8aJM7uAV4cBkVZoPL
1pn479m1U+3SSj6XPozNq3Xc7jgyPdrb0nAFxQ/739wqFkD6ePyLayjUhTV3rn/I67ik7TLDllc4
TEmrmp3w+y9yYcKeqx8CWekGJ6cK3khYudFWWXpJMcr6/uKXHvtsPWutVA82CuibCuc3mWPBUe5+
X/m/37v/5X6kh39NmfKf/8Of31Ns1XzXq87++M/7NOZ//zP+zv/9N3/+xj93/nuRlumv6vxf/fFL
XPjfN569Vq9//AH1rF/1x/qj6O8+yjqqft+ARxz/5f/vD//r4/dV7vvs4x9/e0/rBHna3Yfrp8nf
/v2j9c9//E0ZI/j//nz9f/9w/xrze4+vSf1a1X/5jY/Xshp/Wf67qlmqsHXYOYo8FsDaj98/Mc2/
GzrFSYHRpW5oI26UpEXl/eNvkqL9XbZUCzGTrRiGamn8VpnWv3+mckFDUXUbRT7cPp1q1P95tj8+
z//7XP8FQeSQ+klV8jx/5qtC6EKxTR2HA9kUAmrTWd4atKoF8VcUp8bozCfh6P00l2R9KfVesqoE
DRg8X9NuyjJU18iH0cslIeYZMX5unT92EZDKHEMGbBBc3c7wYdQGlJqKhd8hSly29urt0+j++w0+
P/Gfwfy/HthmuGQBn1ozzxe5O8h+ZnhheXJ6Z4DrMQxztHz/m7ozWZIbV7r0q9xl94JlIEAS5DZj
yFFjRqokbWiaivM88+n7Y0ptV8GMP8JUu19WZVWyNAkE4HA43I+fI7aFbDyoblEkPD+eXDztf13j
rwFZGuCrRJP2OoUZAzt051Q0j33kiQ9W5b1xMoTlRsK4XTe6fyeULJGNT2m500jsJd1AyxX5aBAS
mqI7xK5JG5ASS+mvdbTX0e4ZNLu6hSgbvsYGXpdY7ymn6uvYsr1bFcrp5vwUjn3uMgOJJWnL9KSy
bLmuNPNKdKxkAlkb2xlP0axDIS2GPthTTboDZfkIIXmDgEz3Z5fX88DSsk3hmJi3Nr1VaGWMcZ/N
aPw9Fj7aodMiOSCDMrrPura7AwJRQ+FndLcwBg835WQY22x2m63rQlN6fgVW1+jzlzC+1PQeoCuN
cubqnjNBxPrAHh4BjKGHlhbqwQ3n/iGitn1Dlb9527kwNLaNqFGgi9u91QA7tQpoby58yYnNcC1H
2Nqj/166z1/628uitMbEFHk5PyYT/DqQuS288t3wVGFBCIOk46EeG30VjcIFcp+XrzlNyS6LIG7z
gT7AoNW774ZkIES1LPkqbbr+Ay3i6WsRQMF64WNfHjaFe8JqJJ2d9osNVISTadomwLuqISJ2rcpv
YZkhMgFD8atQoZypxtq57nx0l+LSgeC1zzExCAggM0BwZU95Yd7z4+g6d137jREZ4sKCHl+Uy85S
BOJc4hGF0I6DG/39pWZQ/LSCPIY7J2rUdVwC+59lpDaxdxFK84z3OHYFFLQ0RwhKCWEJaxVNpl4c
emK05GNfWR5icZBO0bFVhEO0bbM0krCvGdmhz1u4RsxAiPfSpva/j7ophumvrGvAe2YEl58Fr8S4
10FlO/cGJZK/e1Wp7+c376VnX77Q5naRprYJfY4XpqE7cm5DUz2m2QwuoQciHFp9eS3ahfamj2Gv
RwEX7myiIkihzQv78pyKPFosj+GFNE3HBu3O9XI8fkeuskst7T0qs7c/pZMDxXyfBQ2BZm4JZGuD
CbUzEE/JFdcO4jxQ9HpQQscp1DuxaOzPmYd+9rYtTe+WLhc6/kdj9J+UlepvngjhcRthIE8yk+Zf
2Mrg64MTEGZBV4T6W/RMENGFAZzvTeZ2aMv5wD4mb4gb1M0cn/AWqAqUQXNiIj0w9gO0i52EEqAp
8gxmcX+0Dj2CuGhNBEvPZJ12yfeqML3vWkIhRG02Q8/edZPmoO2Qo+DBQfgjUaBBroKBVm5ooSYX
Lj6rTcQ1LFwzlJpliXaW15Y0WrZDVl4HPYWNjdvPEO6mMkNodU6VHndmn87oQVR1hGBFBwkfzIsw
aAuYDYjc/BpmpUyYvItj2FOgKNIN3TGRHyGSmDflIXZqeP69jn5oy6wVSsC1lOiAtHVMPjqZY+O2
tIf4dhAthF6VzMI3ZZNDJDTIAdHmvIEs68I9uorKOaieKWH4xhi8Z6eyegEEudUgEN3pRycbPcQa
AzCZnRPt4c20Phf2IsIEI+rVXNj2o0Qn5Tt5NeuCUb7wZ1QbhTYtZUvXwnOszoRZFGEWFq1+NDKa
wuRcQrFkaNq+gry4ybQcLkz6hXNiPII+qYTnOY6rV85Jl/E8tTJ0Hw0jGm7SMKUDqwg0uJn5Ukx/
YmqW7SocNfVuR9urofCxsWEPs/cICAXOkdAO9omBaMDYyGAPm3i6P+9eTkyNa4zAkbiIsFEt3/Pb
PZaXYwc7GrpKyWwHm7myHA5t8iMXqfzzTSPaVVqxlBbt3itHQkO4afmZgD2kNAukKTwalUvDv+m5
ELZD7Y8XSgKnLNUWljalIOBziNGPp5aVCdA46H8frVQWN0lTq10fpcmjSdF8kzvcaKBWNIw4OXJp
oIpuvCQuL1jOCnv6fFxsyxVcbMiyCK1XsZPvmX0DeM9+nCJIkmjf1ELdJlUFg2wa+a6/tcfMwpX5
1tzAPZV6iHthhAAScq2e5tbmAa/L1LcvfdhyTo/9uukK7lx7iSVtue5SUSpD1LryvUc76hw4+/zb
0vfyW7OCMV/lib4v+kjD2g/GSRjIE/QF8jy9EzoXDPBlYE485zksD8w/kISvoad4v8opYBA/pG1m
fPODJvpoF571pgpV+71jMaatObUQy1RxOn6RBW5uI7ooMLfaJXf80Wu85EPYpi1t6nbwITYigEKT
NnzzFYR64klJJgjvjoaYl6ear68EAj3Dpkwt2E6jklLc1fkz9fIMY+MK8hphWzwa19CPrqbtrWw6
/9EIoUcqHfgwutkx6dqHAB2p0Etn+NR4rBt2LhzPNdUqnulU6ohsdvxHT9YwSDcoMCbJ+znK3tQt
nbXnJ3divxTYCbwhduPQ7LayaGkOjQwbF0S1a6WPhWoj+Iwhgx+WDqa8mxASrFBVcQWZtLBuh60a
eReoTn5r8MyvghZ9nQjo3HUq7fTGix2kG0KvSTZgjuhhD6fGvdV1M+9SiEzuJyeqPqqZg3J+GqfW
DHPD7i3kCwg5V86B0EF0RhQQ5gWQKDj+5z6evze9/Jpal8CKL30sK6Ysbg5iOGIodTxWrHJZDY1t
PKohgNcrU5/DAekwbasLRaaX7yMcrGdzQQno10hVrG6PoUOTbbK94FCEVfu5mor5i7In6GkLa0Tl
AVbGmGaF2IdRtpB9P18FZut8BgbgzdCqG8ganl/lEz6YD3KYNf9Klnrl9K28NaMMMkJEjWt9o2ma
fwsEi4blWqPlFFNqayuRPnRWTtef57sITtODfv4jrBeeTtFr68ERucQuvNaOlx+p0diFLi48eEE6
3JapHnZ2NMUXrrcTo9iO7fGoIEPkQMF5PEre1I2TVGN0mJM2hE0HlhHq8P/CbG1eLjzkeMnhNFem
hNyB9qSM4kPbzBU8gc2jPanbtqj6rdlNP84v3HP3wvEdwduTK5Ssl+lpuW5BnXJHQgBVxgdu7G0e
iDx4GMYOfUcnmmrzug5b+7WV9lJv/dTP4nczmkLxpi7N6e1QDTV0uF47PaW0fb9FH6D4KvPSuoU/
stLVtcpoJCJYzg10U1td35z/9uX8rj7dNpd0HAzwruOue60dsze82RziQyMa+MigmK1081Sk1r2w
02/ShNXk/IAvDzkpEtvzsDPLIepYWbodhwn8qSo+DC4EANVoBMgrd2JX+r13wXedGoqco1per3J5
1h+bGp2zQaY6MzkMJXyFiPk428FEJm8y0/KCVZ8ayjEdDxNAowPPcjxULaFttBsuZ+LfGO3cIkDA
ODFuQ2n2FxbwGSuw3jLGICNo4o9foDMhZ48TZbXFIbGq7p3r1PJjgBbyVycX5qfOnNR31XdQ9OQh
/NZ2luiPYW0AZqBPBY4rNCaNp75g2ZO4BnM71EHxLUlmK9kERgz2odQobG+7ya6IA+ehfUDnq563
mKSad0MTNW/hhywszpEVl9ButvUnxyidr3XtU+gb1Njnm75u5wANIRc9Y0OYwxujrfRtDGI/fQgc
0v2iCdLkag4cWtKyqXYUHMozCppjHA4b6Pmkg6LqKKd7EbjIPHN5uu8AZQjQJPAttPsasXQIhR3I
kYzMKhHI8cPwsyhH1SA0U0C/hXJk0V8h2zP8Yw6B4tqiCyg2yJhC8uo5aBB2JXjWbJqK12AzmmRr
OrVHaA/XaA1VOsomiMd5zYOqWihGp3YcXydm9QSA0Y93qZ6m+7QtxYW2iufG6tXmamyW3KtrEjes
2wKkSq0qMevykAVZiHAdtorGctzHI4ydtva3Jr0C6AlOrkPf4OgmX32nnsxNldb1u6KvIexQqtJ/
z8TsLVpgrdhLt6J1sffH5tYlKrrNp6D8AOEH8nNWHr2Gx7MoN06n2td9NXTproXa8V3kxN63ZhhJ
5cpsGPqr0dLJj8qmEI6AfSpdBGhak2LT0MYfo7GFI/m8n5AnPBPPSdbC4Xnnmms4fux5cWupHKnN
RHrf7LzlGq6bDg0Xsy/hBC7gisWEwi6AuV+UpbiGeI2mR0WS30P6OiuQQHOBfqdeVpvozxb+NxTq
FEI6oPwd0NriUzumKt64lZVTEXRLeNlKYngI/iKqj4mRkMNu08BEZTuzkUViA66qJnKc2/NzfTlV
22S7Le1Ix5XW+nFZdkWsfTiOD2KUxt70cqgWzf5ba6BEDIeuvtdJdukB/dJjkRpHgUMSmjL6+sEl
ba9u4fQsDiZZ621V1v5eZpS9RT1Mj+en9/LK51W3ZBHhSKJZag2ZrXtTqMKMqwPEyfRSmE2HDgjA
sPOjLBfH8clhlCVdaS6LyDjHLpgEst3aaHkcRiuBoFO4b6ApQZ7eRwUmbKf3ecUjw+6RhT8/7omn
K3UpIF1s3JLnXqPlJ9Mqo0zr5tAQdnwRehavdCHCV5NG67OYDfNtmbTpDjGLdJs4ifuaXKn3Iw5D
fRPV2SWE2cnP4cgo3qvPa75aB2QniB5Tpz2MpTleW1F2kHWdoUzXDV+nMsTGhTu9cwsz39e2Vtfj
PPXvMj8Rd7KM8guB7YmttykkSYp6KPlJaxXtOTE0I9YoaEGvejhkIE/eiry/BFs64StsIkmP7Kur
XXJCq7cWahJmN0T9cIii2Hwlgn761iYFQTPA43YXF0h+oDMQVDtRWM1dxrdOO1N5iFRWokNDIxXp
QkQrkoJ8KvI57m0VBC0cMyiQfevSpqHL0jHUsHGCClZNpIeae1iApmzr+vwGEnrI1m6QLLG/+VEL
/2BrZEjKotN1CSX8HB/9buYkITA1FlMhdeG6a0RVZ7q9BdJvPHhU2K5l33BrJo2qbqtw3rfkca5z
1TQP7MjTnPfxU5bL8rqQ0PSGVMX2WRBPpCyq4m70835fhKjiDoFfbJOBRq4LJ2O9+8u3ksgySZcJ
U0hnFYB5E4iRFtm0QyD09CGtxh6F1A4yqShJvV3dxMY2ccXNHKeIjWMr7415NG4btyzuKuTZ3sjQ
az/Fdtfuz3/Y2vct37WcDY6sVI677o4raaYFd5NPhyqnLb2sov6+kwjAuIuY3p8PhT26nuk8x6Hq
2CvBvKmcHOrCQxehGFQKu9oMygedo8JLALX1LbLMirqHkpoT52DDx0OJVhi+nTkTaIUI8lUdNodp
8CFPj6v+FRpULrIlBDXn57cc4LU5uopCI8xcruets5WmV3WRo2EQLSorRWJ8hELUGhEJAdi8FRUt
yufHe+HemCVWr3m1S8q8av1KpSE1bZuuFYes8SaUbDKgunYQhQ9lXyMakfjVtViKCfNokw/pzae+
LrqnUmXeqwGh1QsmfmLN2Voy/KSVWPY1+rkrPYOzZYkD6UqU6gCbvIe+AxWxITP3VS3HnT0O06U1
WF91yxp4FlsNIIBf63Pl1pZKZOnOB9s3jPvZW9qdLTjskLhorxtpO9DrGsWhhOJpL6B4OTSU3rbk
ksr7bmhfGZQ77u3aEu+60mhvDdpyH4j0YcFy4Ko4v18njhqFMaoQ4C1s8i0rwMWcUAdJdDEf6jDK
PsRFJ5foCppp1A8uHLUTq0KUQeysMA2QJKv8RWGOOGArNQ+W7mYIkdV0m06B3NtpjfDA1AveGMW4
G/2kvRC/LX7s+BBw3KQwbUGZGxKo1SSBkghyz958cPpJ3LUQHUCNbXw5v5Ivp0fDMX7LJcahSv2c
QvqtAjEBwOKJm4oDOotQDPHbv3MB8tSzigSOInCKNGP3r7Og7S9EOM/4rtX8nt/qS7SobLVuUUEn
AsGCSMkDBOzTltYE631m+4sYg9fJ8iqzoqSGWRjKgLwJiJzbohsHRCe02aHylOkdNUwhNqXbK/it
x7B8kk1o34yU/utNgcgaVNyx91rpohbQmk/zP6O0s35TGu786NKn8TgUxifbntO3bg1yYY8ZBCj6
ulr9Y812ce+BJZnv2kgvHP5NEn3uAiO6rSOwDbDkpupDO9mImkc8EN+knobUDR32iy1Uz8mSo3Vy
XYow4E9IOFAmWqP+3LRfKnFO8hQ3orpPcik6uDSLEXm5KA12IUwUEnkOJ6AHUVsw8uk8FhuUdlIT
PYsGafJxRkLsyqpUYKAZb+TtpreqL0bWwQecjUi8znMaoSC5kAvGeT/C+B4OWXFvtC2wiYl+V2hV
s6p/P2sPAWNPtvbd5PkQ4Ju20UYb8j3NDZUUt39tAS7/dN5En7398QJQHlNkipUm/eatieUKIxuK
QbXVk1ZheF+WWXdj2jG87rDp5jBW+EsfTxZ2iI64U3wTDGmLQGlHX8HGqgyjQqfRMsNNjX5dcqXm
tEcUBG2itF8kGVybQ4+eggcBOSJv0ZX2kqLcusYQfrWoS8FVVScxoofkTjZ+rus3yWCSY8yc2Wr3
pjCtC4/15VivZksSkyibMXlwrHuXqV+UfRK4xVPfV/U+4HZBREYF4Z0fedY1VoJYtb2IvQSh1aJD
klQX/M6LPLbtCQ90GROHct0F13Z85Vtd0jWdG/VPnp0MN0mRVbtCt8lNKxCrm9EMugV831wXruQy
ThHCHQonfhfq7FJn7arHCd/uaeLvpUAFBGOBXx1/SS/GSOU5RPJTNrSftDmgIT+2oZ1sksSFozJA
iypHi7KUH2cx8zBC7jt4k+tFCT2d0vZdptDJEMmU/tykP4Jo/o/4yyPM5pvyR/7Y1j9+tK++lP8L
kJoUAZfs+f+M1Xz8AgryP6++1G2U/+f/7Osv+bcf//d35Oavv+EndtNw5F8eB9flGUVykf/ycvwJ
3oTq4i+SxEt1ho3mzbEc/F/oTdP9izCaxKcwiXEp2nBKfoE3+RF+kHCNK2uJEMHM/AF28ziSsG2X
y8/lccf7ngICVnZsYcmYNO1IRLidZlPeAHO3NqGaxU7l0SUyglVC/+dYHiOZlkOVgpTC8VjKnj1z
jD21jZt5uNHNLqtJEMoktDYKnelgQMQ07wNy+A5UPyWqIlzP8BfyJQSCEDb9E4kAzdsEfVTX4iEp
onDLU/hBJ8K+EPY8I+//64aeP5aXDKUUm8I56ZVl4X4LDKTb6qZn87ZNoT8EyYx4Q++mD64bviro
oRrLnppw6T45KXJpuroRYsqv49FHOrJxxZVtKG7aLoHUSrlfk6g6aC7OTQk9TqYryHPsTm2lG6Mx
MPNegw5gP0Z9ex2E+o4HPzxYRpnu7CF3t/Fr2TZgBoJyF7h08Q8zf5GNrsceZrg7VwCnddAfiyLE
LPz3qvLGa982Di6yd7Zf2D/Dlj86+WfP9PHp73/UbVf/4LyUzX/2Xf79Sws0+n+BH5BLquuMFxh+
fP9xBPF+/gM/D720/iK/SkqONwyFKw7Z/z/zpvjLI4n2XCa1eLIsZvfryDveXwCDUbIRFrcmJUss
7teRt+2/FCCZBfn0DFTkRvqDI38c8jpUpMDyUVYx+csIENe1oi5VYe4NnrUxynHatWWn36WJbrYW
vDM3JHX9fyS5HaRf7PgSh+Gxt/k59OIJuaVBxICKWR0qKIWotZf2RteQhmTSKl9FKDpv3dLML7QO
nh6KiJ7sO3fnGq9M1iw05QyzI1Q91aIbPG+iqqy2Ro9sx287//anU/gdTX78UPk5K0IGKqKaEoNc
N3KYFF1qngrQXUWhdTd0MCRYlTVdSPqd2jYK7JYJ8sHlSbSKBbosCGK/LFBYmR3vplWTv+ddVN51
XV7d+tLtaQteUEY5MlPmhRkeP8h/zVDzWqGQTlF2XfPrKumkcVzZwPpxRWi4wUyeibTY95lC6GDA
IfkDQpjn1/XUFoIoWbL4jEtIdmwtpOLKoXYYFU33aROIadyQF8lvyjppLsR8XKe/BZ3PEyRZp0jw
kuWhJ2KV6nQBCkwmSr6bSk6QSNedUnvHCfU76o3j1pJRvw3d1N95Lryxftmo3fmpnjAhDGfxB/Rl
uGTRjqeaRyFlvZTN7UcQmrLwEKRlM9tf3hufe7pVY7nO/3ur/ZynVFz5QpLMstayAb3oRg/BHJQC
53S+LVv0eg34jh/KPKy3gP7cm/PzOrGFAC8oULhc+riv9boaY+J3sbY2iTAVCiSUvKbJmZ7sFj3n
fzEUT0RUmV3wCevndAqWQJUuCkTjUH1L61JfBy4RMMHyJTbEU8aiGIiiBPo0bNjxZlH68JrahnRb
TW650yo2eQJmgQm5KTn5bBQjdTwb8VCR+OZD1Ytse36qJ46jVGRk9BIaUt1aWYs2cjM2JPx6YSmN
g4cu9UbrcLqtEA1+6nqUoF3fSy9s5Qn/g4WadJeQKucaWkz4t4CoGKcSnTPWF6VxRF+CIkTFVdn7
AGzPXVIayBvXnr0vu6j+5/x0TxkRCW9cgLnEz2uC46yPxq5NIZiSuUSW0uzgUUwRRXIrz7iwsicn
6RFuk14D3Lu2V7Mp8KGmb21axyu2JsKut6Mz0jnf9M6rrJuitz1qYslVVFpoof3xNPE+JPVJ71Mt
WoNGIjibA1HaFvoOcXqDckCMpJqX7CKzCC/s5eqJ++wHFCDfJfPFq+RFaacB/0AHCWMFtYvAbAX1
tpHP3Z6rdL5COukh9SN5PTSV8whPlthBB//dEGFxwe2uEFq/voN1BoD5DAZd/NVvRkWGHxxYyHeE
asSc/fAJuTRvF4XIdM1lJRYZtAzF2/hzPGTIynfix/lFP+EQCdH4EF4ktBgtQdfvH9B2ORjy0LI2
TY7e12jYyb1KunDvWCNk1uoivd4JWyaLAxRNLAHiC2KuMp+93rIHDKwYqz1taAqalwAFPWFcYsE+
4aaey/weVZkl4FtNbe6NWtg+D7rUB5JR6N6VV5Y5DY/O0NW3fmY7N5Xuyx+6HNI3dZ/9WZL6eW8t
KodAhUioeyDmj5d2gnexyeHU2pAxyaDOMJybCS+1McRUXZ/fxRNT5T1MpsYDTY7dLj//zYzKsu1z
YfCOpFFSvJksFW01eXmY3Wl6SANLbqQtgl1itTTTJWG1Oz/8idv79+HXmkVlPRtBMdEt3NSLyQYi
2VfNdKlIeWyqz5G6w04SC4HOB9O9PivOBG5zAryQp4uqnsycv7VGfKnwhL/zqYFfgLCfHE+xc8S1
XDdrTGGZUmFDrrHcOXndbD1IBbd1mbOdQ/TFQ0r7gus93sPn6QHn1cDlNF12ZJmP91BI5Mli3bU7
UTbiKpZJAHOQ/JKUlr9vemHe0xpabGG2C5CyDK0LHvH4Sv01Orfb8uTnobXGORidKZpoKWv7Nr00
oaKtKJFOc9cJu95F6WDuartRb8/bzalBl0cilkvNVK97BEzy6ZNEpXI3mHF2m+ZDuhONhTg45aV/
tBsn7/TcXSIrOr7inmfqLYVFxU1KdX9NCuDHaewmSVnvjAr1+CQq7JuonJyNqGYISlpdjFdeIDt6
hUp1YZFPWJTH6SQnTOAEaGX5tN+OaUcVf6JJqt6hGRNuWsMIaCJHQln02tzJaha359f31FRN0AvE
g0zYXVf0dNjGsZRDvTMF2kNjhP6ptodqU46O85AWaRVvWmXU70GSXAJanZzqUqbnnUvwu6ZmS0Mj
QyyNrZ30EN/rvAIp0LbjB1oH9C6exktLu6rg/txWYLI4OI8KAYCZ47UVvXTyPLDqXVkqb59njr0r
nXA2rwJ7Lp8K7VTupqS3NVpUI8MfYe56b2OfG135CthGj+LBhd1eBRk/P4msCFkGMmk2OY/jT0qM
MY0g/6p3OhueOF/o/gbkGYIYfenWk2TUauk8xIFSO1egP4Dypdq7VnipaeD4zv35HXSfCo9aurNE
r8ffoaNsqUshbjV24DFbb5rvkiFwtyadHxd85vFN8HMoUrJkdmgqJ6hY+WjDy0U49HGLdoL2XlmD
LK57v2w/nrfrU8ZFgYI+D9JEyzPkeEImN104OSBxvNrMtjKiLysVk/kkOgeRJgG93h+Fpr+mZVMf
xU+5NlmA4wFbP6x0JKp2N9Zpvu9gJ75D5W24HVQcXv/53EAd8Yu0NHi5lR1T6cmnuGOz0rSqdqXQ
+c2cox9uBZ23Daa22p8f75RxUPYFSMP0hLfmhGxqSiuFchoYM/th30F3eVM6aEH40k8u5DNOuSOi
PnppLYrOpFGOVxHEFtmTMARAVTjIJdtzfihAN7+BxlGifI/Wb2ymQQi8Fqng87NcAZx+7qBDdMS7
n39gIjgeey5pG6Cbpdm5mePeNnDx7MZI0juu+3YvDaM7RGiff5uisLkJ09kTN20QJXujLUAzhwDs
37ShQLttDLR779BlWpChDv1by2zrjQNw171wkk6EAzzCbBgTsAZO1HLSfrsrfAmTvYSJaocaoPnK
c8eHUQkTnqs8fDMGY/dGRIZCvmzK9yofvUu+a7Ho/yZKlvVaas4LlH6p0GCLx8OndjyRyPTxXWFi
XKVh5zu7vortYBsZhWNuwpmWyCvDb7wvZW0426brWoTrrNi99tK8fortWX04v4cvV4TLk3c3zl0T
Ljy7299WxCrLqm8h2tjRuNfu4YByr8JYt3ezPcjPlZjUUyJT9x1FlendVEbOp/PDv7Te5e52WBJy
twQPq1ROb5Vq8IqGhIetq41dJd6GFVLXsoE7Fb5+92ZOIZkxpzq/cERXr8TnzWBEIGXewlpChHa8
GTN5FG11BkNTL70p7Wa+5sIS6roqg/IfbczObeMMwT19hGW4U70j35iRGJ7OL8BLT0EpjlZOAWAE
uMa6aSvUvjkXUEGhLljqLW2dJifVjN/oqZhu/81QuNClNZFmqpX1cYqLovUZig6C9mtt1DaKknUT
XnEanQsH7dS+OmSSYJYBEK7XYKshSWDfhZFrB06lma9if8hTWgOchWHenb/N2Qw8uxrpJ5eVV19y
TKeMmusSD0znkCYmPN7aMc6aKfHCclcnobz3HfTYKfKBNFBZvkkktEi8Yo2bxDXCeys3LwDNFsNZ
nXKSywvoC8wbl+kqMoh9u9KtTMtd3KGzEJT9QHgUOvJ+tkVxY6bJn4eFHkE3xRxWmuHWD9V+6lta
54xsR3M9gueV0W/SZrTNTavH+Z62Uvr+z5vSyzcGI3pUnhdPCoZ77UdVqQd4szKwg6LcdlzYr6Y4
0+TpEEyMSxLAvZck/+LESkyJFDPj8qZbXTeQ6cSu7JNip9vWv1apnbyiiSTYjwDk3xl2p+8qr4ce
YAj6ZhsXbfLaacPh+/mpnziw3HTgJ0nVUkZY53YaV+ZeE7TFrrZ68+sEi/U1tAjZXtp1fcE3nDAk
7mcqQNTWSB2uqWFmYS5mWle7PumCH4308rscMYUr1dJqbTcx7XLn53bKJy4xJu+apZVDrTmXGrrK
g8nNqx054N7eGlXrL7jp5EDtF/FMkVr95wpfWu4ickDXIHP9FmYlX6e7819yYpUVX+DRxE/iEtDM
8QnmJ72R2lG1w3d7I30hNTWw0TK3CjL4cHt+sBPWzFTp6QAIRa5/TV0800RTFV1f7ZKpteGDz9Tb
2Rnsm8Tz3uH8A/TlInFzfszlhKycBAS8FE0WQKpGMv14gjb68EgtM8Egqcy3Q2/7Wzz3JZ7tE26Y
tA5jLM/yheTieJS44MvtyUbP2KvVZmpVcucnESrKmnBsowZ+dhWPXVpez24Y/wvzJfzFQ1B9QkB8
NcVcOXVoj5p4G579h6yM+k0f0tu0oc3AvHbCYnYu2O+JjSSKWCqZ5Nqx4PV02x5YovLpu9UZmq5t
Xm3cUA+f0tL/LhrI4K+C3pB/bqocTY/a79LwT/vi8RqnvZhFNpH+K3U03maJ575uhzl/X8IO8PG8
0ZxwCFjn0r2y2ClrezyUKhuzNBJN/Aidwaak++wq9zPj3ozc7CpwivxCxHDiHqVTlv5u0yJ0Bbd2
PB57pWPXTZudjEO0nC0OBo/RSW8iRWtF6xTDQ23WtC7ij8fdPE36Qi7r9AcAIKdEvdjRasL2gowf
bT6gQwbyc0336YNELBm6xC57KD2LHsnRDa66XBcfaYX8+8+X2wXKAC0M5U3iiePpx10ai6Frmh0R
xnzV+i6U701JWbrv5XiHw8+uzw/4Mt+y1DUV55QED/+zbr/SGRk2205BIs0JLUdJGW+CcTShqxgP
eZyr2z7sUIecDXClRhZ/mOj338Qj9HaV4fYXxHVeuCg+hpouTSECfKi7TkCLZKg6z2q9bVSBRK9H
pOYn+JD25+d8ahSeibjBBeLGm/l4kX0vyadkcNytoq10H7f0ilZ9fak29eI+AWbOPUqtlMIBnDer
UQrmKOdAyu2Yh3DRTnV2S3vxACRXBTfnJ/RyKHpIyKBwkYC5AW53PKEy0Lg2R8gtLar5p4GT8eRO
jd4MVXSJs/fEUER7NEwvkTakSivX441ZS8qNpqYKbZsJRr+oW5oqA7DIY2FN8QVPt9j70Z1Fwp6y
z1IzdSD8W/ch2rXrDtFgqW09OV+NzO+Bkk0l/QELm2A2GBcW8sXhZySqZ8trnRQKHuh4Ic1kgrJR
j5KqSxhuo9ypXsdx3r4Rg92/EkXT3AH8QWfeb8L5pq9pnL50HJcRVhMGmgKo0IUSjyh3sd3fHse6
LEo7sjq57XGwzSYwaZveaOi3/g57t4tR+ajV31Y8W1TCQHKjVFfFE0HxaEI1p5IasfjztrVcYC8+
iCeVCe0Oyc/1XTNAH5KYaaa2bmNYn90SFu26Daq3MkjfT0YzP4IiaX+Eo2lfyDKd2HpCUZMMMJxp
JAmXvfptJbLGaegLpw6VIkd7N6TK2VYiaO9jRxn7eG6cC77nZZoXl+9xfhayGY+65mpAr0MKD16G
eUsajYRJbYKWodu85vSmaYe+fGOXPC/hYZH9dqLG01xRRkqNjYj9+p9eSLJ759f+xGHjixbAPJUr
+CpW53oyO5nleOitnKb4tqh0SY/Y5O045X/I+E1uYoHTcM2zzaTfuf+Ol1vK3KwDej+3iurcLnbD
fjcUSX8/9Va+zzzSeb2Bnu4807AEwDPe+FPT/PmWE516vHQWdNaLHegNkes+V9O202Z1W/hmupW+
Fe3Kioc1zefBBe9y4rgvaHQItWCXWmLx4zlHTTpETmKLrbLC9griuuqVaVTGXePmxg+zoVV+Zxle
9Q6gyDhsZkJb68IOnzByQAtLuENGmvTcKpUa+xHZ1BkjJyeW3EnRyqvRb+anfJTzj6HwaI44b1In
jrPDk4McBfkYug5XRo68QULHB8JHiSGG8C5Biu9OZUZibwzHruoNhSAXSpQiSyLgcT7sqOfHP7Hk
PD24QWi4hvxo3ZMQxjYoAaQxtzTvxHt68VrYE+rUuS6drrTpQ9b1Y1pCz1fJft6kU/gv7koCDEDb
PA+AFawXAHmpGmQilBXD0NFtBgEIbSXBuHPVn3YjLmfKgoNDLJgxfItax5Jj0KfJ/yPtzHbltplo
/UQCNA+3avWwt4ckthPbuRHyZ9A8UhIlPf35aOAcuNVCC/a5iBHAgKspksUa1loVtL4dzWPdMwe4
Xa2z5Owjt9rHYZIX3ldRMyfaTzX/Bum1tImxDOf90nt9JJ0hPZjH87j5PGmo4oFChJZC5HN/3lGp
MIyJFl7k2En7Lsnc+UZE24fjtJavzAdvT2PaT1dq00fEzMeQi8oU5V4ecrpoINHvLRcWMfUczAwC
EnZ280pnetW4kgdY2cfbRAikYMfqdKEbtvFh2UJru81sJ+JaIdOadOY171I7yq3OjooCB3Jwmh8d
NOYIWQ2Fu0GQY/Naayh4sebEjaYV1l0dz+vZshjMzU4f8Rd3TVHbg8yDEASR3v0XlOXoa35ZuxGP
sXHykWEOF5F6J3/2jtzi7mck+sAhBQiwmZtVrUmfaUaKWB5o/rcz5LJLZpXIvfgxVIAszw688N6p
JLYDCkyzTFUN7lemm5pE143szly69hOAYLgSIKpPgynyD+2K0FnF2Lxr49ZHalO7C4WkxdNHfRpI
4L1liEZlbU2Sb5qhLj+1kHRnmervUA8vb/RLjroxu/box0DysKjXbpvpho/0c0IdLApobd48V1ao
aTnkdWVcv7jMg/rnR50thTV12UH1QIfe6oblFbNPjAJ70uUDmonF0JDF6d/KtbIvSVC4SubGPSEx
XbwMMBYvz83vLVdpOTnsrlIZ3VxH5Psqqyj5vCYKS7c4dqwrkKaEonxgv65zctQfV9t1H6qiUAnR
HBaQAmxtOwDtIgs7mXo3KuK8f8eYbf2jJlyL2HGII0sM3iVxk6P4eNeoki+gLEhLflvvstaAqjAD
pqFXC/s1SKDRpTnBU+sv8W3Rpu4q28E8+LKPrygulLSSnJ3MD+Hs+4ML+8gKOlk7kfDjBsVbI2Oq
A5gUm7lhk/tfoSfwY3UjKwDHZLUe2mg5ffrxzQUASKmUV5S3fBNIDOkiUVQ2nUiPYZGqYcXn1dDi
qNVWlIXG4Sgz2jtM1KHIynhGKIZvvEQw+2VZUVqMNNNa/tarHAZ9OTZfDZD1SCfDPPrf8wXuOFyl
AIHSEjUCF/TY/TcuSr1tqhHilBSGxcO4ZBeHkPeceOPfzy3tLI1SgUW9nbIPD8nG3+YDM0eMZvWi
Fph1Luq/mtXJzoiVVKe8c4+69zvWwFyDuCYqAbT1jav5XV7VFKU2r5nuRfqIOMhoUZLwRstACXnu
IzGk00HQ8WgPDwRFBpy+qhtsxfb6Lk4rF43I84xa1cXjgT5JpMFPVZ7L0xxP00EQ8A0Peu8GXNA6
dHiJ7UlltkKRiEr7q6WTLPT1Yv4925n/t78K+NRy0t/rq2X/WZXt9Gua5slL1o5oH8dekF70KpNv
aUXoNBpqcSr92P9MAEu++3y31W5ufx7ZDTq2JoE4O3F/rgJLoydep3HkmqV742a2J3NBUvG5lb2v
zk2x8f085MT791ZEM81wMRZETHPZXFvRZC9e5X2qvEC8DNpwcIIfnSAtOR4Y9A2Qn6GNcm/NovdH
5IhkajGL6WQCLT8FMYKtelLPl9TxqjNcrSMc6eMFpSRE3MAu88Bxe+6N2lYu8tRdkzNjz/STsVbp
KS8S+0KY8cPtGkI7omZCFJBwqtB2b6qZUEH0W0FeXKbz65B4Xmi7HSM9yrYICwmdf22Co5dlZ30O
uSHuB3KEAgTfG83ndKbr5mbA7BywLXo1Aln1xo/VMAwH/eM9U/QW4YfyLQGJbEx1lZ+kRWymFNQN
6782djtGpMEV4CowouH6/GjuXVBHKbcppRb1P5sbQObnSinr7OzVc/Nv6079L1KuY3ma6FFdGbTV
8lDbS3qafbP/Wx/r5izqpKkj2SxgFQaemkDa4+9LItN3Hfia8/MfuCH4qrwNZARoevw/CRylzvsv
35SlFSezlp7naSkZsWtY2Wtmttoveebo+QlB+JaZFJX56yrN9n3cMw5CIJZ37TphvuusZvklyIME
fAWY1FnvYxHmdT/+Ympp/dWEUWuGRA30Mjvm0T3/6Rum/befrppfkCEopSvVmfuf3tqgeqp4SM+j
Xn9sWr1Ei7pIFU0qPdUeEKC0EsO1GFszlF4xXDUeVcgJo/++rM3kDGakPfiaD54IXweXkF4gnXT+
VOH/d++NwojVMl3tUy699CWpCzGF0qaCWATC+uDocXV5/g32DHJdeABoXKnCzr3BeKgbbZw1+0QJ
3r6hsmy9tqM5o+9SNy/tlB6d54fLA9cNM+BzlZAN/vbenteto+3E0KjsTMpLB10FeAJ4hBUN0+j5
0h5SJdXw+yaXQyMXBNzmWxL0avnkgF2fZOf0oaBK9J9hwCykMDrSsy/0W8AonqhuAnFgemeVgU3k
hZcHykM8dL9KjWRMVG3HAFeNOcfQtMrIom99su1x/PB8lQ/RLRa4f5QBPdUf33ZxrSHvKUVBuHAz
uZ61uGNeLI3BqK28NZS+FFFZLc2H1NSmyE+qI2D5YyEY+57CmhDUe/SJNgcoxSK4oRz7UHoigcR1
FgZiym+t56Ku2dI/zyLuUcyQPkManwIhl3eF13a3pIjl6fnHUMbuwgX1Y5QSOnVgcGtblnMLCsLw
EtgviRlUp641PIZa1OLHLynBAtgpBklRbd5ytpDiQjnVa+wTWP7pMgZ1G2qAFkNULwNY/dZRari7
KnI1tJjouJAP358mJq2a3gyM+WTRUXhBeqt+O3bMTH/+7R7CEvXtSBoUyA2PuA09DVkBE5HCPuFz
43+shqDLytxayRig4A1Y3v51AXF0QHDe8T/Ab8nwqSzAUd+Ot8wJ/gx78axThiz4F2HW1Rw6bqtf
Vrsz8vNg9Ue1oX2LXBZqexSztzC73uwm1Mfg7XQIdSG41BRnPWFIaGWtINTzeDj4ro+7Z/EskotR
RIb2sW1tVoxJW5Gctk7maGpXJ/eHF9qNR9IVj7uHFXqMIFUC4q4tkcZGmCilPA0Zak2KX0yGZZ+t
PljeS0bpANxctCAPG52pN88PzePHJOhC9BT9NGCY8M3ujyZZEHd65CrY0AlvY9znN1uX/jnzY/2N
45fz5bm9R5+OPbQaib48Hm5n83zQda+CVgSApge7PtveXL+MaOmc0RghQoqpmTbIBCFoax8R23Yc
HaYhlfhqK8HrbZ6TJbE1CY7aOjko40XJID1UeRzz3AuvihYwySjbT/2lUnpdTmXOFw2Zyw+6A3b3
+Td4fFwsxMOoZtB94q5uPe4wgXlyc5ycZkzFOe669KQbg/fqOkhzPje1t72cK8ryRHcIOGw8j8gS
qZkxqhHJiAqS11rM8zYW7YZ84hQaYpAH0e6uPYdvqxjHKjG9P06itAypxkCcbA7WOdEqPuDoItbP
rsKQFctB+rv3KQGOcDOVCigh0L290ZUu6QIiDmhnjqGh52W0pP50HhFZOdi1PTegeNtK5QqdwW1k
lwmtcK0aU72XINpLYBdZtX+EsNr7gGAXKCAS0lIdVgv+Ln5M5JKkcdcz7QCObxinpYtW6RKf+jj/
nzd5h6O6+Ofu31viK3ow3H+uhbnt2cQ0Pc2WqUmnQYiOCCs3rmVRa7A9e/EqYHafhFG7B4fkMeKh
jMfauAVQRehK3a/RaJm653mDfYoTA3S0lgfjr/MyjzfdkyQgKGf1v/paV/1hF1r7Ohf6/OX5rdhz
QhCHCTF4L2FvK1/83UdGzWUJCjBgpyVb0qjUR0jxY5ddDS0IPpHvtiQzdRBpbit/e255b3up1RLg
8Fwi6LXZXmsWdeNKvrfPpJKLsIcuzLImuwYJat2jsKboub1vLPvtBtPyRcaB0T1UizeBbF06euHq
CRdSBDINzaR2YUsmo/+P9El8IxP98hqBkNitItdKmF63MNruvT5PzRcjrpFat6u2tUNrro3k3Myt
R1KVDQItpbGZpjBISylPPsi8z4iBG/+VFJ2ZV8LAHXED8V8IGIo1YuK06fJ/LW+Y/yrcue5DegBA
OJx8HeuwXaf2AN6wc8QUNwhMG36BsEvtw3c7PDQp/esVgjg6u/KSFq4bWkE5nNVQ21PajfVpCdyO
SW/IhpRDfYQbesypCYjUACkHrR4u1/YaB5YIWif2LWRf9OzrYtkDfR231/9GblQkpzHvx48Dw/EY
NOkUfI5vipKdsaDFvw6Z/aXx7YQ2edp3zrUYxvhXJi51cWhS3ka6UY4E3qC5qjxMaL3APUoreRSQ
7LhWWsNgnr6JG5Aa3H/CfFkrJ+0J7DzNniMjWMqPkgkVIQn5cuBa90w5dIxBJdDzA3dzb8oqx5ZB
77bFuQF2ydbRqjHEyqtRDgf1WfWrN/dBcYP+n6nNg1gzH8GwM1blOKPxZjLbEg0+UqOQLJC5giBa
59vsNOvl+T3cNaskiWnW4Gitzce07QQ5lYwV+h1zMkPbFrZiTo5IQOrt2H4Jgkw7x3bvH9h9eLRI
0CnhqeYJTxfW77/s4tvFaDojHPC1KcPSnbUP1tLkvz5f3cP+KSuwNGE3gSanSnlvxcstZpT2IAqs
IYHzEiNqtC5F935GEucgoHn4kMoUfVqaT0wYoaZ2bypIoBnSJZ0i0KIcRiNGzTEbp+bMvfp3mKvp
91JHYPLH10dCCk4OrDfjFzaHxq4MB13ORkaaJuciHEfR0E9wzfdj6RzVtPYWqIQmAEEhGwAm7H6B
Zb/GpkyXKeqNKfVfXGfIsg8d0bjzuzWbeKqkIfJwTMmA8+erVJ/u7mrwaQGKgJPhBpIab2I3uS62
PZjDFLU6uX6ydGvUTmK8jKT9Z8dex/9Pe+b9SmMjnq02x17WDjn62FN6LjtmUoL58i/JZOkHb+He
KVXKxKo7DOLK3t4FLc6mcWkmhqv71mfgC6CNx9gezyCss4Os+MjW5phacxsgS91PoOukeZbM13qt
l9ENm+VwrPCuKVQITHIJ2mnbK54MVle280o02lbO70w6yU7pVOnnWXPjHy2cqxNC2kZRj+ofPvR+
x4op0GRjcjYbrQ+ukiTravaIHAZcj59wXFgDbKLiNOL7e1NO1/i1Y05TtALUN84133OKJMXXg+R+
79C79LF5rmnXwXW5t5MW2cw0aibeQSvNfrO10o0W4eSvrWcngohsPbrfe9ulQHA4McjE0OfuDfoA
7qFDJhPjLyxx0d3RvnQ1ve14Hs3b8wu9a0o9qYDfFLx/E/s1FYUmc43HqEHl8lwAwPrEwRhDFMvy
A1N774zCIdBhxT9SRbxfVR/Tu0h09NaCeBIvtdMazD09rPzsLgjSIUBZVWzaApaLkSHhaZly/lyj
u+ZuRTPRncYmzJq2OHjT9vwwtO//Z2uzT4PVWH7OiPIoWUV5ZZyl/8bTZv+vodSMCFElL2IK4Q8X
CjnycHURB1AYC/TN7z9jmbdDN0IqiphX3vxbGf3UhcngxweHfvc7gqjwlKwHPM7NG+OUZT7WKP9F
84LWxgv0dfs1TYTor0z9OCpL7hpDFNmBFEA5f4ve6IM5gPPWMhJ0EnYcWq2Tvi5Dry1X28DLhz9x
5ilI0iNFygF48/0XNLRK06cin6B2V817N5ZUWmfrNSmTI4rm3rr4drQoQDxSTd4c+RhxLUMTBUe+
KZNIX+P+hfLq7+nUaAdu9yFd5VRQoVeMQbqxaNjdr8ldu96tM75gS9vwszYbzL9uzEJlEdl5GgY9
rGetPK1z+fn5x9xMPae/pizT4Ab5AhieW3dvOXEDragk41zJSdY3rgQw3ThLc83HiWx51JxrWdnz
r107ZV9obcVvGP6WrScyn+LcpI24uuiE/KnHY4Vyi5vW/47WtPz3/Efu7gN3RUUsdKy3h5lcrs2N
gPcv0KXzkZlpSeiXWvJPgKDHwb3ZeyyI3umA+fD5zW3j2Kkb3+08HqU6hhG04h8urliolpiAcuiQ
HvGO95amSutEut8A4psjNtRGxlMy87SjBX4Oajf/bKt8shn8/ieCIwoTStINMgDloPud5uqmZV2x
NLfLKW/RUus/k55MzJ5jdNIRLntvYeqpUKqyYCC3ZclGgTUoShH6GXl8k3o53Gozs06ARNLz8+Ox
t2cBlApFpyZ299RP+a4SMMFwS2wZDBEqmvotMcEDz7W9zCEj3AEpw2f+87nB3bUpVW46/nTTt+30
ye4YGpflIxg8W3tJSlMW6GOnK5d0iA8eqb1nF6I0aEPg5So1uV8czA6vWWxsNZM9fSgKd9Ai0kHU
45+vaceOAryAMVJMxYfSuWci2FEJ7DjSSl+caunOZdxVX3/CCvQ76BjkWc7W2zh5Vk2AOEeKUkKg
Utuk5kuSmTK4/v/Z2Zz1tMx6Aj1W4y7xHC7+3J7bMc0OStOPpTdF6VPUJs44eJ1tvuHYQTYZgOqi
lpH2y6vLwBUjbNoStzR1ZfFFR3P7L7k0/XizmtIgGRlTr0CEeHH+okdoWmcdiPeLoScagxtiSQJW
Z6WHezO94c++Ngwt1K00+4jkfWlGcVt35PlGWqTvp76olRtcrIlhh7W1nka0mpFuynL7xRekEue+
KdZP/VL2R0PXdi4cYRMMPdXcAMG9iTolxG6gccAiE5itJ7/Klo+W20w3u8lrSh6L9hO7STjIuaEm
ANdCBXLfXfAirpGY65Gf6gidqlBKvQ+9oW2P0mP172zSY3Q+6R8RSlO43VYeTNFV+dTqQzT0fXDG
p+WfiNb0qGkr47r2dcWoF60/WNyOMwGYzqqgElDJ3OJOV/SrV2vgY+oZfFWZz8UHgb3QqOcjLb29
O07gqSbOw7ImCr3/jmNJVQVE8cBxLZA9W6ris6XH7kEss2eFfaKUQqmIxE6dnu92q9XMydQgdMF5
1bUv9ZLJPJRtlUfPr/hjs48NImxBVBJZNTzK5o47wVDYgnEAESZGPXL9OUEEFoT4qa4z9+9OSNt4
7XqRyHeyr4ePAOGX/+Wuqxln2yioGT//PXv7qBA69P7pJBN3b5ZdwzROBb4AOh85bcLUBmla/9XG
cMQv2LMEhg6IMpcBIuPmOnRSn/V4BW3uUxH7OhlJfbPbupjDGNDWQbC9dyXUXpJDUBoDS3e/qmJO
ilJYmogMoXnGOxOkYBHqU641jLBZs+JDkMPiCKVlzv97/j33nAw4EbwMFX4ei01guoiyFwaIwSh1
dMq2y1DSvqDX8YsRJO5pqNPlJzbQUyK/EOcQU9rSNlJHQwBGmwgjSiTwNE+Do5/l86V1zfbg7O6u
jQCTcsQ3KMw2CQQ/bBfwoaJmsIcXWmLuKXbS6Tq57fjiePWRY9s9MfQA0R9QiMitmA90tJnIFh9j
iyl+kzaaRTsiMF6t1DgaDb23NFTMFNCcIhJIn/sDM0FDHqbMxsdQZLmOExPVU1QdLp6Ihz807B/E
Ld/u1dZpQz1Rc1poZGB0Y3DyZJBSnorQzTVO1TT6AfJP85t2RkE4lJWYf6+Z4/W3pTFkMbSWPP3g
WkV9dFH2PvH3P2NzKanPCdTi+BkTn4UxujTRmnFxTqWTJj/xYuDudBJt0CokpvcrTlNrosUQEH6O
TBzLUF8Cf5iLS9fP9vn5Jdzz5czeU/dPNVG3L72hy9yYFzLgdNGYbYRm51tFzPny3Mo3j7XdQwCV
VEUoqBBYbFY0+XYvZm0eo5hJ9u45lwazDjOf8RAMl4+E68u3aGE1b9Nah5dSzfaLVTD7z1L6ESHl
r5kR2cXoLTfUYs0r7KjmUx07zstA/nwQj39TDHr4rQ7HDbgF2fNW9NwUZVLnfceoM7Mf/i0Sb7qK
tTb0S81lvratAH/KFHIxXU2z6D8VmRd8SZlgeAHnmP+FrrRRgfXxRRv1rawP9mvvFAL1I51EMZca
3eYU1i3IToMaeCTq3mPcKwMxb4BfnD+Z6XrEFdypWWBAyaKD5UMzW/2W7975hpqmSOKFi+cxa0Kb
K3Scfeme1qwfTjQB/xlEt9zaOTvynjuLpG4B+AQtYngmDze+b1akUk0KuhPT3M9DN3PRnZygLjIs
ZoQfeJiddcK5AM+Eh4HgsCVh2mPcycmvpyiPfTt0x8VEfUd6oeza+l3QduYlK/Sv5izFQXqxu07u
Hl+Y2tpDcdcTDSjAsqI24OcyqnKnOneTkV51+CC3gxuoopPNqaYKTw2ArBYU3FYStgZbsFhGx0Wv
rezWLVCJa68dwyAHNqoNDKU3YiF/SzRcjCaz/KRbCDw+/xG76yV2goLq2CQQW08eF9BWBlpfNPbb
N6s/dG9NzeGHjIftvr1XQyFibbiSdMBxPPeHFw3nDvI6ZdgJktcvTp04H+Ky9F8DmXs3PUVOb10X
L6ra0gg9a/HOfh4fPRk7sdX3v2E708BfJqrTVknRzxT9l1lHisft4vaj3qNSJucs+E3kVXGw0zse
ndgURRruDXnO9taKOEABGeZQNIlJhkWfIe5H2HpgZScKwArgG15k/PoW8ZwkVT6ULlaMitnNSZo3
+YmRhd571Bb0c5xSqTkIVHfXxUYqCIySrdqEi7qeiTEWOh8TCd41rIJeb0ImKtv//vghNb6zs4lv
nFxLAadSi6QD0l7kXMXnri2HSFayOwBu7i5J6Qeh4UZyuA1ISyNhBIIzch+GKmEcGWMjAe0fVSD3
TiHwUCYrch0Uge7+JrhW1+ttzlYxCAANaNR1iX3t+TwufRel+NpbtbhHIMK9q06mTdEOhLYiBd0b
9d0mKKvxW0W3qV+RSF5OgxMD2YCufOC+d4+iKhwgB6XA75ubbqzAJoaBvhVjN6G0g0w1wtXHv8HM
LKOkFuLjT5wQGuy+EsRTGL/7tUk/sxrmeOK2OwsR6HmCKVLNwwcLKNLLz5giPiNhQZFpCzM1ltXX
FtWTM0RR3NKF0Qadn8NmaKz64DPu7Rh4Pggo/EepWr2S3732di+XytCUs+qa7o+xW5M/myVx3sra
iD89X9XeuVeRPC1NNfF6++CSxw/eKFU7Sc/9T4Ujyz80v25+ZkGUwchqAbWTt98viPHhAdqMvHhU
8bSLWTZdKIu+vclaP5qutncEGSGF5A8UVTDtmxOR6OM6Gz4PeVuOycUHsHsr+7z4hD5Pf9HyOD5w
HHtXGpgAiwJBjxiAdb+0vmPmbllTZbXsuYvaUQ9+SdFAC32qHoxwsVJwj2v8v+e7tndA2C+qoaCQ
iFg298zNtbady4ZualX4nywxSsDWY/smlnYbPjelzto2WPnO1DYrIXcuuoJpu5Hup9V8ydJMe182
ntaGrkyDkzc41bvZqy2BELIRRM+N720m7yb0X2IHSuabc7O2eWa3Wk31JfXXd2Sbv5QOc5x1c1nf
ZWZ6hGnfuwyAupCtUJUepCDv99J0unQsOjlGqa3Hl952AK0L/Yc5vAR9sAOUail4DOp291aGeCJ0
lxpE9yQ1XqCGLm+SIh8OPt3euVQqNRTNKUM8CGWjwEFLWhacy3VcwOgsC/xTSsZD75gXi6E+IU33
H+YbqaUpoDrlMrZsqzNSmJWZJ4IyIZjB4toOmQ5nDvHX56dib5twwRx7SpKgPjangkE+reVmJY2N
uWqBERTuuwXh1/NzK3t3jHAVzDhUaFJldTa/c8IzKpmWM3Hw86FLP2d5PYfz3C5J6BXuzwRUNixk
aAW8LMhA39uiXu2Vo0tBw2t958Jc7+oyoBp6sKK920Qsime0wAcTgNxbUQh5yJq6RL19GF7H2VaB
gFNd26qoXjyvORpms1c1JgpQIFTa7djcvGO083SAF8wOBIKaXepsDa6llrlvbW1NzzKedQZxt86F
AWNaOBRufSLpi6+ruRzh8vdWTqeZM6nUb2gh3a98kJM0S0/KiLbS+A+j7tHCA+oSAiFlwFmS219/
/Oyo6XBUjuFroY55b2/27CYYB+zV5tDcPDttzq7d9p8na5EHCNy9y0BnVEEn0Hl7RKRnMRr9MpBR
OvcBuiyi+F0iWXb98QXBZyDKgmqk5GfuF2SUZWoZcw2NMja1kMl7TFzXfKJXRs7/jCk0ccnFaXk9
pDNNL1OQd+kMIGiIw5zpvWFnxNOncpHLQfdkx0fSQqBvDmwHzcZtwV0UgvJYgCkjddwLkgB1uJSt
vLhm0kfN6PlMDeuOBJJ2HlSlw01ag5A+ujbqR33nVyYGFZa+MchotbT8TzP3rVvTT+PJEn3x32Ih
LmaKDB3n0To4KTsOjbYeSEO626CXt530FvgD3TxHRogsmxc69/+IqXduep4cRCcPR5JiEVO7FR6B
ZjpUuPsVuhMA9CxLKbqlpTgtAqBAQ9P1w/Mj+XCnlRVeNzYOaNIDVyktuprqfYmVaZSvLsia93Wc
lBeCww8pYns/CkFV5mAsMqCc8/IgGJGUluynlvoa80H9q6aPPVN07fwtAxGsH70BalIcIE0OH7U3
ZEjuv5+50MGMmwGR3GAeX+2gWiOBXP0bxtwfBebqn7qL7jBF7E+jEslQMA8bU/qQVF6VMBHYcmUR
GRIVPa93i8tSo18Vg/ANIa13Ly3F71AGc3Kwhw8XUJknJ1QjK5SC5MY8DFunyeB2RJUIujOVsu5D
WzVzVBGKRX3d0fjql6Mg5eEeKKM0SxV+n6dgu+YWTYWlZAhzZORFcxJe3FwaTVJGzeLk8vyM7poi
56ZvQCGc43O/k+7Kkyscq4281VuvIjfxLS7Bett7y0FQtPcpCR4QEqdUrnjY96ZWsXgu4I420oNE
tezRMP9qpvU4hwm6Dr811uD8tgqZ/v58hTt3HUCGwguoLBJk7L3Zjp/Sy8Roo9lovFuxTEQXSTP8
xHdUyyLZ4fkGLn1vRTpzQurLOamnob5ajmZGfuYj5yGT4PwTC1IYAVwYpLZAuZ3v3HOyeFpgxywI
QZf2g1VxSammue0RM3HvaHwT/0P3xoTFsl0SLKQuLe0WZGVWnf0u/28eA4ApU3DUV9qzBPUfsgxv
t6rl36+IgaWBRpmEsYHG6t98QCthlwf62yl32h99Yrha9K/YI3APCjR6byrhkGiSUTCR02aIVU9S
v/orylCNsMuX5/u04/5piKAszKGAI7Ol/nEEsiku5jpKGneEa7mUev7OJMZ7KVyfWcSt57dff9wk
zQEQX1QIH/vzC3MmMxbIhAkhkdhCFzbMxbyGhjGY19r3j5rke1f6e3vq7787inMZs5mTX0VwqxAk
aQcN7XRzefHH2IrKPk2vSOqnB42Qh/CELVRzUkC/8eLpW5dc81w7ApJhZGp1faYmrp9KKipv+nLt
T+totm+TwEeGb3aPBhM8Lteh5gVYhvQR4YMtQ87LnN5tezxY3ffJS5msqKcNcD6mpBw+KnX3F8/k
qjzf08fLgVGFOVYUcixvTmxgAlzppqmN+NOiD1FrrzN5RGiuPz5kDT4E/TvF1UW+CHP32zk2isBr
eTRay9n5Q0zzEs6Mpv1YoeJ1cDkelXywhaIgjSwwO0B5N8vKHbfUVlYGIhMCZDgVws/DWmuKr+Vc
N28hPtbjqRMV5NJxNsQ74OY8tgXUM+TL1yT76sYFXE7fBhobPv/ijy8GSTVhIY4C6ou/vbjd1HRV
YcOVrTQr/5hTnDsxItf+/bmVR/dApwlsBPIPlAigB99/bMdlWHbqE9jkDOFkwKfmhHSPg09j0X4x
5eAf3Jq9RWGQPJ1KAbBpdcy+u6rr4vZ2R4Uz8t3BvvR9OXS/6KnvHonw7i2LAjQ9Z5iwNCo2y6K+
Xa8cnC5aKpiVjAsqC8TE3CRUQ37eM4TsqKL/TWLgPkKkFEZ2pAiCOM4ttjj3mZ/c65xaP0+TF4bO
Ne/tZmluLsfrvNiOVoTmbGrvYI/Yn7wlhkUYT554F4/B+LVwkRKKi6D5nMPtfyOGxH8ziNz9z64a
53eUue3IW/LkQ9kaGe2r7hCM8+jN+PVotqniLPLsWwaIF5MyW3bWR9ky1B6yNIX+W7ea5as1yOp9
4A3629pZrC8LXPWD5HJvqwAuKHQawR801fsjsbR+O/uTRWg92P+NcxK8D9auRgnE/qMH/3tUVdwz
B+QI4UI6jgrAfG/OqrMg1vtMRIspin9qzZlvI3LJJ9ITPxwr+6i4s+M4weHyTuA11aTiTRGO8QZ2
PTBdO5onc3qfDr0RUj21X1oklg48xs7DgCmV5WGQ3GtzuXT01fWiMBCYdPppvfjdyPhnnRyBgQrc
5NISfiSS7GiM6c7ZAV5DFRMvSk1z24UxJBUHurWM5iqT+Hdhw9S7QtQT8xvHWvyW+qkovmZ9PlyN
FoTg5bkDU/u1uXdEmGqyFQVO3oXN961FXPqiMfuIkS7jF4aBylPvVzMDbGR6afPR+qNGPyM+N6bM
Pix1cWR/b/XwFoDmfZsXu62NBGKN0eUUIuqTpfjSjoC4PEZOv3Selpz8LF8/Le0ob23jHXUcdk4W
6FygpurT8zJvUgoIhI4xzKOIWl/zoo6Zhr+aepK+AbJQ/vb8I++aohpDE1tVKLcQngFmNH2TRkS8
+/qtWhM7HIHvndAPWE/PTe3cT6Vh56EnpUqi29ZoMxr9EDjcl1FH/uy6ar0ceJEdIJ4G4rtnYaZH
ie5zkwCo7l2Cn1ulm61IxPe5R3fU9eOMbNBxtVO2asvbSTjzDxdJVEHr/y7yYQRKx3hV1FnjHrD6
ukaJ29MVGpb1rYOG+4FT2F2cupt0fUGWOJuKpNSEgb5kIdAZn6zPWTCWb9ep1c7BumQgpMrA/fX5
Bu5dCIu+BU1Zxj5Qpb//mm3qtvqaiT5KTSTd4gY9wGDK/s3MrP8VCvTy6gkneO835RG7Zye2oFQB
kpQJG/CRt2IHeSeFsLK+j+KxcKEUVv1JL8wfzxJhpVGBUWgg1UrfONmlQ67YJc2OEr39q6nL9R1C
wOg6rctwfv4hdy6dzawoQl2GkIHs26Q1QrTNylwzDmTcMqUhJ7aQzOk5dc4h6mfHiRL9sCx6eVCS
tz17ezFMAaqyinrLGsWJQaXdm36E/neKM028+lO7/pFOkjmFdl28zUcAds/X+oh9Ui0q7FPgIiPm
8t+fmtVHZahW2AT+cSQqGO84TVTxOq2xr71FoQbtev+cEP+E9eAGVyVXcvAbdm4KdEpSVoIQfsNW
kyzJ9WUeUByN7EqWF6QJ5S+yC4Anz+esCo4Gnu+c1m9VS8jmXBWwkfcLXsZBMLmZBSNekb4pGzf9
fRpFdnv+XXcuI1a+FZ10h0R780aUo5F6hBysqXCdrxOiPGFgVd27wGvbN0XuyQ/ELC1R33rkd/aO
FCEdfHOcgRLI36xv9pdU9jpFgMRwbmnf+lGd00pK0Eq+CWSt6KkZzO1arebi+XP5x/OF720mVGOa
WaqfRgHz3ryZF2Xc2tQEcsNacTnel46w4sKAh/90LTUPnOzeVaXdg78DrEgYu9lMkDx2Wmc4hZVj
M4cN2pGvZl1k71eq/gfH9HFL6bpjhY4L4qR0Qu9X1vhBn0+dJ6JAxstvqevEp6oJ6hDUnnPNZNdG
SRbDgEJU+GCVj5rCBM2AlZTQOIVTarX3pplGJsY0aUXkOUk8hUWKgro5aj2ONu7bMtQX0755q3TO
njb53Vn3luIqpjouLkWT2qE+dH0eam6FOC9cWVgNthz+er7xj81UfiQtWuJfIAN0pTcBvu8meZPJ
foj6OVnemKt6icaiCcdhrq/F5A9vV/cDLf0oSGykqfTZdW6Z1f8whE39DDhAnD6KArRC7r8V0hJu
myB/Fy1MukINfPqaCEaOMumpvBhD05/z+HBO5uOhh6qt2CI+yrUQcdTff5ddJ6vZZEksYDnlOSKY
2jpPRlgWwtKvoNezOQqGfsmvzz/449kn9kVsCtEpKpncuHujgMo8lJRItcdW9ieaj8lpntz4F5GX
zkH14FHfylVi6zbukgeYTshmb8eFKxEwnS2KNXQc/w9n57EjOZKE6SciQC2uJCNSlszSF6Kqupta
Kyeffj+vBXYrGEQQOYcZDNA9aeFOF+ZmvzinbVSufh+h9+9rTTI/DinaWHfJAB7MN2awMMFU2eLX
2imTcfJwrgYTs1ruG3fsujJQnHH6Pusd5nqKu7hfCjE3yzkeWJl+X6n9u3oq3KP34PU34ttgJwrA
i/+iXnA5XSB766jIWJRjhqC6OdtOACpK+S+ukwK65FR+evXn4XVCCkGRi7rL9nXW2hl/3sm70MnM
2PbNtfE+rLNpfeqsmWk7CHZ9OAFa4y1ID4eDl/9xObomzzLUJB0lSAq1bt/kuhFZ3+d8ti0cW4vS
fQvqxZp9PIBZpUqhtP3ZKscswqHe0LJzMQ+rJq2qmq86/UMEORG2TnxXrZM3cZlSIR+nJKJcoqxv
EUZG0irxGu9z28Di9qmjWRRVZtd5n61V8mkdVwS4VRT5s3OUWck7J3LH59lV1Disa/Ihvy0S2sh5
YTho0dVtX59AGVmtb0Zg+4JZGS0raAvhZfcTzK8lEM2MQcWaVFnjxxBo48cyL0bDz+sV212vECqc
sDVqvac6XeMs0L00m86D0rrj00SGl3zrwHui4qgPsX5qO68RuCyr0XtD5FpzvzjQgQENFJ1DUcx2
f6wNIkgH76ur7YqmtbyhOJJYfGiBXn4hJrUSCbdmoHZGeZ/Xaes3g9s+R7r6+2Ax8JcuXuYyksyQ
kZQCMLx9VhVl3Q/wdBCzTpzqO2Qk5+yZbaf7pWO3P27HusqmNrE2FzC12qmKR2Rsk75QXybFtX80
0jLqdpTduZMCOqCcONa32ZSp1u5c6I0ZIErYYrDceh/HWq8e0zp6Ne+AAWl8JDqGIJGu+FRp7dl5
hNlnYDSmh3kQTuS46OX3+lgeAXblF99+J0rtiH4hvwoFd/P8nUpHzHoC0FlfOvwI1bQ5KyDi8Nea
4rs8a7WPiyit77encu+DUXGUCwPCGAvlchmm7oiGwMQHK5aStZhObqjpGFrfjrL3wWSOJAXwpHjG
Jv1FHWi0l5ah9V2nf4+76t+m0p2Pdpv/D2udoQDmpu0lKTmXwzGciQfFJIygTqb0TQ1AskT0Mkat
Y42Uh9cPinIPdRh6Fzx3N7EaQy/twpuNIKFAH1oqjpjDiN9AvSzJwd2+95XoM0EoI4kHArAJlSza
bLUIbgVaD+l0rePkzhmiV5uQstat/wtPkc+u7RXVVBYUrWRB8nHofiHI2p7KXF/POgMKJns6UgrY
HRQ4GLrx0rNrOyhb8RazcUekw3ExeK7GHiHkqHCiI+G3vX0FC/z/xZGL869sTIpB6oZCHGMunTNt
qMbXzXbEmM9bz+vqFY8Fe/vj7cVxlV7IuaRSJ+nnuoUQwmVQDOdju6hWgvZm0/hR1KdfJ4r65zZx
nDfF4NZHZci96ZTYWfl4J982NklnpuUodKgs/c5qqodhbX5WsaofZH77QVgkVO7xqt0WIBd3Kmfd
7hFfL6fh0WshRKV6Lg7uxr0vJjFndHOpIVFIv5y8WsuqMh10I8BjMAWxhFb+gGoHZH7uZSVyn2Yv
+u/297oeGO0wCYrHmhQFri1CPaMl3mgza58kRA89q7E/apPhfrod5Sotk3wy1H9R6qNkTGv+cmB9
OelJMqsseQC0d3PWr08oJrlvK6hdQTmTA9STbgdVnY0HJ/D1lBJZsvcggMqu7iZj19S+mXF85sO5
VfneUIz064BixlPNU/DBMKPqBGZlOOAaXG8CJAgod3rS3lYSHC6Hi/FAXyRsvmAZZqkybLm+Cvk5
NK3hW8Uter49u/vhZB0ekiDzvJldLY3t3CbVDZba7gLDSz0AusDERDb8XpB/PJjSvXCcliAHZduM
3XA5usHKMCxa2eL5NLYB6Zcd2qiv+Fqc5p8Rq1MOitV7S/TPQ5ZMhERk++pPNSdT5xhRYZjScUCS
PUNGdM2DNuDeQoHpBe6G80tCDS5HlXVKRb4wYQLn9elbNKnnO2XO6HmvQM7StHXDGVxfePvL7QxN
1lBARfKWpE62WZ1UAb0h6ju+nBLPT4WUgfImTpnbUeSZe5lgUe2XTRpWJTG2ibBJub8cCqKMEA9P
rpRSSE27f+c5Vn4ALNqZRRa+LH2gTAaYaXv8oxE/2SUbXc/UKFQMkfmSEhJ6a1MHmgmYQViHknQ7
C9KGySaNZFgiVyXxCs0NtD646BJz/K7lsftI6aj6imqt4rtRmR/kP/KjXE6nBGsARZaoM5hSm1Pa
sUr8lFYYz7q7zO/NbBYnGvxOUJhIXBdtMweo8ZWPIk7Kj26ilwdr5vprSglI9jr2KX/IdJcLFR3I
QvUWB9fsMp5/uHaktiEokfIEFzI+IjzsBpN64nxQWcbcvGvKeRUQtSqqqG3e3bXpYj53gCjuEJDW
7m6v0usSvJThcVFsht8G23rLQqgUB8LZCB8xmaHUpdUkTipb4uRRkn+KB5E/w4TMnkRimY+zIp7N
ye3e3/4N1/uRuBjJyFsKLaAt9BqDO8U2VsrVWlyIBzXVmlOcrsn5f4gi71o65aR/W4Usasas0YLa
8KyPw31KlovpGbL8t6Nc7wqZqEgtNCmFahubupgxdELJK/Ttjd4uno10nR5QOY4fUxvWoq/VQ3/w
AfcmjzNMFtsp9YNtuFyYsdlr+oocYri2Rvdx0KD7TI3b379+WA5IZGpXOrakW4n5MnPcoqYEgpVl
bt4nYnQei7UWJ08VSFFp8VG86xONGfwr3ua2W2rsnjCNrwDAKG8KJAm+lkJd7lOrzkJ3dX8MCK0c
VLGuvhzlOZpuQES4zyUP6HIi1agamzKmdSH0zvSnbPSC2XS6e1OaQmtpfeSofbXJiSetZimg0r/k
yX8Zz0mqtR+yiZWiJOmZVgmeLAbOY/zKI7bbHxjSxeEpY0lZQrlIwBBuchXB8ViPGc4zfTctHvVH
EX9jLYl3zjpODxA0ywo/nKUIqFN5pxb9459qmuml3+Vq9jysif551Y3iuVgy7bnNi5I6kpiwfDKr
8qeduPz+sqy/8qjv7zW7Wz5gLjEFIjVa4St1d5Do7c4cZxYldm5YRFouZ65C6GIRbKcwLYX9PKvO
eLImHjtu3ysHi+JqHcqJk/hZqbkKlHsTahSOIWae3mFhLz+s2a1+zlG53FXZkGBo3fbZFJgFPL7b
u20vqjRvRNWR/wCH2AzQS8gpDXqSNcxEevYCAGZhKX7UNvG5HABjJLmunW4H3ZtViiUgBqSYCbil
y6BrnoG5tpUiLIAHAopA6x5AfE+dsDryWN4N9YdvhmYQa3Jzl88Sjh9j3hUOmDX6VmK1QZ7OUZhg
SvHa85gPSNPAI2ngoqPwdDmqBIqzOUt6PYg2987B8CacrGE6KXmSnA2vjL7cnsXr+1QGxFGUdgU9
fMCOlwEVQalNx1Uu1ESc0cCG63bGg7h4HDulfp7jtX9SRNafJL3in9Tr9JOjZvXBjbqzgIiCKxtN
bfDmW5l2r8TYs67cPOyn1Ak78O3hKiA/W3O6vPUir/Xt0qwOgu58VUmbpKSI5zu4c3lT/VX56Mth
Hgs8IMKmMdJTlEXzp1Vz+qAVmJjdnuXdUNSnpGAD4LptN7SteFwuM6HiTo3veoSQzpOrj297qyte
f9jAogKkQHYt6TCbUaWlMZlGpRBqaj2/jlb3rLStCOqqOyp3yG29OaWpg8ka/R+k7NVVXmaSuRLl
IemzF6pxbt01Xt8F1uR5vyEaiROaO+Z9N2AmpnTW0bNob1LxTIahLLuoFCYuv19LRmSrcMQgpiH6
PI1KdO4bVQ+0JhoPCjs7dy2ND6m2T4cAAeDNsbo6WdKW1ljA8ptUBI675qWIVofp7ap7rTSKu9vr
ZW8/UDgl+6NVimbK5mxDnQxWey6KMI/15rF0rPZUN3p11pRuDXKtLMGeZO3B0SMHcfU5/wq6OQnS
pVynTiGoiIyp5BlYLC91ShpfV7nzkBtGcvZyR6t9Yer599sD3o1NOUsiM3kzbXsWLlJpw6SvPFfE
YDytlTr4ZIaYmfZGEnTV+DP3Kg2Ss32EqttbRFSO4U+iZ0F6sznavaWqXCVNi1Ad1vh+4e37OVMp
IHBcHTm27oYiW/tzTUIJ3LySqGwVVaNWBW7f2oe1VJ2XGgU+WBjq660oUOaXECneJujYb+8rJk2Y
82pLCmCZBmu/KqdZVMUpE053fv2H4y0GtJNkD7PQzc6oqAtmtspxkyx29bCU6Lv5CNR8bNtOuTOa
3MJQSqPRqnfi8+3IezcXtUj6LYR30M7bZB04wk6DM1ucdCuuA7qXGee2U/sHd7GTYOzEkvhO6n6d
2qTufF26XE3U2MLbv2JvpwLik1pjINJ4qV0eQkuE9Cx1kzwczMx7GHWsD0yzSmjIVj81NzZCWjlH
oI2rJxSvTjIDuJoy72fklzGbVC+nuFmImUYIdpv9+MHBbe+goLa3JRHHQSJH1jHsrXwGwkmLwI4j
53gdxbvK5Hu6i4jO3JY/nMgC7NcOTvN2sfPuaKfsXSzIDiFITkOHO2wzwLmajCrvyiI0J71rAnNI
55Po8/jesvLuazY07k/Xi0Xig6Fegh4XFOXgs+4d+LwepSYFFBCyksspHhAOSUSM4LTNJUeH3MO2
LRmzcFap3mQVSPzby2jvbOAao+cteclXPK20sDUQHcSzMgtU1OKtoQYo4px4XXGwY/eG5qDBQpEd
Rg0J9OXQsk44fVobpD1eipQTqv0vRRP194VdLae5X19NteY1QlmRG8tlKjncL+PZZqetURzn4STm
j3HXj4+DSqJZYLD36oQOTQOJNecsojeyzUeKyak7z+xzBP+a8Q5yvBsCCprOZTcdoTD/ZGyXlyWx
pISCNPymz7lZIB4cJ4rBJRmrkorvkDQmABljihBd18/ry0JT759ZFCLovTGlKW6NH6a6gokGwPlc
znN9cBpen0P8GJoI2OrB+OM8vJzlAg8Wc1hzzmElLT7VlTXnCKj25r09U67yo7LpP8djU8UHC3c3
LhUWiSMDa7Bt8456XHbDlOWhMdm/haKkJ6AHzvNoUQrntb2E5WgZL6/dLFBsOfaBkP2hnW3G6tH7
Msu2Rg1+1oq3lN7zs5PN6pvFsPJXZ9OE4lYDBS9JbtubdJ3HmD/KZ+4wHj1bbrqyY1p8xrpuPJjJ
630pQ7GAubHps22xxX2fDNZoEmo29RqOn9YFSNUsYRvH6n22jvrD62dR3logbHBsVbdUsC61R70q
WnZLZb1L3K4OuMurszsk60GkvZHxUGB1SKTr1X21VKnhKjMjg8DwA5NvHMXXtowR3E/7l6GYqwN/
y+v7UUJEyJqB9/Oq3H40qD2x4tROBkW6bc+To/TvWrfTP7x+/oC9MH3QHkGly1/x1/NR02tq/GWT
hWMPypTKh32yclpdI2fO6XaovQH9HUreHn+FqlIT0e6BUG6da+/yIcrucsM+0oPe28q8o6SEAwo0
qIRdRgFhyiVkelnYwsR+8qrBfRNJPU1rEtEvh45k0AyHffmdtUGHgjck0EypWrG5HeK+Qqh4MtKQ
Lto/UUTpplwN55QW/eQvkXrU6N2ZSVnBhPNBukqjYjPGCIV5F/p6GtYUw859Yov38Hesg++1MyhJ
KEedSeJFrhZg5+mlmbREGctm6vDwjeAIdE32QySKeIvz61FHQi6AzW2ExR11BTJRyRjcvBdFZrlE
NORaFF2Q9aUV2Eni+EvmHAne7IXiwqOwQD2T229z+I6j2mCexwdTjRR8YQT0dIo19NFnCke3l/3e
JSvrmCa7WHr3bftKRpKX6cyhGxZzpPpa1mm/tUhBqT9KqXHTHGlObmImiCV56l08l3pgFLzFK+ht
wVza48/bv2dv6BKWgLYQP4tO1+UGMV365XC+UhS3lPSdthbRGw69laQwPrIm3dmLaFaQ+rKGUITf
Gt73yDzY5dqkaMHbhQ/NvDvnzYgNcpLCoc8bDaogZPD71w6Q2wdwAHAjjRfGVfFRp43nqrkSIG6L
i4cYOz8HV0pSmmYHjfTrLYJzk4SHgZSmE7wlXqBO5TRqnqZhKebCT/t2OgFY605lXfWBp4FBvz20
640vAaUSjv3nit2+04woBiU2WDFQty75Sq23PNlrcmS3cr1CpJYEbyU2By3mLaRjzIVd2Oy8UAyz
EZZt1vqR1Wcnr2iPGMJ7A8KKk4eZQSeUa+hyMc7VsmSVpqDxvpoKoDfDvJsp84e3p03+lcuDhQhU
heFdswpZzZdR8JWhLTihqVVpU/VB7bzsbCNFGHa8De9y/m++EyvVh75d3NcvEInzxC8R7UZaTptn
yjxXjvAqlNCkvvjZG7zx3Bv98m+1Zur9UOXLwdrfWZBkQ9J4XHZQ8AO/HGnKEdNbA/GirlyAUGH1
hx1k/ODp7XJnFy6uBLen9nqL83gg06P/ivwI3/AyYNEMXpWVZMh91kZ3TdOa52xYdbhsnfVIs8p8
NNIxO0ha9oIajI/yIbJJPGAug065QWYuhAijWFQnPR+dk4O+fajZo/KMUFr9IZ0q9SCz3dkVgIP/
f1A59X+lL6regZEAAEEn1I6Cul3dJ5pQMKCHIv74+kmlICwF9NgZV3JzQ15089RIDTga5r80bdZx
ekoVSBj6ooR9yVKqaudIk3ln7aBKIbc8tWhEXDef0qxFX4ukEGFuYSBP120JhcBChxzUo75nuXe3
R7k3ofR+EX/Gbo+H/OYrNuPqefSjENVzljYg1RlOZuWUwexgunc71M4BwNMODALNS/oK2zd1FCn9
VI8wAHp6N09rLJRTFxmVF2aQd7T7JtKUu0hTqzd4+UYHsXeOONp7shtGGUaySy/XTa6LbGy9dea+
m1/6wVveiRZjqdsD3JlLZFvhnegc1ygDbM4ZsibsombMwcbEsALFHtM7rvcmzNOlPXiX7Gw+MGP0
LOXBhnLfpgDspXm+wIGbQySZzccun1Yqkmr1WFr0+4om678o5VQcBN0ZH9LmUjdGWh5x4V5O4qIq
K6WZdA5tvEb9pCrUMJko98CqPCJTXm8DPHtVsLXSXIJJ3VxJttVHmjdj4cSKTH8oAOECc52aj1Tx
YDhS+D+oUO7GA7UJEgfwEdWPzdBAXEDmIh8yF8t9RIcnfZOgJpv5tYjLX603lgcBrxckA6Q3K02y
eTRvO069m7Sz0NBe17rOOsXtNDylvRgObqKdKMgsSoARFA50kje7O0nW3NBbBZlkzSzuJQziMdIx
kr697ncmj6INIkU8hliV24LROhn9qHGrhlNizAYZ9TzdRXOcf1W6MX1atS46qALsDEvaLQOqkwwE
7tnLr1VbM3QjYY5YwprqXeNMyikxDl2Qr/cYaSuNCKmlTZwtUnl19RwN73UMB6tP38fdED0q3ZJy
Ms8a5eTReV/lfXfwxfbmEn180hSEruTT8nJoaaqM5CsI/lLWcH95cVUEcSYEsvKQ9rJJtKfb3+56
T/MCo+7IV5NiCVuoJuqKdlI0qKL3YylOepK2j5g2jiHV2yMY785Xo78Csol6GxqgW9TPMmbe2g9Y
uGjV1D62maHd5QlPklcPiF0MHIxNTA1xe6GteEN0rsaABFYi7/WsG06ZCfu0SY4kl66nDrwIeGtY
r8Bk4J9efiqaVYkzZIhSosLbvTN71frkleWq+3CSvSPzsGu5Jcnn+fOVkH3hCN4kBmKEZwOvXYRj
mtRTgOm4hOivqev4+aDzvFrpstyPcYkYjUVOkwQ48lljgE+SyhO2Ua3Cj9am/T2sitUHuTfUn+d5
WX4rbp9+WhJz+k3e6gHUaws3ul8oMRt+MevGGt7+QNfbCklPCgxotDIgbYsSmSA25EacwtmNqdf4
iSjrzzltoxianGv4ExpvPAfmg311zZImJac6BKkApRWW/Oby8jhx+zJpoGBD8PoqolVpsYu1Vu3U
jOMy3KXjbJ/NJk/aczd3FD2WyPhPcTr0Hdc8Mb2DI+x6n+NYa1BeB8JhyAr05eIRSVz0Mx2GsDb6
9KnnpXxa4qIIjCkfnrCrig/um7149KRBjdAaZ83KzflX4mxmWppr2UDyVVp6UOY5pEx0NfwE7KQ/
6v2Rqs31ZqfM7aGhTEGfYu12c/QTbZWiJq9MnbQF69CxA6v8KFveiyKPSjq29Nw5qi9HFRkLMG3A
mOFUZd5dHVnamZbUkaz89UYH6I0lOGJAsIrp0F1GmdZOq2OHKLHupifqbt0HM2pxYGQPvhodIkOR
o6LDTiN4iyHIcCMqC68l/S/7xbfWcv4Bm7c7kZKj6hbV8Zfbm3FvaIjsQi5H+RlewGZZNEjZw2Qi
L25M4QZd006Zr1d172eGXfx+fSyZiLD8KN5Tsrmcxl5pRhaMModLbyZP3H7RieJT/mZSlqo9uAV2
DhkWhBRuhIFDorAZVydExUkQ83hTEZlWhOf4kZ7UfgMI6QHjXxHoPNNPtwcoB3BZ4XDgNfEC59mv
Yly1CRppLRJVqjyiRTsCVkyTlzKfx6BAhONlsaL0oUEB79wvk/btduS9fQDVHVyRVF4DO3A5tcKL
vRVGNi+PlqKqP5ui0zj/Z/fX7Th7y0Xqm8glKhljmxG6heOM6Uwcd6VCjNAaVwRydm/MuREHk7l3
YKG8QRzuVt6mm1A0EJZZWSKU8tl8fjbU9rnJCi5zt3uy83n6fntkO9+OVJJi/h/nFPCDlzO4ijyN
klY+TitLe4JRWHLR4ivnT+uq3S+SpZ8ko+dPxtqHt0PvrFWZePHsYNsz4k3KBzpD08sOMwQ3XnN4
kkYxgDYBK2Dog/KNFmHlC6cRd7ej7nzKi6ib+TWKeFnXmUKDgTXhfY6H9ZMWxyJovPFI0Xh/gLL8
zBFDvr4JxaCVVl041IQap2dh2gtQlpqaxsgd3PTq/OTm2nBwAsg/utmMsqlggCWmpY6yzuUHRbxb
FLGtidDJsavM4y5+i7X36/HYXKl0ImVGxQtB3QwNAQ11cVWERlIv/jYgWfWxWB0cYoxRP6Kd/mEO
bkdEfY9iNwkUKitymv+6whEuiFZ0VERo9275zkqK8WGKIxPocFq/1YRQ/hkWVGD03ukf1bisPxpz
PqwBh0P+cbUsTvahsK1Qj+x/4sSMAjKN/j96rVRfC2sJEe8dj7qNe7sKJh1PNBrfaKtvspwonte6
aLg59WQtQ0yobeSJAVfWgIzCzm7rUzxW64m+vnJwkV6vOUrMHIkqxzGdj+2am+3BGnIH0RtLbdLF
b928+aBWajv7FOzT99q6uNrDCN0nPgh8va8ox0itIkqiKLFuUQzTZAAZWSj+Dottn9cBbQxe94W/
TlH06iOSUJLH50lbNUpqlwvCHrANx3mG2t2iVHB4HdSKUQ+031kK2h4+Mjj/gwUHqGPeiYBDAMds
3T5Upe0GbRq5VgfsItLUs8+lkcx+qnfa/e3z6XrpMDj6qmi4ACm/csSro1HPzIqlUw6OienNmv+b
K5X7rq3r/oR3UBRaA0RQFcW78+3I1zcPkTmpaM5Jj4pt+d6Ijba1Pfb00qwi8HIRPdclN10SzYgc
4DDevfwPAdFGpHVNxQvI6uV3JHVtFy+VubLrtE8OFD6/qLM6KDuhn5MUcPDtePIuuzxIpEAwHSya
FPIFu3kKxaY2mlHDeVzORvaYdsb86GlV5y/tCvhG9MVLDZjjDv/PFfmc7uero2NHT+nG4AfQIdkc
zLFetCM9Qd5/tklfOU4p2vpG6XKGeXjW5vA7zlDMqjdZOg4nTW+PUGs7O/TiB2zv27lVtHJ2hnBo
aeLRHgFDMpTTM6qXR0Sn60uIpILWFb8XQCvd58svKzTMVEsPm7IkQ79sNVszUN3hCImwNyBOOzYk
lURpWHMZxZhny24mzJBbm5Z9tHDQLNHYBFHmZcHtj7ezN2Tnk9aElFZiXJehUv5ho5kjpm+5J5AQ
NnO/QlvJb5ZSDRKlsg/i7Q0NKiGJAyMj59ukZVPVicZq1DG08ri6dxUO0mSo1zcNSM2DUH8cizfb
Qtbc0JOgD4jvyXZd4EpeaR2OxmUGZZnsix62ny+K84uWlrf6hZVbZ2fQl+pu0aH5nxK0d965Y2KV
dNpGFIZAS2jjiQpz/ZIvkf3s1GmWIEFgofB4+zvszgtISF6lIKGoqF1+B/puVIOKAaezdOjux8kk
ueqST2lceC+3I+0UTsgT8WBBYABMIKXqy1BicmOv1aTRc930566v+yBWKOk2Xdac2i55yeBL3WEn
LNi7qovb3zo8QtnqDr7PztLjd5BEUG/jQbC9e9oFGu5YsBTqsfBizo3V8gudFcfT1oCvGDu/bo98
Z46l/i8Gg3+wu9uuaoKPRFNm8RyKJB0fHHeiXjlNFN2sSDkY286JDHEA/DnHBe/GbbtDLWtAeQv2
r0g390EBR+xhzcos9HgLoOguITKDOt23a7KGRpkeIS/3RsqiB2kA/J1X3WbljzZU2rR26baksfro
FsavsrarL1N3uMl2DkSec4Ag2WVUgrdw7BaJlkpNo4m+VWOcxiFvPiEflh6IAuyOR6rhU2aQMgeb
U8NqCzPhbTqFqEitj9k6z6ekQFisLpXm4MvtpCnUapDCwCQakPc2B2sdryrpwGBgaifl53Htq8ci
8oyPmp7r/tSYVlilmvDLAQ2/1y9PWUqhLqUBtduKnzuYctO45qOVRashaFqS67Z1dlqSwTg4bXbP
ADggUiZGyv1vNcdNhNr6waLz1w1ee1a1Mr4rq6w+iTx5GWorfz9Z+oB5xFCG2DLn/ui59d3I2+hg
tvfOANJqCOZwlcFKbs4ibXTdFiHlOawXRev9At8iw1e1QnxNKhPAdLJUR6z2nYeE1HamwogIKFjG
zd4wF90uVqSWQ68dsCqsJ+OuhjP35C6VCux0odEboRd1+9tejRO7PllGIh7XOZ45l2cuZWM90W28
VmIn9fwY8gdMOIiVwB69U7Ekzul2vKsNA34KiBicE3R5yLblKv/raUlXxtZ6LMnDFXOMb73ZNqeh
GbL31Uz56nao66H90fFib1KFpyu5TYmMNW6VuGpDfW7Lu8jVkidnAfSH3vny1M4kY7fj/VGHubjW
QTVII6A/nGneLNvsaFgM/DqhTC+RBWRy0bv1q56N6XiX09Z5rgwj+tWT7sehgQFY/L5YarMMaswE
1sCxIy/6XLti/oy8bFr7OWda9GR2nfZP3bQQlHj9tl9HGDvvU1Gj/Z+k8eq+5V05x+/bKZ4fSiVj
jaIQrougy+1W9Qc99RK2jmd9cXoDNjpg/k+t1lWRb9klknAlWhCxv46Z9aVLyrEOFtdrfleoar2o
WaV8HyaOBF+Us/slwTMDqnoaw1WyjGJFxWLsPsSZov7LRqRW0HhRtvrOUpGCyK/xVR/N8Us+6vZj
0ef6v8tEXyS0zTX9hSZx15w0QSPJbwrwwe/WxC1x9Mla5wMiIP0X+qAr3i9K1JdB0w9p9VTmmvt5
tQ0tflv1iWr5Jeu0eVnHZE7eO5FhDiSIfSbZeLFaWe+jkmJF4CEVjFjkbCSPheuJL8aQWEOgGO30
TenKtPfXqEuXc80W4KJ39Q5qEni4PBwxQC39EQ+aD0Uuse2mFo1v5xTQpj9WxlL7GrJOxrkm/fg0
KhmS6xXNiSGwI3PJ/HHq4qd19Or5/ShgssUxzk0H63u7lWR1BrweFyl7V/W2yIyZbYaDNUalwu6a
R9rixfOcAaYJuoV/cBBse53KYGhNgiSlsCaxz5f7dhhi+n2jpYGyVItAFKNzdqPxCPB4dfxLNx4J
DpIpP72WrZoWxFyzhVapBuiFJcqpcmPxhDtCdLJiMJ1+p3viJYqt8cme2p4MHSr07BdQqbJAq7T2
yI0ZAKnBwP7e1PwiOc/SM1wWIrbw0nXJ9VQsDkXuihrMJ2cslAmPU8vrKIbYqfV1jgHSmr3pYiek
td14H89Wtd6TlGTkUVUrBuzvdAVSSTN0zRcBv8TA43NOMP6LqzmBBNjljt83Y5fdR9SGcWNoBijB
mCAO0YfGynLjVPd6mfiRSCPtlJc2pf0erttJS6LxfTf1Mf92kcgjxyt6353dOj6PAhyLFE5YKn+0
Juc/5Cfb6s4zphRSpeJpHzgpnOpUDMJ71+m9+FFGsbn6Lfy89K6t4+GblTbNexc408/JVNjiSQQL
3J9juxdBYtfmz7aZ7NFP2358GxU6vjtxb2jjp27K10+R3ijf8zq23zpixADJHrt4DjQrJjNqyyZ/
VjwvGYO8qCAhmK1eP2VJIqZnEzjvt7przYW2V1c+9MkKfS1fk1Y9q50rvmNWNTwsncgwMcwj7dNo
uoPlK2PdvhV5XL/D+AgBExGvYFBa180jfxzd2ghi3cneZMgRqwEGUMunvMmcR+qTSBLziEU5qqQU
5Pp0ZikbDzzUxzvkwLnm82JZn+KirD4ZPV2XwFnd7Af7gV+oY2D3OKqjFSNnV9LbbAqlns9tbC6j
77kie7FjpNvCKbdadMQTsGF+53R5E0ZTmbyPETeaPo5u2/1IMpUnZwzs6TOuVJXri0ifv1deDASw
0kX1j6r2q31f8z6CTa2U7jeRxp2CSm8f5wGWfdY3cP3Ly4QQ4dvEBWyK8tbg/V758S+ia6gST1Fl
fx+Q4kNZRDG9z6pYo+TU20nUhEuFjEBgdpHOWyA1GoqmcxwNweJE8btRqxI9EEOLEDnw6DjDR9IQ
qV/ai9d/qUu3/2dSCnU5ceM3b/FExSjHSDXruVxbPQ+9sS0Nv2vbDvsBS4H36PV1du5KRSkCyG+m
cdbnwfmnGorlX4TnHf50q4/G8FC41pIFa6GN/yGEXXWnxBXrZ8tojeWzY8TgJGF8KH2QVt2sPM9L
h8iFk7hZFiLJYH/o+zp9oeeuW09Wzuz5FHG73F+7Pi38orLTElmDIf7YGZMLaKHq1iHjThymZx6A
pfdoxWY9B1MqbHFa18VJ/HnIiupUSQmPIKmWyXioelF9A3PbC791HOUuQbVk9quyT36loore1rPb
FvRXG/WbhRWz45eGEX8YZyDdvouHRsiGQMpcma3+valYhQ4JYjH+nbrCGXxzdFPDF02RvdVhO7FE
86l4ic2u1+88dS6e8ilyrWdHizDzjRezUR8ox5tWkGV5amV+XDmVzrM1m58Nr6XDqwid/Sry7GMV
SUsIka/iUwRMI0I3LbYbv4zoeAWewCtUGDpdqZzeJ124Wknat/aM+fh9NKXNu0Rr7J9NNTudP6z0
jALZEu/OYBnGyafRYyePZmbk/4ezM1uOE+m28BMRwTzcQlFVmmxJtjzdEB6ZISHJhOTpz1d9caIt
K6zo/1rdpoAk986113BfWn4J9cJTIvqIGNY9YYmI+iIosaat6rBUb1XhdvWDC4t4ymQzjx39L6hi
ip23Ex+sRW+PoO5zjFeDFS/pbsT2LiIsZ8gWryoIksRwasRqI+TCztbU3dGaB9xvm7io9hvpr3N3
3e9+890qsFq/6ppyNDlTxco+TngOVxnh21FyKHhkexpvW8lI2ljrIyTLcswXv27fAICQfujiBDhd
D5EIRX1qCjFW6VjuSX+ny7D8RbpOFOWEzxvvaPlKBqeoM/bXbdURALlPUTjMTuv9wCWeXmg0jXfa
FerTjKNAeC8sty+ySRQLOZLRGhFL7jYd6Rh+sNjXljUmJZ/i7q1Zsztxf+ey7AR/jZNHUbnRWx05
/peyTtb6vAuxhverjlV3nMak6o8I5uwH0wa7ucj0hrfRWvFOGEEi1EvqbmdZu524atyg/2r3jRYZ
NEj14Os+rk5QZoft2uhtULgM9c6HHe0kW7O7Vde60n1Axo47fiJnwtfpsA3rh9aAoKTrHi0LTBPY
6Ovs8bmMXTBPx95v4wc9O8yINmeJggPh13ucd4owybSrg42LyyH+NW8Km6YymoYPfJa2ThkuWd3V
6hb298bfJ3G9q955ALr3VN7IMbxup80TJ9F1MuYhjfNjEYZ0j/bshvvDOjfljUWLSmdR8FpKyYH9
KipF996qLVtSEGX/td706KZiEvY3u5oRGheFWe7mgmV+WDeodNcub3Mkrd4P6mNQJck53PS+5jWU
2DnFH5uJXLUuOskEYZUHNTiGR+wXs3+TVPMCbtWIbcIRFHsnIh0S82XCULtlUrQsH8m0W952lWOo
lfOMO0CrCltcj46gYkJnqD/TZfqoW5xkHLNIE7B9vda6qjMf0QGGtJtjXdOmBtuWsur37gTPZ2zT
cKqVD4HRjMBYQSN8eOaL92GeJ/bCelf1D3Ct0k2tye/Kq0nVxk1HT3fDfTHJoroad+1Od01slu5p
p/Wub0dSgKqURKA9gV03NJfAxgqNH/ZySRp6faFyw2ets1I7HW4CyRKvadvtZk5DbQgsUqs75sSn
7hKHfinNufAbUx26aOw/2F3TFGk7jeKttNroK/JS/rMmLIMACtds3opm4qRSluxUR1EnTZIym20+
1lYjHkhB85ccHWq0Hf2YyzAXa5cmozgVIGuRgO84hqvbZNjHz8dOlAbj/NKt7FTHG6tjlsF6J5xp
12nsb8566zgbJ0U8Q9kBAjEVjygDiHpxSlE8WpajhqzEeuUrPkSJd9CTXQA2CZvXZOx5fuNMox2d
1nqu52sR9G74sa5rOrmoUcFH2djWkkGgiz7FO479Bzfomj6NXFXs6VB35R2AUhGnBJ+o9S6ofBWl
O/8qsbYjnvtIiq0u3UbXw6y/rC3fHBQu6pQVYTcc3qEIUkdn7jwrexcbMoWxGLMlO7znYBVfSVet
VjZwtR9QJMu8m8oGeeFFjXb0G5cvcarhmZ/aUrn10SbtJUkLMRffYWP0Je1sa1fvolZILxehJz42
TtTh8eJr5zYJ9c5r6R3vQwXAsKXGaq0zmI8VH5SL18+JvXy6jfbdT9LJOPZPAIMAEtymaAXWuDhM
W0fbZHtFVZy3eK3trJmCas5EsAbNoY2k84NBsHV5G6XD0nXwBmgLL1ZHI4Ph0RuDEqKicY1IcY2d
9tRFFfoFWJS60UqfRG+nA2KlSgxjlY1lE683HhtUcxPrZhv5liX5iLFXR9e4noSoEtdpLo58kvOU
9eGy3/mDdItDrMrOpDWIFnU18meADUJR16zTSlQnhcBdpROrgAg/GUBWLlWs8Ve2HGyrx8H9GAxE
l5yQ7vERTJttP3A8qts8coY4ua1aiF+pXXTrXYeiu73qHIpVivNTpQ/YT8t3tpydJa/Ubn+F2DHb
x6J05/nUdOv0MbLx6bzhDFHeY6oG4WKqnLFPg2QVsDelIeZmsZnmluEQX9NZe2PqLgKohLAFK8SE
sJ/ttIPyTTtTUW+OZAxZVRp2M6RNYAw+9dgdQwhckytTnzMHCQuArjNNXhMuGfi9fF8kAc9HgnZ9
kuUWDCzOysSZraqYhnIIvrTSXaasYxTJZsSyppQDn9zO2OmxxdiSYFEXUx0LlCKaTNq6i7wbtq7V
6dRHO7myoewELv6s2yzcu8A7+iUIAhK2RK2Xd2+vJDNupU7FKtQ32dThwNbTJx+aUMUOHeTsF3XK
cC5sTkW4ElKLQFvEtGGQ/tKWKO4nGmefRs0PdZxOa+l9F4N2rdRlSC2PsTWJ5n08bAkpPMgyohQG
xKavhBbE0fRJ1OUq8lqZj+ThBin+VwJjaCambGdJwoxj3q1enrq69q93XGW5jRha5alHwk9Gwdgw
G92xFtmzYY03J/MGpe+DvVr7dCUj8CdS+7DjRFBHt/M4MZ5xh3iIKIF21d3jsz18VsFCBWlYl3va
7uF+y85AW+2NM60JNGL359BWxcPcD9MnuWPweuu12lg5qO+Wr5W3LUfsTb0ia5KofbK1Qb+jC0zD
SUKKk5umNMEDb8TBp5xjwNE0vYsYGpPTD2VjyGZsSVl1Ml8XXpPhkRvduFsN2ZXZuLgLVkNxn+t4
qNOlRZ98KNbQ72i2hHXArEKZDHeu8FcY7EFyE4il+lAx3eDtK719UgqOxaFdrPnH6CfAWo72oytn
RLyRxYh/7jfPwdk4iKbudmttSQBxW4n3/ljSZuqy4TWvCxPaLJwQuqSz5/Z4pmyiuHGn3dLZ2jaL
d6i3qu8yXU7VO40eZSKjeSamsU5qVd2ISmGq52I9Oqbgmsu7edyCPdey8sfrYvOCn1VUY6JWL4Lj
eOisZXQ2Dk3oQdbhsmL+mFhP++BiZRAAGI4ntxfqGBJGEafBENqAHm0CKtbbnASk7keV7pHGfLjx
EqS2LE//G6Wv+FpZ6KbTeRMKjQL7eY+ipFh+BNOi3Luo3zuZe8kS/txI9oGeuIuOkzSNaSpblLKH
NWlA3FrGj4KyjdEkiw7uww/H2t3vaipZxnbTJA5XD0iPseLa/MRIqLoumyUUb4MhwLBSg4l9nC2f
SGAkJ/hdohSy2Bil8p9sr4p/RY4JAM+dJa4Ojd5kdLv2/vIwqLD67E972B1qbcs2BbiV+zXOyttP
nF2XK5TiQQK90e6+O3ZrrxdHbjAFNcfqnSvWujwvdtdV57jwVj5Aext+4Wq/NnlLY9YChA7eJ8yk
9FcVNaOVMUeBvGi6PgGE6dZ5OzOZZKViEORPaaB9jSVCrKIHHODKMJV+weQZ2XiHdBRd/G1HX8Xm
Ms7uCStQKJ/DVHpRiuNI/asrnKLC2pQJHCC+WH4sTE+/qUZWeM6NLVZaBH2qluNMQy1i+UNy2dbL
iafaKj0d6Mq6BlxRTW/WqPB5G7BtwIQi7RKBwyNfj/akg0+20ATbhEmjl9Srx2hMG/aZIZ83O/g1
hSHnCV1fYroqc4n9a2qiuFlf/O5+kOuHDbJjnZU0UO+sTViItIvNOk+ECsWpYDpNcdaKRLEWRlDq
FSvEWUmL/2HqJw99yKbVD2sopzfdVJff+3YsPm6mrr8oumWw6n3rnian9vesGMr9ySCU4P58Kzl1
nR+b1Cv3sszcDglBxNmsTnF6d+9mwxkHKyqUkrnZnPKkIXY/zmZcHk1cA7dIIZuWw/REWZwBoNXB
qqgQWWmEeB9H8DhTvxy3B/ZrMIRms9avwvLHXxPWrOI4skfOmd79dkj3bpYPcrO8d4Uq2itOA+pX
sC/eY8UX9HMTI2GzHdDJyJHfBrpNKi+c02iywzUthm3B9p4zKOIZ38RPEydDnVbADV8dR47VIcLt
vcknEdJ+Y9MimawE+CeA45iO3hpH2oyhzDA/4Diz1tdespNnjxWs93muwuFeua7+mrSi1beT6WJc
tzkSBqk9haW4recqHnKO3/oAcreOB3ToyXjVMjr4UQP13yQQzobrWZbRQzGTc5muMIFENi5+LHP6
l/4NXqf6oWh1803b83ojIlDHzF8q76le2sSkwzAAICvix+4iSTQJI+KwooVSdStTqYbgY99vqmAH
DdlyVhPqtybpQP8d3xrmM1uxOC5+X1lp6BZs5hv1DNsFe7TsrGfPftgdyvZxqBewSWzuAn2obGyb
07Iph0e8bZW5Bt3w3+10yyRVaQ7O+eYwvk1LIPgdxBEPa92DmWYYw0qWz2wB4/c9PJu0mc3gZFVs
JV1uFhxes1l1i39yCYZ9i1f8ZM5lkrTxG5/Yq18dtNunceLAy7d46aQr08ZXZdGvDS0bNL4HvgbA
IWZyWF+WzTBnFK+1z7qkitqsbWfvKfBHphdLPMDdEjZu+7dT5S3XFUBGka4z1KiTmct9yot6ICQC
EepGUNe6i++r2eongqTH6bB0UdkciipQdJ+z8mkMyH77Vazrdmsmvf/oWvbUO3t0Vr7QvbGWE62w
vg720ZVnM3XWOTQ2NunAKqo49muSDCdJ//I12TbOsp7Y3aMovKk/9P7UPEBWtd76kfDfSfK/6lRN
YfTgdF3/eapXLJHwTyRWRVou/+RmED9kYaAHjoarXwAFbIbSgTGoG6AkwefsUC3FJR9bLhfq2mCW
LzS1zcdKxRTGqLBEyfcfM8cirvoS1GJ2lRnp8YG0bcNpKzK2yCqsBtNwbScahSSov+PpGMh00XDL
8klvZcdExpXk/yTOuKXEv7tPtCfho98hxsgwRt2uy1E4SSqiwLrq8Cv2b9ZwWq+06lV97oxbPfU7
QNJtZflyOpbRImp6fcwCUt8Tweedg0uVBwDdlIfm4t62RHGRZIa4uqcOWyjczTp/DA6qM1N1xH+z
fEh80V0PxgGcEqOTnFDFqM8I1qO7i005Q7bWta8KTeFhwjTzIbR90t46zLOW1NVtfW+5DrV9VhrT
hWEZiq8lHACRTnpmY4QuXq9p3O1+n9q0U+8KSP20kd3QLjkJPvLj3g3kNs+CXSPViZqfhG9Z3xsW
wPeFNL4qY2ZRfPJbt3krFzqIbF8nD0fgpihOap/B+KqajIFch6WEWqV70nMGZZVHx5bWdczGF+bF
ikEgRrdRMZxb2e19Fi44iaWiDik8UgbOre8vCPOLzab34hTcycyNatw3ZwT6WTVPztUOUM98YZzU
qWEyFqSqwnoiC3u9xoDs0zKAn4U+hZrdlm6jJJE2YfsxDIuT5i6ax4T2KNjdHz05gt9Gv2xpfJ0O
gxV7ETdRUtZs2qopVcb4TUa4XhXz27Xfa+fAl9FH6TIb+ER+oox/Cp3OLjlEVPvHxQtWO2tNOHqH
xQLzoZtwVJOhxPE/jh055DeV31PBZsIR74xlEiebkt55q/fLMZPNJ6huyEce3+NcW12CEF3nkSyF
XqaM1Bjr9l17rS9NT9Y3i/UumlpvzmKncd9ieV0MD4Xb7z96gvriq5Ekiae4rsv7cIqPdSlsed4s
p5pB22cXXMAn942IvCS5Q1y+fmJkEYszktn+hgPR9MPqSnYG+Jz8H21vufc7TtAJvaVeyDfmOPBW
UIrGvIt3sNuCJgJQJ/I7jpytV+WXA7c+lKKND2ysZQJ4s6rpPBJQCnokOt9kBuFJdzt3XsVm6a/N
G+MX2+eJsv3o8XJq8kcX99eIyU17iJJquV28ZNxO3OP41m8aQRvbbAVIucffCCIowHpLnAQPe5d0
HEexajYpLGT/3BrSdQ4bL/YBoT7YPtB+8CXcIjoIdy7q7+T5kaewVMZq0kjZa3LHgBfQLx58AKqw
1IF9MKzQgO27s+DYBXKZ31ZD2dvpGJrwIi8JlzIfh2l57ydFoW8Ugw2Zm06z2bhLOEZnEe6iSD3o
919JQGzF0VicsXN7bSg27lyV+ykBdH/C2t27wMYBJxejGTmdDaiVShfZLvS8s1OSi1lGvZ+2TRyD
AVnUDspDWA65vw9SH2j6nO5Y7y0ig9yOVWJPqTetJjhqbyF8pgd7hj0r2m4RP0U1z9WbrYzX4rzK
uqXhgSznGXZR8pvcvOs2i9BEfI4Sf36jasbTJgulN6mnSU3TfqKBEaWVNoVHHmeyOTZIHWCN9c5d
Nh+XIuG2xHqmZR+yD+bR5AzNI8F/ky5Se2jm7tCD9HrvfRi+w5tpwJQbIIai45+lHcryDdw9ly57
sC3ro131a3/V4FlAukePQ9J4U1WiV+9CR++0Wla8x+NPWIwurQ1jP66xiETEVqpGC0NtxDGr7ZyD
rXXXu8kHRGdiIPTwy7O03seMcTIHsSMayrL4VSQ7PBkgRdndyAEO7se27MrlR+xQO9/Y8ViE2TYy
+fjAuGW23/c6pBfKiiTsnc+jJQI7PHYdM8Jz4WjNUFl6e7z/sLbxEkJJO1d9HYh7bk9cZmaaWF44
/4aS2Mvmk+dbNh+3g/c6eFkri8UhqmX28YHBzlo2IDBMVCq8Gng69rmXKgrOqEOV9Q695EinoVYR
MCwp9GyI5V7siU8qgHcRfwsnL4y+qTBuI2SkzEnLKvW3sBESBKr2+08ipsr8SDi6FvkWb159g11d
t7wNzORcYqGrznHPVbQV0c02q3A71R4q2VubE7p/ws8Yy1ISJ+b9IRT8/jG1Y0YFmJGY2P9R1uXW
vQ8r29q+FGajbDArMQlO2bLl1kKnTU7A4kQdOIumZFa2yygFeG2dr42ldHETyqjVZ9mvG9/sgJkK
pVLJ5g0hnmhhxzVS4/W823uT66D32i9ybguyID0Zzzmop2+fZ6gme9oMZndIdDB9xCwDsCUzgT/E
n1q+mEdl5ma7lQjvrPNuU1/zZVuC6YAdnfms8F/9OW8YBVyFbALkSPlt8dkq59FOS0uvT8EAGHzc
7KR9rMfeU2mRiC46NJQ/P8eVoB2/lJLUDM5aXrKdS8F/lFE3THFV8rn8UMHUBAebfG5zurhbPCl/
BWMKwOwTuGrgcClEUOueSSoe4G3c7F/MFI2Pkt/03sSlHXFgknVOcF49MESgR0yrKXE5bFpddTdw
9r6PB2T0h8ZHX5sWYVF9WWQpnUwH86LTXgjzqXd3s9LIats+OMqdvpsusD+tOD1dWzT7HbSYMbxS
Et4nh7Qwtzy+C5h07ZXX4NDtd8t+yxhId/lYav9m5OtZ091VjG+EKWAB+/Xa3nYRTLyVYwPHSE+I
PtWVi+qZQgsnQwACfet3Z3svRhEBn0adJtikI5L9sFdMfh8bdsT3tjVLMOleEPKqgqgyzDU8SAid
E0L6qHi67+spIOi7HfX8Cd5R/Fi0vdMey6GIoscRecHHCdYchB1/C34ko24NYEwgzaEwQT9kwbq1
+VwmG4c3r41wnipbILZ1g2p7KxdnPRdFN/VX2l6r81oKOd4F4QZG4dUB5TuZB7AMBMHMa8w8gf2s
rl3dxrHB8VaooinBniUkYQr/wOBzKiI/nYJo/jKV1KZ8Mz18joajO9W4TaDXqr0wZ2Ct0j/IGJ34
DWwqq88Dv+67vC529bRDE5A5x0jzrQ+d6ntjjXGcrlWw3fTeLvTRTFP9ZV5WIrbjqmruF+Fj8Qm5
eCSRzewLU5bFnW84L3F8tYs9ubtkQ5aZ04fVksH0YQ7DcJVp76KHFTy5h9yZwmqUFCvd+VZ60X+9
Q4VYID1ux7hLIzqd+eBvZrtfGk8LHskW2CnJD5wLyznq2PGcBMJVqSXbeZIII08OkOZHBvswH3Tr
SkC93QBcN3stbsqNFivXSN00m5tBCRjs9fS5nTz/vZ3gqAD5eWXduNIs7q0l5rlObSZBn8pS4uTQ
zBIB2ijnJj6yGcXVEcZmdUSSaqksYnjlHDsnkQ+BLPcL9y9w78ZyDu/nCr0Loe5s4lgatLHJq9qY
+5pInndePU39zZyEY5UXvm7KbIJ0sORFUJQxsx6ajGM8MxW/QAjA+jpQpQDLdILpiK6y6Y9K+An4
DwdAQNhl05kyjvoyUHsJY3VmzYwkWof9MNlw38DdKowO7SqpDx7IjbxhkmLGT06zo/3GHy3+Go2S
bLhpGjad83GvdY73Vo+IZJOJfzXZ43KHzWXcZuOsQdnjvh+u3dECwq4cTnJHGgT3wxTo+Sd7KMOt
trYvYBHIts3xc3PQYTcwzp+aZt7PDVSKDgzWYjQLPah9mqs5eO9svp/cONQ73N+dkH7g76TJP3hl
GIsiCI+x70OOhC3c77yyoVuMoqkChxXNfOxJwLrSzatXeU6txQgOxTkuk5ikJUiRLlTRf7FOOaRM
OBMOcYYPOG19x9sPRgfuUwunYzNemdWSxurvt/YHP+9y0X/ooOgwQBQvf//XRVXpUImKGFYNVOYb
2fTjuzGSxalnhP/fLwU1G7IuFiFUleQZi7cuSqczrYgyjO29kxfXy4ngRHWqnGl4hfH+nFXLoySe
KsbIC9vFkFCs3++qWhHUylnHaH7EkLaF1Fkb9fXJNE2YCrW/Jul9YYFcCMMQ35E3wQx89upapHEF
FJIE/oBxr7pdb1cxG+krD/Clu7oocfB1vDhdPV8gA6zdqN0wPoPCtx/EelHlFA7mvzpg7Nvg0vGf
14aDWATPALKVEMa5vz9Fl1RzKYs2yZJw+lb7NnkAOLBltRrd/O9Xeun5oabBZZWNndX4jAVdMssW
k0VuJgjI/A5CQETUV/daOv0fuQaXZZGg7GBFIBlGJPD7DYlgDjgd8pqsBRB/bIV7B2vDOcyx5b3V
U6yzpquKxyncnA9MFtEuwZF59z/canCJIKFmYjXx7CvgaBcNDA+STM7EvWd1AlUFlhYZIK+slj+/
bGj6LMkY5C6KYeD+frNuQxgXpkKEhy+R9lNZFvDJVlu4H/dV/Ff1xUWHjUGne6Hesk8+F+1blSMZ
nXCEt6p2+8b8hOEmVvvTJzxD69e07M9FJv9cDDt6rA9RI3GHv99Z00inYMwB4EXSwZ2Ihq8TU+oj
Xc130K8+qxLoI22p11e0zH9u0NzkRUfD93ehND+7brjFs0VDz/cQ6OAo+tpkk/KjY58IlMZlaDLb
6Z3j39fLizeLSw+yScjGRE/+frOQSTZ/apkrLYAZh32A6g7Hzxy3UYfp4rdT7joTTNJBvSb1eGkB
XSKA8O7DtwaJ0u9XHvwpKcN+I8zW2/sPndUPj8brgFLXbe1f8dL7cwNAT4PXxKX+UY+eC/hqTzaC
VCWuNZTxyV7NdHJ25gh/f5Yv3REOZgm2q3z/BBz9fkccywtg1IgNdAvmjOEScys19DcGfvwrFeil
tRIQmA7fBCEUs6DfL7W3iZwwSWCtwNZ6sy2meOPD/fmMnCiw833wC6T3YdS8ZpD90oPEXxit/8Vb
JnpucWc1Nvin4mS7r27/BT1/QGJdsnjr4e+P8rlE7/INhmzWZCyjqmLw9/v9yYtmWJswQUrghVdj
WPPFNYuDhrpp4as2dIGrCn7MkCDfrF5cvVIw/iyFEGfg+kdMLhEHPfeFU+RZO/T4rJeetsyf6CYb
96JhXpvkXNiLeeV2X1o5F3dCXiROTZgo/H67lUGhYcaYzVQReyFV+VAQJYWYLYz/h23731d69mAL
Ve/4Y/Jgy3AMchInm2xq2gLLY+Ff/f0dvnhTLmYyWAYyXftj045JD5kLnxRIq/a/LWiWc9AY8UHU
VfjKLvbS+0Iw8f+Xuizbf7WZNBhohieen64SkzduWxLYBv4TR1UAIbN4TRD8fNd0AxoXagueCUy2
w+fuyhxuXMdSuHqt1uqcUB9tULNMcmxduIKet+ljVALheKaTr+xkzx/qP1fGoxPXvUvVfR5J2bgK
DwfXVXks2/hXP47JVcv09+h2zvgfF+XlUpiJ2ezNLtaMz+PqQyuxOrPg5G/tOv4Fpd7PkEW8X/Rs
vXZMeP7+LpcKXBs5HP00Le6znRPLptmtS1isRErfMXFxPsz9StSMXYaPXdy9pop7vntyOVILLnHZ
cBaJunu2ezoLxn1NnOh8IwPmyA5wQvCOaAINBUPTceR3ML175c0939IuF2U7oS/zLwe9536udaCJ
XRphZuLrVN66VtCe9WrJpzmCa0jHEeSAPON1pab4a0Xs6CuN4QtLlpaGt8jxCOPx546GumSINpt+
yXtsa05LexyxrOlLdd9XcZAzah2hjIyv3fQLyxVNMJ9InGCZjWrq9w9TK5p5LrLk7dwwpwlda8/o
UMNfJTEmr62il14rRQO1OlLni7by94tNCmIIvdmCUMqrs6QP1zfjXMn7wjHVcZkgm1litF95rc4L
axfJlB+xoGxMTJ4brXW4B5KgKBaY6LP7xgW2ZeoSh8u3bhmT86TX9X2EM+x1s0j3gRNe9xFQ2Mun
NsSPqU8YleEDicjcQa6RF2Phpc4OE/yVj/nFXwlDjY0pvOiKny15LNkCXLYaSMk2Ar1pifeUVRKc
586S5zkMXrOfe2m1X8StGObAXcDm4fd3gdhz6L1wVbkHK9qCg2h1Re7BaIIssw033g4MiHqpwH2x
k+dig2h1/Hv5+SOE4vLB0RuFCO3xRoRC8ftPmAE53Uqzf7Ui7G+A3fpjVKj+HJU1GVrS7NmIzPpO
2rvIg26Exs0bzielWkYpEJz+/nNeWpzkL2Pm4zgYh3jPfg0E/rIYXUbMO742N71ZzIO2EVdYVfCt
FSXWLP32X32rL0/gYnHGZhdzHHx+Rls7296ttVxylEFNhrhaX0ZRS/TQmFi3KcM70IS+8KNXFttL
90oLjF7Q8S+WN88Wm8MUfK+A2fJh9ELmB8tQo1FRO/RCO8ZUAbVBdWxajPP/+zPGgIAdlu+QpOtn
z3hcqq1WwbDkttt556ghOhBa8dLcFKi+D3o0DkMRxGSv9FSX7uLf8sh/HjPOSVhgYQ3Aiv99oa3Q
e5XrofTAi0M/1fUmD64Kg6e/39wLX5RLdxjZfMCXjKRnx0O4pB0xB7vMwxnfgcQf2qtL6tStI8tf
yJZ1Jt3NzWgNPGJVlHf196u/8EpRa9r4ivnOxYj32dXpE8zcOhVLqWvCmyaENR8PUp7oUGVOcHN5
wATrv/qS82C5KGgKXYGHO8jlwf+rraOSxWz31CylmCFHpqU6G0D1NirqLApW/d+/UTxr3UuRxhDU
fl4jY4nhDlZwmPJ3xrqRoZwfKpi949FGG1lndreUR5NE5v6/P1tO/rR0PFj3j/SWBcUE8QP7kltq
X05mdPrzgg1Pjso2vnfhqyMQJOr8f7ioD7zh4qJ56Z1/f7ail7XdBVTmsK3Gm80H957jwPpeCswP
7cF9E1k88Fe+lBfaAdoAlrDLcyQZ6NnGYIomCju/WPKx6CUgt6feLSZGT+slMxLUv9/hCx0Pqe1o
l1m1F1+Z573HAoNQ6ZWGy6At9pCPXQfr7r2zmGNizqeizPN6+7i0+/zp71f+x9/32Y7AINRBiQ+M
k8TP+1l72CnxJoFPxDbJfMJMbyaGkL8QYJhjJTw8Ej0xB99jUQi063CUIXNYrn3d6dZ/YhoDIdFd
h+oAqwm9wN9/3QutAD8OIA3JIC//OeQT6NW22LmpizFktXgZYfHDabhjMm6nRam3V8yQX3rpIP+o
gy4NPhlMv680UxEXOk0cWSpcm9Jgwb2AYBF1qt3lNTO5l3Yp4v7gjWLOZWN8/vulmBV5skIPlhdw
zE+0vB8GvvLTJRkaKHQO3hLw1eb//XHimodhOA52zh+mvkjaxhASt8qDfgQrcAb1dq1J5EwKiCW+
MePj36/30j0G2GAmOBdxsv7HPuBfm2I82PuozaBz7Rf2eauUg4ZeLk+oH53U3fviTTiO7Wu4wUuL
hohnfHywhHL/qD66rpK1RFOQD9hHZmEywSzrausAMdC6WBJ4r5TyFxaNB0MY4yLaNw4Pz+qNwCHV
Yuy85oEp2zsR1PPH2fXNCTyt/fz3B/rCrYGUB9ieUV/ZES9//9cDDXawzn1vVsaQ0C+jeIqQEYcI
EC0F+bvWxf7KkeGFC/qorCnizPpYp8/ujQwRFCiIJfJ2KovjEK4/e792z63oicyFpP3KAn3hUfpc
DV0X3q8c55+14gzSFXNfe80lw4scZl97gtfgwy4PxStdwh+++VTsSx9EYglZDqDJz64VVlDHwnrb
8qWpzDnwcC2YCFl4aFTjHMJ1kRw/7eG+VtK+lgJ9TSCT/f84O7PlyJEzS7+KrO6hwb60tXQBxL4w
gnsmb2BMkokdjsUBB/D084VaM9NZKlPNjMx0UZaZDEYE4PiXc75z0dWQvGXL7P7A1W1DOLC63UhA
/MaznPgxibvhzqfpO3A95LsaE8uOWFr5Z+nMf9Qw/ANJR9Vxy8yxf3chLIZVzS76t7UDdw2JUIwR
yzEn51hbff0qUHJQxc5T8i3gebwXbQZ3BKmQ9iUtkWEKAQjwZ7TiP3iGsQ1gTQZXl3vd/N3nqYMW
9dyOS8VwpYbYqPIJqJ5GqCwoumADFrtFC3rMlcL6+Pd3xR+9MrN5BtnsIiAV/W4k6TtD2nhpMq1z
3fsc4lvIVbHIOxzlztqQZvnq9tDZFCm5f3IN/cHlygqEvRItG5eraf56Oya4v2rZGNO6bWWKvMwt
Qo/91dppx/pP7ow/OEqBHN5eh1k4fJPfvUeLGCuLx+EEsyG+ifNtVW1R6kzscCfEjfPS7bzWHP/k
Df7B7X87aeDkUhjo5u9n6LPhDF0hMLY3M4QTHUUsWm1wHbuFrHdOANAef8ZN+5fPlKuZAtO57SYY
5/2+Q2H1L4zJH2buvqy/64203prCVluklP+ve0GTl+KChVBBFePzPPz164MaPrq5BwfjJro84L3L
wmL00Rkx0f6TQuaP3hWkKYtvkFAQKotfX6o2mjn3XW1eYwVmQl919hA5iFZSZEqq/JNr5V+aPPJ8
GExC4+SIQ3j7uzvRxyaDEhZsQoZc+g4FNqv+ZREAWP79ffcHb4qzh4bH5PPjf797U0YC9CBprXld
jnAQbDxf+F/saZ0Eon3/9y/1L5c/b4nLHuAipRJ4y9uv8t8efG4RgCC4DcyxrbY7OQDZ7HFXruSg
zRtG3/MrsDe1+fcv+kfvj/GcxWOPXTwgpV9fNA0sVFCNgegI+RrcDDN7qGdmdp5EHPv/81KWx/SR
N0et9OtLufjeDFSLN32ThLbo9KiWzAA9vQi8/9rH/Y+P6T+SL3H9r9q+//t/8t8foplBfKXyd//5
93P20Yle/JT/eftn//uv/fqP/n5pvupH2X19yfN78/u/+cs/5Of/8/VX7/L9l//AAoEv6H746uaH
rx7nzj9ehN/09jf/b//wL1//+ClPc/P1t98+xFDL209LMlH/9s8/2n/+7Te2N//tU7/9/H/+4d17
xb97es+zIuvl+7/+o6/3Xv7tN8/5K2NvohIBw1PrMLv47S/q6/YnrvdXRowsMfl2WGRwW/32l1p0
Mv3bb7bxV2bFus+qliUgM1V+h14Mtz+y3L+6FL1ImNCqACuBAfm/3vwvX9P/+dr+AkDoKrJa9n/7
7denHEQrCsxb7ccdDXuaCvDXSwStrl82i4Vq15/g/8Vj8yz7Xr3GuoXva9DMkyTA5j4gSe9P7gOk
Ib/eCrw40VPM5txbl8qN8PtHbGy2urfk022B5BU7I+ubZ96zNxwnL46NTYw4HeGdBy3ejV05QmqI
j7Nb1+tpmcuPvvNr6Ky6dT/4i9r6jHhf4Igkj2AEEDFWtbK6MHVSwFzsVu5TEZg7AobGe6RDWAcH
x+kMDEt2ikVzmcar4U/ujzi+Wb7KrIFbAYm78fHDDiCTQgN7e1yl3Q/XJjdtqhILvd+N+VDiEg41
qQxjM7a4YZglO5JMDja1B2h4N5PUhHq0mBBA9k6FQ9DOHkcZW8wc/OynFH0p9zKpjG47K0TIK5AM
1b0Neh9IFDi3RsXJ2dA6EdZyJJwBJ1FzsfLJldhcCFgKkAc/FgIxx2ow2vQDd2nwrcVDt8ZfJVd+
D6sJ9VmCjyuBaJSsJ0x/xqohD+ZZU2P/zSZ2Kd9A5mh6NpVAhTG58lxeJuaHkcqr6oXjoAMoB3eN
0CQFmGCu/LMvpnqPlA2hNpKDXTIY6Qriq0SwPGu7QhT5dfYLsQUQl20qXc9/+o2C5jak8Z0f57ge
7MQcTs7gmWdTWtqKqcl0NoK4eSq9TNsoKBe7Ii6KqxIlMWj9WIOyGa08xAz3XToZzfpMJfgJq6/8
xqrVOGKjtc/jmKCOhUfwAr7J2FDfJM/kjmurJlsAnMz06PiSc30DVgfqSoH36TNwlXOJbdSkXD9j
1GhYYsMlFcmq1AYbU63eHTRWSnfNAPllLmPSMwZTbrIm69+lj0Fm6O4CvVsziMaiXymxqyGb7xnN
tPeyMa0LXDoA6NhdUUgln5wX2gHQSRG1i5FsUmbSx1qr7NtoRNvndWm8kB170ydacktpfRNO6dVb
YTO67r15/lllFgpuu5izx2ZJ6yXqkc8i7bTlikfLeFron4dDLfT5u0cqAz5Vnwl7JoPCCC1HLmsw
lNWmqpNm3y8zpizzQ1pjfOoQs6+4MX60PBHgKd0IARaSQvtmjjO0+eq4mv9l+fKc5l0kgdCskd5v
iHa6dTJJe0nQ2uOfFmHcDvlV+cjn3Kl2ju1krI3E7bZpGh9kYjw0Pa7mDMcTCLn9MBHOI5rhlAc9
qCIk2wuzgwDOQ2hge3xVpnGIA/OD2asJNzP50ozHttHuFs9fVyUSxHlMoQ9kL0LOT53bHeLMetKS
9LHIqgczbXeQVsIA1JWfq607ZGeLojqOpz5kvAlQS3IzFbW3tpLuqa67dyCaL50HpAepB5ndLM6K
xNiW8fMcOLDBxx8pCmXI8W9zChvI1Vxx0bogjjJHWtfezD/nFKdEKKfprpHaCVPZYdSa0OiNnY1g
e+m+Kmg1ISrrQ8MUDcF1smqXvovcskf5XK85oNAegkNYhhZ7R+OfZFbGoZZ3T/ZcngSYCZKU1qnq
w2RxdregiY4OjA8VIX4HkncdL9YHic55pDWuPA9Wmu5LURU7uBBP+B2cQzc5zU6mefthQVJf5VVS
bJAxr4j6vBhSfNMQuH1pgYWjlFjfnC2ecjJ7rTtSPBrOuDbrMnk1J+Khe1BHTNrCtoQGVQHxz1+V
kBJz3bAWrg+pjvOzLPRoad5wjwI+RGvLcuqrNtuHvLKaSAac9tK9m1XZrReS2kKnesbm8JSCscvS
p9yCtlsV9Se6/yWcWpMgFzM+S28Ibaw1UT6oBw8nRO1WN0tMZLQ2ZHAnY5xoEo+qvy2sPadJP3sN
TB5/PCmcYOfRVeN6zpp7vlx45v4uHa1mo09eum7S/kEuRF3oaINhmKxNN10LTfahipe9ZmfnlhxN
5MMRD1Bwc8GU4p1d7qCYrVQu7s3Fv5GyMEabMSebm31LMvcb0I+zDYIN+6v1mkt/nQX1/ZBWl6Iz
7o2BvHLdzw+dyyha14ITOCq8gvEowhZnUZFg7tLz7JJb2oWb+lHDnpp5/LTEdaHfBXujKKEC1V4L
wayO+sWs1nJ0LuNtvgzE8aLG8YQ0/nuj6jvU8BFQmHfJohj/MXD9NPC2s06Apt+j/aenpnE7GzMA
uqVzH5JhOJYxXD8Y3UOuvThWfTIUxrEUo0ZajfcFDwvXgKihe/O6TyVeGmHtVaJGatwgRBe5Ag0U
lsy+awImpfNsStAHpYYbP5uGYO10LYSCJIh3EvDAVDnnqYHGYjdf3F/kkieZFYFG8Y6xhLfkJHnB
PLUyTkZStlE+6ze5/fSUNgqllI5hIBQmg5ZayOlpoUk61K79UDo44YPKhooLkzNccgsyV1UmXPQ4
UTmBA65vncegx8WaSH8HQGXk+yf8eaLQOGR6PW/HKTXCnl5SWu+NcvPVDNUkdALNjYJg9pj3xMUx
87Wzx6aNC6cIRZ/l9WZk2vWoZZwxfdRMyzs6socY1pUh3csCNPhl8srJP82x/+xDhCEjaTMqOBau
d/BtPqnSYYCVbyrW22GVT2ffOsn2xW8KjHE2X1OvZddKv93TJoa5+c7GXKRq44U9xrMNrWUZkXIF
dv4diij8AhijG6cic9ab6uoiS0h2yurfmLZclwl4RY2JcO7cQ7LwRCKUyjPki9/G2NmS/H3o0HhL
09/IvvlsaadDD1sXUZRwHzqEHiGW8s+x9p7FXNph4zQkfjblDw+ESiA1wjgqLEa9nPaL1iVcUC3l
VlI+Dom5bzR3V7fZtS+axzRPn8s+O8aajRg1xdJQXycW+Xd19zjgiS0nlJngxhIETmVaP82YGkMD
hzBXSrAFCnwonBQSRdUe8htcAz4h5W3zPRj4zGKxx/i3KZRM+Wz0bxPh20UmDnMhf0L2OwfyFk5a
bRl2fQcp+NBoGm/LXxu548Bwkg8WYUNRqloby3r2lvpochkQ28xNQYp6BFwNWOcrxVklufJnrYq3
Ardfm2I97BYjavR0tZBojvMeMlvlRJNXn/op7laeFkMR5UKF4baHPNOu27w95bDMwpETzG2DEiCY
wketdVfTrn90eJ+j2a6zbdJ0ADHyFh3+PFn43h6TDvwj0syGF3Q3/tAc6QtRmbvmS+J4Ji627CEf
aRAzHyiUHif81oJOscenZqpxN+pmHoKNtTd2JaibF11Go+0mWyCizxNI0xU0qM0wGGvlDGuEyuUW
d2UFygJmugZMPNR7HIdZZTSRSe3NDCb9Jo1mm5blQSvrezulJFOcKOEgvbegq8DdTOnKRQ0LNTfI
IBFyiI5u1m4cmudQZMmPIm4cKFSclNDqyZZsdQbX+gut4n28LGfEsFDbvRZ9aIxTaG5jcB7OSqvm
e5EhrGo6KJ0lXp4aPwHjWs7EfOVwNqFE/MZmMDsowC5Ar7G9OHP/UlG6MXP193EGhWzsug10KDtE
KhWx6f9pBARvJHX3UmjDtfHMFxasuySuIwSAnBxmESGFEZFb4M++MZtgKF2m0o+ESIs9hNY2NB39
rKEE3VhV82ZO1LYMzoJI71hBirIGaFFC3hYVE55E+AlXcne/yOwF0OiOlLkzXW3kuG0EE59D13tt
Y73laAMfn5oTFgah7/qpePYWPYss0vOKigvVmOWLW85nG2th6y670htf3WSJqsq5mkOwy9rpWU0+
D3RtK6TzObtHnFf5ZuxnOxzVclzG6ZhZ+lfb+/jFUzxMenI0Y/nd6ilzkN4fFwsOWu8Exaptx53V
O/07jrm11/E7jC30qKGb3+q2UYgxlnd+13dfJd/sXr9rM3h8UJwAPVhaDKl1/OFX5b01p6eO7JyV
xpG5yl0HLA48KSxtpKDhGzezg4YxNPaTvbSNU6brYZ23276aTnVPNK3dJk+1O6dbVipTWKgixEKN
o8+ez3mCPKQJjHVi8WAvsiFyKw7Xm0nPevCT7tB57spws2Uz5ENqszjm2NE7l4M+f7IKOUR5ka8W
x/rJVDAkFPiUT+naNecnTXfndYtflzn5C8P9h7Joqes5csmkWA19i/NOkxtVTON2yEX6VFrwy1c9
JDO5YkQmdirgvg6LdKBhBPsbeKyPjXQotmj21EYw1tnXzujet5Td0H+8roxiRp57wH/1Xk+9amOC
E9jKfrG+GumYrz7WQghKylt2tUh2HqQAzhAwoPk0GTBU9fiS98jfqWLargmnXtcOKe74Dwca3Dfd
GbEdUGbUZdg0cXalo8JcWE8tXWyfjklU1lC/ogpVzpM7VrRz8NiqEIe59VXQaXBmZEaJCb7ofip3
uPUTqSL0ykkN6Adau1YNI/CN03baZcLY9ilULI6jyLQdRFh7jVdb7ZVcBlJKpHbnDa5NbiEJ2SCT
p/KBYYeFYWGibBRt7X7LTMwnDoozYn8NcDk4mP1NHfTeZmbf9elw1p8EtHsUcoEZP7tdO36YmDQP
viyaby47s5UqlwD5TjlPB+IbxiJKPQ8CpzLqnZnV8SOZkaAaAs3aDXqSfprTIucI1lCB+EtTlb/L
9AqHCOk2rDAqMf2URapdKpDZoenFh2ma1VoQ77EdM9hGoRcAbPLHmaK8lzr1Gd7WK5XFEESdSG2M
9Tc1ES2Mc0DYyMHlUifLwsUqyKpkJxE8vChs7+/C4nuYsuprqQPvcamRWZh90cmwnZI7aVn7Mi1e
/AyTPnQbfTv1faNFxF6Ya0uk4qwFatp27eDTbIlxm/f9bc6gBTvlYEam0HC1R3mD50Zk1AJUpM+c
QQ4HziEGRpJuSavonrPAT7/UMo5vuTtZ+86pRsjPbI8cu9XOQFy1MwoTnoqxuhFzDAFcHaxfQL+/
ncY0fS853FsasZnSbRlLbzf6XnEtei8H9Ob0xwBT92bGHrvvlCPD0WimHQTJGKyLI17bpFLvbi9f
+4lbQKhjQlu1rTvLmcMhcbMfupVzxDZ9kBY0TkNWhbZ+A74UnTtDBSwZmthD/mGnIj/a7A2wNlvU
j4Rq2Ct08TjBrTy+ujpUbmYQzWHsxxZCARECPr0/v/b0lLu1u+0M2aKM9ruod5271qKtE70eKsic
dxL+GXe4prxdn4zyKIDJbZa+X35otlauWG6n34AgTVseNuV9Sxbjd2C91t5NKPb5v/nQx0Z1bgeo
fWGQe+lzwEmyI0IeZr5021zHo57ObOR7jzbMcwClqwoKV2xXoOaYpaVOl0XC1MZQeJn5VQGP/k43
4X9icZ03hKOSTNfYLbDldH4tZjN5ipU34fNyvIstlQ+YW8/WjcWS08aCHS0m4koOCZhjCd3lIa6r
7KJ7BQf45JDtBL391Q5kfYWNU128BH56Zuf6xRaeui961E0pcNC3wuChx2LVuU8Nf96ahTEfbRg3
F2i2yxuPCpsi2a9BAAobQXpaSHhSTpmdm5EsTTBkov5ktE81Sfl6aoK2vjqoZKO6t8zn1qCqS8FI
HI25m590r78hdry076OgTjRcvlATUb/CkM1iCAd6Px5pXLJ94DXuJXBhOJggHVeVY6eRD2vgqanT
cpfGsM1RNSFWI7JgN8z+sCIJHGQtjufmXeO+XvFU1dc9aiFiV/jRUsgYYmgcR2wGq9fZj5djZQhr
bThafMRmf2lI5HBbL9sGMbgDkEQ1scIMdLqhgpLlYcI0HWjO6MsdmmSR8BLJIr+lywKGfgyyYydq
+dxMun0gx8Jfa05OhEjmU4sxtZwNGOA65nYyBIydofzhqmFqeEmmzjnFpgdDKEdAuFvwI69GBBJu
RCaPd84KhxEKqpfpO+RneEpjknwnNaqi9jcq7bQYxVwSnCDYuWXcv48EbFSAU2AqsvGozR0eS288
FEOiJuqdWj5VnSies7jsbTxuQXmBy1VPYZzd2kKLG1JNLZMBo2nvbdPwmSzw5+FcAMpwASwfPeU4
DyN4s7eSCeAL9q29mfs0e5qDoT/udzwn9RAaz9kJwBEQQ4aBP6tVuerd1L3YTj9sAkWSiA/FP5Im
2I5dBex9XXrGBqoWHWEg/G5fFlV9tttJMSWgZnHMDEv9mJajthtdbV+l1q381+OrkTZAY0GcbL3Z
z7napf40Wt1X4fZLKIBPfaSmNmxFpbYCZBxz0eIH7Gdr7S5jzeQMCvS0cJWth4ne5ND4mXZAPiGB
jgRLCo1fC/Atu8x1m01bZtMLKYAZbNiE45tZScftoDDyDfZAL5q1Ci0qziLtzS8T8d7nafkDlytZ
LHlcIjsIQKOHcyYxUMUqyHZpUQZPZaUtGzl5fXat9SlgJOVB/F51XsvZOM4DHV+p6htVqeI80xM2
aUyLkmFN72zxjU9qq7TZuaa5SXwGY0seP9YwnLDFmxvlUXCGaRGU6MHxS0P4SIIXty28tSwtY7Mw
Z3dDAgQmTpemGQ8L2mqKYTtt4RESDGKuRwY9R7X43W4ayikq51ptzd6y32JZmN9tbRy2WH3qg70g
+Y2aMYbDxbFcfSbG0O+n2ogveM/tF43C5uL0BjjhjJ8PJCCDkSxynghG01jPfcvceRO0S/bUgKfY
qjRrSc5kFxqVt+urzIFCuYm2JYjE3tctsS3h3DjdYwtLZs2CCJRnjYTz0i2Nds5qd/pIrNRk3rWI
xwzioL8ijMe8G6DqX5O5Mldgx/sCdnMhiJUoOxIYAq0mwdIs0qcWh8pe18vh2Zyltp8njq/QZwz7
zc+Hz2ScA8EDOmDqPOfrRq3ck6aZpKqQhzYC9k6SZqcl+rIOxEIbYjT9tiW5ZLLZVxhCKxjdx/pd
4Tbe0Z70smY6k3WntjPMY4x+hW/UMCFqkOUW6e1kr/ScyRHH3WcCA2GTCsM6W87UPfVN2zyLRGfk
lAK8OyySMV7kwVxfGwVTMH+oPCOUg71cgF1CA5XpaG5qJZZtZ4L9QerLcKZzKIiXIl2NDJWfaQbj
4+iO4khj2m0gLTSPKtCMw1S2psFAxHLuGbuJg9VAPEJUOB27AEAdDMBbH0hsQ2T0hHuUFjPNtGm9
x0TECb2Clg3QSiz3NU/8fqsVtXjuAi1NtxaT4vd4STXtDLbMq2Bxwx6OVJ1/K4ENrgH9dSuyaGC8
QNEIbkWIT5531xfOussGc2sxIJ9eBhB7FzoSoz7PJmbKVbzMS7GGLjWB6wPee7FhiF18vQH0bRV1
QRWoie57L5z8o239ks6/TtNj1vTyxSTJ5H4oE0bJfVN/LLjxf1Zm32woV4ZnVRHJUJaB/X3shwy6
HqKLx57Mlt1kVd6+TQwGt0ZeaGfky+WlLwcSXGyh7XsnvzEV7fQinNY6tUOfhh1IN/DtenNhKMUF
JQPzPfNzs95Cb6AQxNKLySUZx2emaMBbJbCidVIXVuTPAmzOEFSbRBvSfcZhdCyoi565LD772qV4
YBi1JT5UPmgykE9LPzKrmWytuSfmpU1XBuhj7q0qre8xLcWgishkM2rq6xHoxZqdQf15g7ZuVT1X
EysWtuvaoHHL9O1AVpPdqepE1IcMY2+47waGZYajyicJanBt14F5YKnYz6H0LRBoPV95WpBtxBnX
be2ATB+wo0W/csg/+gG9xyzXZgas0Rjb9eAyZBKt7D74Xi06uEZ+eSQprKTU9KsbTMudRIG5MVIT
QP7sDudaESvA+dlLpiqlQz3XCgou1V3juNCuub48BVnw1OXx9ADrCyqM5sop5FeFNDZxL20S4SzP
JTJ5lx5EKdC6TtVRfyvQisAEfW2/LOxTNWzcK0P4zUPnd8waOq9blX5Sv1WZ379xtqiT7c7AJIF/
HVPaoBOIkuUZZBVMGM9t3oq0M3ms6W6kWBn+KHNhPNVx/1kFgLSlSONNwwTmZNqs3EIdTgoS/Ipd
1DBW49Gw4+oCRd16n4dkt1hQGc2O37UsxECmw9i3ewbY0xXuuC3JoGRgGDH2A7GTdnl1imnIFncq
r7kDDTK3q+ZY6V6j2CVgb+Dp1XwQ/zo+c/gwG6Gj3dKJUYGZyxEIowAaf0scqa1PcntKPxwrM2WZ
AnEPLTmM2p3FI2jjLhkk2VqU4kXrbOMLmVB2NQWLPdgz84ZuWJ27ZRnXOcCjUFakLU6deSy9vOMy
cV8tpEo7zRqtDcr8+JqpFiBWm9nxtrU0qP74gqq7oWdbAZDlrsxa9yNx9fcCYM9LIBiTdbHDpkOX
W6di6kdb5p4aQM9nbrhXUQw9pPRktiOhTayqXL5sRuUz46OFMs1HRb3KWv8FrlG+SorFg6UO12Qc
9pYuuqhQ9VmVxop1gfYw9p11HAvGd3TLUKHiW7s/GJcGDeIridDGZvIJ0vFQnW48dqyrogWRT7jb
1uuU+ziZyb7BXhOyz19oXHEOpfnK9KpntInPsJf8fW7P+p7a4jBb05s2ytvvXkqNcDj/UubNncpr
AtDKkyX0t7iuj35LnqFZ7icjeMin+j5X3XmBPs1HYZU7P4jvk6HzXgxruYXsjMQX+NoE3M7d59Sq
pPioSX8NKqahg2YzHZIPym2JN3I0fdNp0xMNCVOAUmxdRdVdem71sTCdPixksxSh6XajAsnkwc2G
u6youQIv0qZMbHvbqeDzEvrUbBidzQeET90qU33zqjj6tkvqNNGS+dYrtHAZwT6KI1Z2t8lUox4g
UDtVVAwOS1NMiMy++8ICrz3nTz25enCX8zg/Ta6Cj4TNfy+Fw9bY96s3duL03WXfbVrLYWc0uCzs
J/tOp//cEorU7AJ6uyGsLfMnASK8CV3AIBMLpaOyNE7JPi3vCx51d7StzIaR2tdbw42Xu5GzcDuR
hMUDa3zNBwF3iM39aikkk3+69z1BLvGL3roUuCpg0Shtm8YCOizqNRP1bIhAUm2MvuYhpY19c5+I
Uaidbt5o48Cq+ZAEuzhVGdscnhk+5yAYVu5tnRsZiZJMo3XZPWPoXSI5LsVxtvr5REdpIwJkiFrT
TkN7StXwLWDd+FmIlHHa3CbyTZ8d8VDG1sSKyRgiWAnzkclxra8cRzh7mOaZw22R1mcYg0YbSac/
8ahWzxj7uhM45uEdIXPPSJDiAgamIfvPtpHTYYJn/IoYqD9OswcdMpgzZx+wm97Wuj0CqETJkYDP
biwqL/2WayAGrChwSnneLhmeXQwxRFuF8ayMR0Z14/NQjwCQg7xyrTVemvo0E8ci4PdNZnyADq61
kbaQD7Fh7U+yRM7u9rEka+IAh9M+e74q0AgU2l6bi4El1GQ8sGpsGTnUy5ZSFAIpBlKXYWVSHWI9
awDSB5p/LmNasqyazWxdFLb/4qQkMIbsMOHjanUqXsrFLTaj4CAeAUndG5NhODCtTTqDJTDO1In2
njk3wQ7EHZl8FAJV5jrV5y7YVKVy1wx7xdpWYJztMjC7lStRI+uN91SWPvMsJ03yO/zm8TFz2mwT
awZrKzrgDPYuD1hd35Kh6OH+AHRLPINiJdw11sUauAGj0YIO3+OLOXo1sNcike0lbzgB2dGNm+yW
ieIWGQlWquT9sYdELcDby5Q93hPKwOI5TVoNq7uan2rAyc9ImJMdAbUixJoiN4vrxHe6ETe7OL1P
TfFm1dmrA4RmBZ7UD+FFjI+VsYidTsn6zYakfC3NQq6ovca3PtVMzMK5dmqAc0Ka1YULQCoorwvM
u8e5H5r70V9+mBlDvjXTwYYBVeHotxgIUKChRiQ3mh3lFJRIIOqOdV2419YuvJWXVa0HNc8LPlTm
lHsACCP7cttgKcEhprW69hOgZR/pTp6+VO40bzgPrH3S2VC8kgqiTYm5lHWq4Z4JU0uRLATjoSE0
YN83nfGjISp2xQbYOensGA5iHOu7uWr9PavFBOxx/YPQt8cy1sFRNvSJTGN5DWAoORM+wQcwWESt
9wBr7c6v1p0R/OyLZXnCVWpGhJJ9WU3bHzWvLNe06fPZr7L8wpTZf2LVrj+k/jDcz2yBzllZMC4F
J8cuhE1amBLn/mhpXmuHoPiDd1DCtE1tptPlycq9n8yawRQBC11kmjkNJazXepeqwscN4TtfXP8o
RBppvxCemOwGcryYR2nBhj50F+TZshucyrBDXxCSOGpLurGCmmUcsss4BKpIFSe7NAZpiZK1DmS8
YrDu3uvjbedJQ7dsgVl5UQb6lGDJFsRbhHmJCWFpJM6eSZdxrWpfXIc8He7UXIpzrlJiuUYcNmuw
BcY+K8mQMFTBRKts+5/kNqSvA4FacKaLBX1uoDSfLJDqeWE89srIjvlaK+xTQisZ1kvTroVCTlQm
OCJYjnqnjGjuS66InWwIDoQ55AwfMfnWK1IzRrCMRX0CgRrvoeeywSRDAk2FJx8GBz6INefZqpUS
A19VGyM8Up6fll6x2DCp5NTSGqHfBvdWSnpQBn73QTTFfNYaEkRU47cvnlq3aBmiuJFXN1ZTOKBu
0JtGjxq0UGsxeLYZle5I2s8tZu5Wn8THesFWO8z6BE/Q8rJjaY8liZ2gQwYry5E+3FrlRPJTLXs6
dC0OAwaQSGoAoBNkwJ3CMOdieOSs0dEWz8tiycvsKKjgwIe/G3R320SAQIr71H91M839tKvuVlAI
O0TRNkX+RHpQnRrlc9eIZ9WTdEcjcfHnvj3o1ejdDbiD+Yxb+2zactoQ0tse515oW1b4JhOiUVzZ
EfBeDWsyhpWHLGDP8Dl+8XJ92haF3qQryjCNx3PbXIaF47EzLMavjsIEBaAmeE+T1NsZVisTkHsD
3navyB+tju+LaA3PPbP/ULtAGhX2Tr9TJzMxpyQSnB3dLVvE+gTAMaxYDpyDsbKZuNhEh0iHaU1j
3jbuWjE7h2GkzpS9Yk+jnGYIXRZkT4QQRA0o/vUIEfhHUU23s1XPpk+B3Oc60MD7K+jXZU7gRd6u
axLHEFR+yYoyJF3mp1GfEcUY44HXsY4F47j1/2TvPNYjt7Iu+y49hxq48NNA+Ah6mznBR5MJ7y/s
0/cCs6qajKLI1uwf9FcTSaUUAu7i3HP2XtsPpUCIYhXVzwbZy8ZXAlK5wHGE10kjPZdt80pj0Hw2
5PQHl3VWmK9mBCud9kY8nde6Fp936MVWlqNXK72qd1VqT8xEqH+YrRsGGskkMJjzK47We7wwyneO
2jf3xB/18izmnTWnNOVVIBsG1oM5Z/aj4LXoUmGP1eRuaIY3yDQRCo2+nT6SQmHc2VbTZ1vfUcRV
XfnV3jfZLKz0WCVjS2+KbKuoc5gy+w0W9YYJLclZvb/XQpwz5EeFr4GQw7aTYKNLCqlbCNLTUkVB
G30jnj1FreEumO3saNcBZoEzME/U+DJTh4j1Ndq2fhh4PWmHxS6KQVJTXgl3jTSnXhkILFZEjwlQ
pW0YLNoaPeLhndj5X3ri9/rhE1fA6e84NbRGkRYMhdpjMw8H3UtCDNIzbGrzdpT/ry7/X2I2Hfzv
fwu4/0tdfhPlwVNZ1L8+KNLnP/NHXK6pxl8owA1wODwMCMVxS/wRl0Pq/stScYWA2qCNhInwP+Jy
7S+ILgYVONB+HfOzw039l7hc+4uuARUHfkMThamFA/zfv+3/QVz+Zhj7vy8b1lrol9CBcGryiGK0
ndXn7wwWcKfxf9ZKvqlyP3khDmMJ1dtg9zQh9dKEdS/owT5Jsq0phl19nANvO00i9ashwhIj0RDi
wNho4TtjsDP7mqTaZA4nGux2qGnz2o7XVR05ajR2LgZBTvKiDlR0dAhFsWUi5IVMKZT8ok7r6ZJJ
dTyHA7jpFQ0x5U5oWXoTsUujNaDBgWWKgRev8CUSYLq7jND9aaMx61UXMQ33h7Q1GJOZQYemhcaS
wh7bTmh1ZVaMOlZH38Jcf9p1XaV+Y8x/s3t+vJJYCAw4ceZs1sL08/FKMheypWOxnR2Qe1qUbIe6
NqMd8ODay3LLp8MxZuvaZA7Lyt7t0z4+8+Phh5ExX86C/mmQSrDVTTc/rw39YPkyPYZT+qsITBdZ
mX6lT775zK6O1lRXTmfT3ASw46hlYJjWHRDkpPcXvjF9w/z76D+YnxDOC/uBg60W6/DpEwLNpmgG
tS82ea88uy2CITvVgVPmuaeFym2cJ+ehn1TfAAfmRf6/rub8nJOrSklyaowxASansTEUG5o3jidg
za6jxGdsOqti/EnV/qxfH8wx71fJE6PR21kiXwfAxxnjtZiNEO/egxodzqAoJtJxQ4yXSheoR2FW
dBD7gAgsf6rP7EEM31za+T96epLvD3r6pXPhz9SDU2xciZLGJ0nCg1qurcYptr/7HH12QSnyIPji
PRcEZ308wVztysCp3ZLbOE6otGC1C33f6MF+os5bjkEQIJN0g/XkpucJLYe5pxO/2HRHlkQEIVgk
bOwsnwj3sapW/cZS9tmvcw1zpqIIPvzWiQ+qpu/UBnZWbFoKRXKfD5Ku3k5Qqm5rItfeLdDffxHf
7jWUjDdvOrBF8+Rel0RPxZgAiw0D3HDHExis+5TJ1tdH+eyJIl8eqDA1DPCwk5tbj35j1C1mhG70
jV0dI4CarHJkypUgdBls+NBaPKy+PujJx/7PqWFrnF33Nq6dk1OzmKckcu6p9X1MGU500xLRTPvN
w/Rmxvz44M7ucIzoqsH/sE19fJhkXyRGCU9/E9q7oL1m1OrX6jKOXHyO2iGl9u2z6z7fEinRVuPS
oNUmSxLLld+qstZoWZC5grj5bswkPRt9PYFg1157Nrg+W4M4TZAZeOSgrtWe/ZO9gbC4rXU2As2h
Ul+NFmc47d6gecrQevek36T2xjB+yooZz85PMePPXVsk7bm2KfyrudMsu/HI6BpJbD+r50iqpxQP
qOklBv4iWgeMk406Mr95CsT8Xn28VHwbAbbYgvkKosaTDywjLXfWAVWbOFKUdRZYodfzIlzlsRVT
ptoQVPVqWheAp7ahHmuL3OnbrYSttzIZGuwI2IrOI4yW1PKjuqnm9EAlqJ4Q3zmLXKA+MhiDfffw
fvqzsUEBELSpMzBCfrzDIFBIANbIKCUF1M0XDFrn7/KLfaf/zo4WwYQrwjkeSN5sBB3whbWxrq+s
P1SOf1RTfulF/OBh/Ftv4/9AxyKgEQo8KsG/rysP+DS74n1R+Z8/9KewFNpfNqPK2fiO0w+9ImvB
n8JSqH/NLyf/GNazNsOe/1NYGvpfgsdx9j3zHbDM2U34r8ISQ6Nj2iCxZmiygW1R+yeFpUbd8/HJ
h6LDio4Y3zIg6SBpObEJp7TRM7qaSGDUqr42CUjd0+UNdhWDMz7hfFfwIoQ5FQX8InXdYbq9t83y
ldDPn92o70Urn2I1x3cwZhNN6FIu0LfpiwKH02Ig1OVq6DAAta7bLVPRPAXMCRAL1gv25uMSs+Ec
+tBfEHw5rfXcv+9tFLAWs6q8ya4UTUc44YyK11fCG8sAJW+gXYh2QKE/Rl5H8xxVoHbmEDB+U/f7
wmFyHdfBvlbCuyGSv0TMKEmJ+vactxB/IROQJUN3m9wYM+H/QAwKwf9Zc/ttaFXn+WAeBzt5FLa2
N7osOARGhb4ma3damaHQIGvMF2brMVS4BnKSbfI4paHRDum2n9LzqanEzlfowNrF0RmjA1g54yyK
zCtCsm7yifxplQXZo1Fc0CCML2JlTFedjpIXR/BlBrZ5j4F0FvNu404xNxhe8w198JWTNBu7sDVP
VA3puxTOA2W/pKc3MbKsdYyaMfrEmGHIYtD1myAYzivMl65RXKs4s6u2nGXIq3qqZ522l5f6zlGD
Y6fqKydqj32ZeciBsGZC2iB+AU47/kGEuQwT7bt5MgyzU78fbeTX2hyFJCxt42b1nRjE2hx9ZYsD
m1G8QfgV2/wVM4NoRX7oYuiDl6QemLBOm3KUNu3gUOzCqnRIBJx2eejfZDXraYbWCpwJkVVEeyIp
axemUa/iMF7ZmZ15Y5sydE12Cr13kVfbyrRohyIUTeIN2rpiGRhJxPSO4IcqOPRE83kK3F0GXXNA
uE0ShMbnLcmlXCjkkdaatRaN/StyfNKWS3+FqaNF4qrjUo34ksXtS4fqOXaTALfZGC8SQR5AlmxA
+PLvaelGFXyKSGrf0laMPVUfn4hF/wnbhrW4atZjmx+nNLtXmuQys9oLxKSz9fLWx4tAiuMSG+tK
EzgKBbi3JtY2UcnEI2IgtWT8/Fyl2WZwEmNt5UIB100ZH/fkCjJz2ve2SpaSvB46saNBwyRw2FlK
gqVhBJCY4K9ZlIaOulwx7/3cPlentMJmaV1rDrOSpC+OSlQFq7yutsmAacxXc2rZucUqUHOYrbvM
pOlNMban0ghuypyAmLLArOo/UJQGXAr5DLKE2MTwxRDK/ZgzDtRpgtL5eZls+6lu5IEU+BdbxXel
DOYtlKb0pbWiG5PAuMHWjro5HpG2Lci82hKJaHukIC8ROm1iS7uo83JDfsCVq6BAdUb3COLiLiRk
MajECj7JTUVOYKkp19Gct+0yqq/GxHOt/FbAkV/4ibZm/LqxyD6apywPOhKDNtTPjcZ/mioe70mv
rmpm26Uvz2RZbqeYcoaUd4+Z5xZVT7dAdrv1y+LVlowTnFeRklurNsVNryl7kgawPQVGsKzrtls7
OYtE0krPxPy4Jf42R+1uvDh23e1odGbrcrif1fz+HFJMVLRn1jxTIhe3/A2Rl8T8Mfzw+kn84BFF
uZgIosmMbBVXlbnQWHAqRdlrVrv2dYGGL9byHZO9tVW0t1gd7wSM804LSsbx8OyKeXCnymzpQ7ba
9C4j06kM7xwF0VIUeVXiPgDbR01bnHX019EvRdvswLjMte7d/C507jJnQHyrF+tSQwOp9PoVCvXZ
HdkhLSYSaRD3CQWHdH0id8aXYqRTZgTsa0eMLRHGqi3dMrHSUsuTeE/NITpX44GSkSg+T4+sAzkY
Z7P/pWiZN+q8ugsMOEtajHemnV9iUo+xxsS8JYLM8hE34wIB2s5s2x+RbRJOiS9YZLSCLQw77UOL
ynDp62DSsYjg56pZ1jLjPByJJimn7rUp9HJDfrO+IPz7qh26n1kRoDcjZoj759zVfX7lljhZRr8w
EahmT0jRsFRn9VVRqesM2SrNeJZce+we+pa/awjFJbOtiLZScZ+hqhEyNuj7HpMcS8GsMuofrESb
bvC33Td4iqzAOro5uVGGuAyy9JHlfFf7KomaLtlMLYlGWnuv1u1W0HFAn17v7CLnbY643PEocOuP
TKsndISmlavo/Tp0YqjnrSp6Vqw5RD7s5iTpflmmEjGU85J2MAi6vg1Xbq3fY+a0lyEKkxUpIxdD
b/BlmiOGAvc3ckZrPYqsZZXXSCbNo2AV21Z3LKrg59Cr6N/SPWGZm7qI3AUftwTdvf2Cy/8AyOAC
y4qxILm3XJfdUP7xGdtB/pBrcbW2gugy0sf7TFV+dch2mNXInTFq13K0InSy9tZ37SsaP2dGIS+z
tHoqJj6qEwnJjtOdA+LwMFW2S9kMB4bmEdZ/e1v0mjV/zsE/De5W2hbexVJ6faSVaMfFqx2LS27n
HQtXfUyScpsw0Sdf3cG0VbbXdl923CAVIzc2S5fMQq9oh19DoN1gbUdUrHQH6ZbnfDoSplwEE4++
uqrZpGWysRaVKJijjldpTZ+qb5xqbRQJvANjn5XOFZs6UjinVkMkjLoMHVXkRX3w3AwOyYGucqEb
yUsjHIT5frAY8yk+o6JBN+Nq3EPXfmDHEXtywt5R9bBoQlKayqi4jsrscZ588HFPt8wesSITZ7ya
rBohZHeezWWXbI8iTe/SovmN1XjLOAf9T84uoBhWSu0cOmipu6zEEdb2KpuwrlvqgYaqUbSMFcsf
s6EDA5YXWdVyTLqdNBEsSqx/ssf+hIN3YWsTy0OzRuq+pl9ok14hd/CRE09Lpp+R5TyjUkaqE7TO
ojXVi9GON245/Sh87pMFHT6ymKJjD+OWJE+NMMKDPg4HoGKhJ9zuWhfltJBxttFLxObx2PA45/ox
ajIDmgI5l27b0q8ssm6TM3qEymw+6YhaljLqz9J8UlcdkbqLRG82mYOP1+h6Akmn+M50st1Y5S9V
Z2nwL6OzKhg04rt66dUy2lp6jiBDhhgQzORWieaOkh9vWMjald8ZDtqRqFoFRRERwld3yzIgULw2
MA7iU5xVEsaxypg6Eb+Lv0vbj13tM6MNHlBXt+uJUEcEi1IswT9BFiL+eh2aqPnNoMdGGVZeArqO
86anlBfnuS2etDJHRs63YI359px17tDp3ZGVfGRJjBA35E92yu2KFDwcPSZjL8Ieq0iGzWqAtR3B
3Bq7FROgeAAF3qQXGACNVWo6d0ydrnHt/+in8UxkEaKO+MmeVXy1Lfk1GPJXmPzJBJeNvhzdqPKQ
AlEK+OnoqTkh3Fpg/yr11lqxLkbLGId7zxeXAGRS7DBqlERhNV1/oQiann2lX8mBhZm8q/O+HtDC
6PLgDNJetQr5jNhhxkEeMvpbKKWREbf6a2kb2sEGWT6Vzl1jOKtacX73E+h/EtJMLyUJu/DXoVUm
2MOyYg0+ildLsckf4BOuO4WOjjQZkDOSjNmoBYvO2P8YaZORf+IvQA8ex1r1Fyym6NAw00YWYYNx
6l/3hBJTJJMV59bxUzK0R+Z+xHtpTr+cRH9u2fyIJo4Nj/iYiQ4B0b2qwfe7aq94+gi+8sWrrIo7
H59YPLZwAPRV2YHxMMbplhGBT8Okus2boFwlo35oxPio2OzJFT2ZbZrjrfCR5cf6beZbF04yXTd5
e+AZzrit/S2pTpizNfO5cbszqca9FyjDXo/TLZPcgxGiZrAMEouh5XmKba7GmILKKNpLxqxoTjPl
lyiqM/LOgCaUECm62L0ITJmBL+0OfQ5AQ0w8kGOD77ydEPaCCCaO29+ainspSndHLOJvXw/bjWnT
4eGrEisaRAfUtPsq6x8StDwbpuw/UUitzNrF2p87R9WR2SaTSbtPQuvcwG+z4uqRszetwRaclRXE
hdhd6SWOHHtg1VHLdqcy8t8C6evWlqJiSytdC1UkjqTQZLl2i6jdjq2kGmdZ3Y8Y5FfST/u9Xufo
2Yc7hvmzKIrgwMh96loKV7gwFLhus7RtE1UHaJk8bZR11CopZYo6EpmXosN0eVQb6e4HXU3W8HWj
pdqPjyCmMP2qKO4JqWtHQqXpjbILTZoHUmSPAh+iU+WHyHdARWARW5VW8qSXvI24bxxsbcF6qF0U
LW5NGdiZi1rP63WsWCTxxBmG2jq97KYI7kCIDUXrq+iqDuNnTYTTwWjNfWbCeCDyCR0v83ED/uKG
TqHv+RbbUYDx53qYXYah+cQsWwdjEJ9LxSBgvS7WilktivmIPRJuYAbJ5JwbVLGLWPIfMXgssAcS
4PrIbC1i4xeUC7wWDJAYblA9jz+tTqcJF93xur7QyrwIo3l/UWf0ksb61S2jEhVWeGPlLziMHyw0
oetaz9aIXHDz1tB8APb0K6mk2TpJJu1nqJGp6IQlXk6N+TfKfeI+kzI9kmTyhLmDGo7AsEUWWSp9
l/BGTkHIGk0o4pQ6aJdSFS+zwgbCXVXYJD1gl8vSOo6O8hiHVxmFoEy1g0nC/KKJ8ttJZh7bEDrh
NQrwwF5oIoDv0r06xWoCyEKK+NbXd74hL8suYW0GLOIHBvSKBMXjhYu43Kvo32ArrJfZ2OzKctwb
RbW31KFgsm6uMcFMS4TgB1dFDIqI/zEPkMPQIWBRbLGqWoqI+KIbVxJbfF/5O4GgP2eTO2UYzvJW
Lgynehg6M8L1N91XtkUVM56RbI9nZDyHQlszkdMvBK1QWGMbbI27oeivcsAjnpDR+VQg3G/UM9XU
zyQlWGjld01R32aleeMmxb3Wa9smDOXC1Br0PUj0w/GWNgJ6Sre5RBOCxN+l11oIOHep+OEXUlu0
zVSz2W0f4/g8a6q7OiP5OQibZMuY8bWejH3VsDU1qMD8ft7GE1KflC1SFlynnj9ZaMxmxXzdo5TR
8303a1mmhgZlwHuMUS7a099dKP6LLh6ICV11U3UVdXiJyYl+PGSWe1aUGQAiba8OKZvrzr8I6y7d
mY6/zzkOlkcdl3b4q7GrY6k6nqVmG6Wc+TxmdbTbDM2fgjcnepyyp6q9NMsnBqvIepMcJEC3liU1
iYqRr22gyxCavcvkeYOefWH6xfXQtiSDR1m2NIfwZtRt5QBXlMwekzZu1XXU+rZ6PtrGLXTcO71B
/ZfxL8AKrLVtMs0l5SrVi1cTdjPESfQaaKAm0fabtoYLYGnnGCQ9ze8AwjS3UVjUCNWezNh8sivb
3iXD7zgddjGdhCxXL6qync7NycaAorxq/KIHA++LqjqPOYmkW3zPr4XPWWBx7c7HEW07iDJPWGG/
tCvTwT8QE1/tqiF3HBaYnWRAaUO6dVi5FODlXl+02Gzo8+lDzm8veFHcPBK/67APuGQUOoaQ/kYY
RXyGEVDZm7hFD5bUNaYBtAF6kWCQ88njaFrz5q2Z+o96y3/bMf7QV/6yA/0/sLc8A1j/vq28eMqD
9On1VxO+by3Pf+ZPV9kVfxHwYdAkhoz5BsP7d1fZcf5irISIgc4iwwx6x//pKguAdwIOPgltqBbo
z9Fw/ldXmS41Qw+iuJDa0FK21H8kV5inDu+GKYbl0vDm0Iww0Uewln+cSmSBQBOkYHmbGyvrZhjj
TRDqtmdNebphx/AP0xpQi6k68i2497QsdBjPH4+X69oMNUPACPJl8Ayt8W/hbFH1Tx1bLCekpE/R
Yr+7IZ+MJ0/65m8H1XhZCcEBK00f9uNBRcMAqCuMYCsrUzk2KYYqLbcQqvKX3wzy5hb8++vJ+Rkq
AiXUJyqc59NgmLyrx6m0RETdk8VHdzKUZcigYeGrSbKuNdMASGY3mKL5K6zD/d3XZ3pyeFLLNAde
N6NER5tpifM0893Q3UyMqWf3AEROsvb2aaZThU/KpQgbZVxUJJwvHPZP5zFStudcx+319fFnVc77
8+cHCFQNmkG7DJI3D/bHH5D0nYmpXSNBvp1vcjKIuxZIz8+ki7JlOEYTDss6NA6lwCCdVu2mynLK
14AOOSMC2Wg3ttUOG0dr+8eeUiVYfv0DT573t98neHEQ6MFNgcD48fdFhQlkM1VpSjshxpwsB9Jj
DtbWoQ+zkkGuXH59vDcy+7sHYj6gY6qOhgqFsRKDm48HVGrpyA7M6laZOOzCQFSrLTgzy1mRN2Nc
h0UVX8d1AsAp9FeZw/pNX9gej0ORJHL19a95C0N5/2tMFIAk47DiIM3RCNr7+Guy1i5qhXTrLbMh
IFYlAeHForNFs6+YPg0LnYL22JVu8Ri15asFX3PT9NZEXT7Cbmt9J7xGNKP+NApBx0MfalgvOXbC
+0C25a4eQ+qaoLSB9w0SSxJ7Xl64gvXlmOXV7A92etKwg5Rkza7wz2wtU39+fYr66Xh4PkUiUDXu
8vwenr6BpZQaXNAo25pl79Bryys2yFKWw11aWyRG2zR5C7eKISm2mnuupiWVQpoFx7o16Mr6ptwV
md88d5qpIHgfUmwOrfpzoAO1Hbs4vYkTrfzhFKYPCbKNX3UtlV4xSfHUguXGrpbLXqUY7fR7o2nU
etHkU3PWZ123qgI3/fPV/VuVzak84e1sbQDFGrkTKkqbjzdU6bCpOQru+4mKcWG1bHMboie9ry/q
6VvDUUjS5YtDC2MGIZ8MHh0zYWzGOrC1kzp4VKjy6ceT5VFP5i8nUb9L2jtdRN4OZzoEhvC1IPnm
RAxhD00VTjWH02kAnyVFtOeHDZ5Lxt43y8GppOTtSCyTOh9b3opTdQcd8jzQm4aJIA7+s9TNh7vY
UtObiXD7PZrtFJdEGF1/fTVPF+n5oFQC1ALzNJnAzo/3jPmzS6pMTuALiNJnGfeOs7KTijcxhq6H
XDq0mN65Q/kjkSkvUW0q393Qz64woVSWTWYwmF53vuHvvhNKT0xop9JzrQtbWUamSlehIe5mBKeQ
+d/kln7y9HAnwYKbLgIaVzs5GKq6UMokqLclQrcbI4K9TiPQ3hRUG4swlfLl6+urnQrsuMAEsQhE
Wez9ucAnL0Vhggys3Ax3S1VNE+1FG59uaBfMRmDMdpk3Kcl0qdH+XoZK7AdLvwBWjoMgh1cb4vDd
FQiQz3I/ap5bq26fM1Eikgt7H7drZClH9qHlj69/9Kd3BPQ3Sea8a+rpl1tkVmKJ0Cm3YxSA3lSo
TJBo5weXqfbt14f67KFHIUtcHt0CgcTy483PnahqKk6Jcqj2z4D8amdtM/R7RVTO3sB/fQj1ztp+
fdBPzg/YMmUwLRdSaMz5R7174qaexGGRKzk+7NxY28gHzsa+AXsH5+wb4egn7xd6QxIlOZhu2qeZ
ykCecGeOZbH1ZR/mwAPj+Jjpk0N4StVctVIbd0Kf9XgYp8xj72TBNw/8Z+fK0V2D2ppK7DQEFYuF
3Su2zLeZgR4qk5yhNpbuRRsV7jc5O5896gTZGA48a3v+qn+8rBTo1rxYZluDb9Z+ILRi31gT32ZH
nfT7gLl5vHSKqdkr9NS/uaWfXOc5/VygwUZyTW7Lx2NXDvxks7dmsYLabXTDj67DatQrlMqpfxZP
I2tX1AN2Y7sNWX2RBlRbXz9Vnz3KNgUnSmubAJLTWz01jt91DlBXI1StbYBqBkAWY6Aiaq6yQKG7
lAIR+aam++T2smIiSmZ/RsYtevEPj7KjIxekq1Jug9hwz32lo6KzBQkBtKj9eP31Gc4X8aRi05Cm
2wC8kR2xS/t4sJIdkpP0TrGtqNXOI1QcXfNtlfrJQcS8MUNSz6LgvGnX3r2cmavX5pSFrAgAwGOw
H4qLHyVo/mEUGBl9Ov1XjaUZORRU85MrlzYTSGAF4uJgVcY9iHnS47BUMQRI9Lz85tn45NUQfEvZ
SaHtZ0tyUurXRZ90wyDrLRW62GShG4mlq1LRTpaTHUKlUi59IvRgwSrWNyELn11PaBvYKDlZmxXg
401TYi6EHPJ6m4JfWyL/f4au/J0y9ZNnf07Y4uHXyFr9r2+4q6iVDf0k21aKyWM4UTRMwdDsA9lH
6ybBl46bKviuePnkY867jqCYM+NTdbqBmoxwCDHAYQuSuXGfY0G8dKahunWY2W9jK/vuDZ8bJ6cv
AHJ54miIDCAb5vQFCEwLx8IEwCMmuc3aDmPnVwukn+FvXgabkaFNGBWStf6OQZR/6ea9C+I6wvkJ
+z2ufpeGlt70McKEZQ2fb+496s4SbtqzaUTU/okpex0SVRfCwqhcnbEH1MaiEs0thUv58PXr/Mna
MWeUoQDl20v/Zn5o371pqMgbiTm42IpSATpWAhak9+crDzLWum8ipz451rww8mEQ3Cv2nh+PZQun
dEaRUNwyMl5KrZ/WU600G3fuRfzj08LxwhdIw2tG5X7yGRrVSkIVHdPtW8ejUW2wVljK6DWG8Tdf
nbn1dfJAGGztaDOw4iOuPLVPEJur9CrEWEi4ATtqaekEIWhWudHqVP2ZS8FMzKjNYgLwO/LxAURm
vaognW4ahYmjl/KcgenvpqMENXJnTINGwpk6D40LpXj++sKIeUn7uH5DS5krbdp1LHrWyU2oQM+Z
Y0hDJOtRH5W9XgL2S7FWNwPjNXRiwXMLHOVWmlXQL0BqKFBLxHQV2CGW8MnANaCp8qouZOJlNnuR
Im07JCKygYfVOVe9kxPdiGhyWTNnOvRW9F3iDhuuj0sp/QJKKaTpJnYVYXLVT9azuKm7JBFpucUo
yjCjr9sfPupsqHEMwOngYxyE/dNY2XNPPcAlT4KI/fVU9Z1HZw9acTU4TuRhHK0iNNrglrzacUPH
Cx3FuA+he+U4/EXh0tS2bIDmtl6uQN1RuAxGCjvbLVPdX0v4cc4aGWzAvAZS4VNoOCUGebXEQszG
raUBboAVwAV9SBLFvlKTMN9Xjq6jdhz8s6Crq9AzzUBcgEuYkCoylSCcemLPvql6WTybIUyrZeFb
0VLaoCuc0ZjVFrENiz+x7zRDIi9igI5kpHBXSjVsfaE1q6HSfOn5CrChKA2UVzIedR5NcpF+2c10
PSX5b1UrxLIZ7WkFa24RjYnbeqUVCLbS7fSkDrWyM2M0OjIp7POUzGzOvytvzYnxnW+D7y9deLaN
iuTEoPt4F+pQSRd6Glq4OprurHKUCbaTBpfER+l6EYRVuhXKyO2AUqbcVsUYPY6iAnVQqJG1Dc1B
+W0CTlo5rjS6hZpALjgyX3Vvo0r3Lxi8pjyvRl6sBCwdRDmyNBnHNOZEOHyMBqMtQYT5difPipSv
K90Hv3tyKz1BetyZoTeU/U9wDOYzDwJ8NWlm448aPOmuiSulJVOpSTbYg0PkGbVlrvK+ia+pmlNJ
U6b7wdqZvWgDvGx6bPoxJfPgHggPsxsTdKqVz8KcRCRQdJ0+fMoM/6axu3vI5lm/gOnjGmthYIZf
MPweLrC4AqwcUhSIoKda0LO4CPRlGqXFOlShnw8j+dAC6prnFGpxqVR5c4z4gj9EVjIu1Zo5mCOh
Zyt6rhLWYDgAJLLcwGshnR+WodQ7hmZIDBQG4GHfPUJKTGBwK+E+1s3XuO5MYP+DvoWSQUFuOjc4
sZ5sKbNtzpfgRnZJfWvGtr5tJjahrSgGZNl4qM6zFukCwzgdG6BmwZyrKwEUOGiuQh1SLTrOZE8r
T+yCyorvNEVTGJiK+qj6jG6z+HbyO9QmEYxR+rWz4FEB+pfHYkJVPc30VcdaRQ22Ha9IBgIeY8uN
wnXdxuOaCa+1SJwY5UMAdj5eBLJr25VUh7JakGnODsoZVQiOjtukHh+xjSYV53mAaMRWx3AQxIZQ
LwbmnwAiYX9PTrZMpjQ4tlOlMuIPu7Mw1HVo+0z1UZK7GhQn8PuM2lXnQGyj4uURs3yNWdbPjliW
O5QK7TJnftkAYky1XVbHJQIdcBr3zhieycmfHhBolJthiLRfURXmv30Ym3fAiItnJpe+Ygu+86yc
IEXbYO2XRnwxTH55tHPYy16SSQaA7HjeyNL8vd1HSxOo2MaJ+vJ8Ntc9l3U0bHNS8vb9pKjXjZEG
P1tNmYF8fb4bwdwjR7eYzOFMHIAJaN11hUH5l9VmqhfTfUXtMsi1mYuHhpFrsFXyimFEPcyZAR0A
kkNiz4kZY1ByuQoiQjwLWNud3yvtAzEWVHg58inGgiAB15TP3XZALYSMFRQlETZUM0mvVlC9yg4O
OPnviKuCUQck4LBkm5kxXOW+Oz3AIdS2Zj6IJdbSrkQBmOP5BjmoPGvxGG1SVeD7jrrsvgxD5zCo
OA+qmmdtaYCaXOa6Xyee2vd643V5Ijchid8rf1CiLeKqbm+6fnOrmAAOFtXsi+EhFuWlmRO94Y3I
IAG/EkO+DlSZkJPSTHYOQ6DqojX1kEsYAvA09C3tMgpK/dZkIkpzRleSHTdPVGs0jd0mSLLs1WKz
cgP8Tn9u8t9Dz1SXxTn9RW9SX9mRfUj6o2SBXLqxYV41UA0WRC2hiZsUGEmpat9UGshzKRHDAXjM
kVT1HYt5qFf+k9U17gVGq3zfF121l8AF/AWIq/bR6jOSe0hR8cwuPJh1kG6zgTF1runJWq+1FOMA
7CqtqqsNr227thXScKfJ4FxNAd4AZuZayyxjV41y/oJQQ/zsLUslH4f23E3UtG7yCK6dmCJbyK0G
aGjFg1+iOJTjL1Mp2zNlSI3dCH/lh2nZDE3CNr7CD1xvGscGciLMfpXZSvgKJH+6R86HaqrKN0Qk
p1fgK+6bGkc/aghUUz30EpCww8jqVfhQFFrwL6gj2F7/MFLDOGsdM9hnyMnIiEh62NhiDHfmqKtg
genhonMEVXEo8XvdEmWjJYu6UZIj1tL+ohoJL9+3ElP/ij9gAuAYEMEOYRpcTUYMm72eVWpKwZcN
9x8Dc8WMbonHUtd+oA+3daE4Gz90YEmaDJH+D3VntiM3lmXZXynUOwOX0yUJdBbQRtpsPk+SvxAu
l4vzPPPre1HKzJB7uOQV1S/dQEDIgDKMZuTlHc7Ze21LQ/Np9KqzssqASjeOPPsGTrOEAmvFGFpT
WYJKtcbsCrpsWbmlpoTRdmhVdqeNpb8gDQw2Rqo3wssnNDy4S0IP0F5FlgzxR6CNnHJvmklBEFKc
ngyh7CbaDV8wfDv7MetjKhmG2YP3GRzoh32dnvppbr6GfhWSqlCaweylRoWhA1WuRQsfsPB6dObO
zYI0/0a6EqoCGZp3vZOb2qpVe6wdKbCTVVRqKZNp0Xdeg2tFrotcdld9UGq72S6KvZYFC+Q20o4T
/l5MPjI8Lyd9GdrdfMQ9EW2VpuB4NJaSuA6pLlJu/anhHODapA64k9L4rLaoprxBpghbKzO7FoSV
rQ0zRAZilNV8ZMJ6CYHHrGd2K8cmJyZwIYM99SOZXJkVeGWhoP9qF+ijXfWnIKLpoMc6gvfWCtC5
igkMSRETt6V/ifuhfhC1ifcdte2nqLFxn/jWvVqqs2snFfoktEIteBxLx+xC2tZEYg/oXMTpUIzD
ddAPrefnprKLhsnxVBWhqc8WQRsGED49R0c3YPYDgsa6r9C5cSem/RvaaNk2DurwbG5jRPw9ITyb
CszbRZKE+rWeDPO5Uk4D85eDH6CznOu69Jubmn4cajptBAidCVqoYrL3jP3iIdRrxWuH2r8f46q5
UoaCNKgIassSKVXtGgivO1OLcRhFst6BkAvWevKJ1Y9ZHNakemsgvmXbDw9xRQGYg4ka5NFZ0Mg9
jLHgIJr5yQ4xbOpNa2N4SfA35EUP4pCMIbwxor5mg/NNKlnxCFe3PvZh/dD5Y/3Zqp0vTTmx1baY
A1Xm3yExI7AD6qMvzOISKWC8zsHsXBOhc68Mvr+BFBBdhR0csVXJZnobVBk5ZxogQ7WTg9fVdCE7
bUl5Bk50JmTjrA2JGdSvsvpoO4EJ6jR1NoGP9bOJ671hRdEZh5DtxAILHUyf1E1WzcFDbSvBHuTQ
taFnt+kEOrpv2vKAEH1yR8PPEcsiyOUdaL3KN7504OXY241y7Wj8wWZznWdl9DnKpTyEbB49tZb+
LrbngvCoEJ4z/FVUe0O6GmXmMBmM5BZl+bLRrM+muKuBqLb3jkDsn+hmdxCOIFcIMpbtqupCQiTb
wBEbsvcAXiryLsYZB0ZMqQAWWWpp8LqpiEmTwCHFTYFdk5KcAjir3wL4V7ZzhCnH7DPrLLbH7GKM
zfK5zKGeW/l4A6XX3KjE6WxC8OoP3RD024Gjz1orhtvKwZ3BTGPep1GUnOHXJquZaIazQHEcT0S7
yMinA+xRsdfSQZzXXdtvyd7odmoVIBXKbPhGStkcZmL5gGnphNrLuHGDCvmg09njnWFMuM1sWN5w
JsMDTd5unYf6Y5SavTfq6bxOW6RQg+rXlASKHRkksxubkG1TNSXbCeJ3fo4RABFsTciJNlTGBapd
a6+G6bPaRO19i4Bzx4zeH/wasic6v2SNEDL4MkxAKWSVh/RB9eS+kV33VCuyuHIihF5aD560MvMt
1C792A5+Q4je4g2CTX1QejUnhSOnllAYY7meSr3h2aUzqr+wz78hDiNyYyobJpRt2FFmjsROaHV4
7kgk2qCCeKcVotmUsCPLBsPTKuz9fmOphfB4ZJAVS6VmC454zhnsrc49BQsHUxvINRslmD4KeO+1
GderGGQrm88Rbw0uDFC1CdFwjVNej0ka7MqIuXAA27FGpWu4xFP4ruQMQ5Qivn6ZEIidCLtVXJiJ
ObL1qtooCAw2pP/oPq6VThClHCf92ZSC4MTJIY/UaOrNJPWZcSoPNejs3HP0obhQI1O9yNkB7hR2
dXs76SAFtpyImyoIrlPOTCsuMHitDQ6Vtn0dwqC3d+AAqcaLkgC8BvYk7vxTWoD+n4Q8TyujvwK9
dd7nbPAhhn01qoWlmSVndgRtWRs07VsR9qHbVfl0NRNBtNFEKD/paNiPaVHMaJDHDjmqkN2d32v5
qaL1AlE/P29JPaAnUK6MRjzkSdJfKB3W1C4EUKKVsnUbEQy7VCWkC8FaclX2Bes2RXDyONQnIy0x
I9a+0R3UXos4mFc+Hr4o5G0fScAyfOd+ULV4ncbRcwJZ71Q11CvdIoYHakU0PwyQW1tzDrOvPXur
DeAzMhO0Mr4kp6zwNI051xJsVlZ1TfvRrbLKeATfv6QSgBz3VS27U5rGP9oN6TQJ0Gw3mDCzGK3f
rWBVTRdIRr7YQQnXa45whNSh9SWpysLl3KTunNAwbjuTI2+eoR1WwVGvEhhTaH5larF8xPOj1fG0
1EUGGRhRcFc4zklNunEH0Q/UQDO256k953dZ3iKDjArf60s9OQz0wteNnASOF03eyt7fTsXQ7B0j
lNvC6euntgvatajH8yKtRlfJGdy4BMsrGWTmM+jGe80YwKbl+E+jCZwMLLbo4KBj38RWg+FTgire
jLLpTrVfNDdT0sKkyjg/ugNBXSCexig56j5uuCAIv0ENwUaTKcHiISM+bOqzg/Cpq64giY6bFsz3
RmTjjMI+3hVq3q9LwkVcTcHtGXSNAUC8Q6lqGvO3kR3pCXgfiUqzf0ZkWHtDYGG4ocWELAY5nNeo
VvFVx5vn6pXSsDvgzaOEZGbwxQb7EpYO2LWU2fHBwre8NY3y0CVhdd5i3zj26fjoJPVLGAECsWqV
dBmznjZidsTWGYbsMPaFhKlayv5FQV6VuwpgmLvYmcKH1I7rr2b1La5RqgLgFDvNz0HXYtZyLW3O
PgfEwnsQQroDhFXjkFRjfzlrE0vIICH3ar7T7PxYtbEOtRjaRKYa7ric5cswKDbU7fzrYGDy8oM5
3UVtHt+wuo6uVua+Fwe4Pf0yQcYMtKfYpEXLm5QoMyFJdKHYMBZJ+ehj0dh1VetTiUrCddtFIbdV
nQ7wYL7URAYc6sHxt0laVfdUpq2LKR8dclljcSKXMzgRNxq7CBYKZ1NHVSI4oaMp3YScMFRw/b7C
OmqWmIKMqcZ5IquCJptpTNDf1KAWhMkp5Bl5OCUqdse04BqvWHCsHEFui2HMNwWV6j3goMtwMSUg
jcdbM9ugNackJUJorjZiAbKjGRIsHHZ5P2cFYTBsZkHDccCDqY2zc9rItoYObqqdOpEMGarrLoqu
qVnREUgoMYHQIA/JWmiBzig9Xc6qS6pQCqw4HQgAbPytCuDnHNaxcNHt47XJLFdFiYV9JiH8N3rq
c6IjoJm3ZARN0UZ1lHU1SyLWfEF5onK646AT2JcOxmU9FHjj65rtZ6iVd6I3CrcSo4ZnBdQSOEN/
fKA5ErmZyUm6ELL6NtDoeipYHq9ipZ9ch92XW0RluFVloJ8R16x9gg6eMC2w09ZXWabFL2UAn9Xy
jUenBI09ODnoGJSjexUm+N5S1CNw7Ie8sYmmzZrSi6rurlDVBPqg3u+crIHiXRnzOgMM+rmXnbS3
5Jq069IwmH+b3MB8avlAWUcTVrxOSoxept0Z1vzkQMzRtAkxgD3qFF2TFTQq26uavjzTALCuLaeJ
vml2FJ1j1La3nLR6T7LjO3SM0iM7g2JXlJazw4ep4A6QmO+yWbCHbfU7SgrOk0XmzrEOZXNm9qN1
6TgBDZvBYRQWNvvwbgJILBteWY5T2iZIx/Zq9iN5OS5A4zmkomMGdbfsxcxjM/YYJQD3dU9Jn5Md
3DqQ7sgzy7QbgT1RWYkpkF8juroRRvGovsy1kQWjnjjNsG84kNrbnLFYW66wfetYtZJE3FxVrB1p
Ztk+JyZJW1kV9Z3KbPxPsxUW+9jqxd4uAvUep73cJHMCEdIXYcfU2sPCQW44PNY+CsM4KtsN0Ilx
HVlthimhGYwluTJ+ELZe36i1UZ0HHdx9AhWGGTk3M1lBnhj455UTJORPBHEePeG/4rNr8qWgC9nB
eCbpgnmY68Zngk0VXp4w3SaTqlKaLebhYlYU7LF+AsLbz8tbEqsSdhOYxyelx5lYhbI/JnIQsQvW
oUs8a3bIb5gTFXpMlNZghYfsi8gkpflQjvEl0n8M7mIuI3nK2pxNgF0V8amxW7r9OKzs0LPGSHsw
or761nSELrmTSqQHcSQszGNs2QpkB82/zIcIJ3bFifskOtSBZ7WVL0kNgyl3VSWsrxOBiaeZefEb
NIsAX+SIAk/VDdZV4kFC3+0ctRckXNX5sZRQcL2oUapbInCNewdj0rPIy5JqoQ+OmzmMHunAVPWI
cbf35qzn6xLqGZ2CDr1XYlj6feok1TfDMMQjD9mCwxI59XrQQG13YVyWHh3KAHYLUaWweyGMn3zE
hfam4UhH/T7RYO3q2k2Z1s35FAodPEEWTRgptMI4C0lFIXFNtA37JfJQdS/sFlmwE4x35IsimKyK
DJ2u8f176X5vuk0ZixgPZ1J9bqbRdFZR0vNn2TLjDfnIL4EXcqEjLzkzOzwX1PFDfzeN1nhHPEhK
VkU2OYcY7BMsdtkl1VmQWwAH0PpEzU1cDggmfBEEW4tgym9R34fNTR+XWPKNLDY2MDFzgicKPb3R
RR4k+9T28XK2vV3rnsBXHuGMWYJtfcegsqHx1vtdDDa8aWgKsSAQQTuSd4Ub1PYzEmqa9Kay43Zb
dhlmx9bquCHN1HBLVeRG+OzNUjU2jNJY3dAwY2eRNbRuk4aOFxQNqhuuDznzhpJG8IkyPCdokPjG
plMH8VgA9z5QP483Than92KMsQk5Jn2mVCnarZ9P7XODM+RcncbpIAl7iI4O7d5zCrJ8fNIg1AH5
oXh26zBOOdH7Z0Aesacg0EeI53TlZ4mx+8yJ4+AMVCvyLGASO9uXtHFzawq+qEoQn/BqoGno0QT3
6xrDd+TGIQekdULREsKecFo4/f1U3FgEVWC0bZIpwxbbMRoD36RP2dj8zxrfzamjNH5PRQAWQB2V
NZNF2oxPhWNWt/GQt89x72sWJTpdeVI0ZJkEZ1e3VDUVDndTIYm2THSLSPh+uKuFXj9UDgWLRM3t
e84M8tzSgxFPe4KBp5bsD8CwSxb5HNa21TBf0TZlP46NFdUE+d3dBr4HarGGLBkB+ZzplYn0nPcA
69ZIcTYhkThFw6irU9B4WunTPOgIRw+2nYU7vUyTyHZTUkFvqGAxsuqe7BmbCj3+qUrnQVQxWBFZ
i5SHmcTlsY+Q5+pT3fjQMECrHykGZxcR6lavwiN95sD9vSRKy083qk9dldR5XvqZ500BNJvGNQqG
KTwgEDPv9SpjEDSy/Jxqrfwq9TA+hWWgUYacBqYH0aJ6xI1nZbCPHZCs8xTFEz0GwcuDU5tnCm0H
Kq2Zms5tGCoMeQKQwbeXFQ8h7+gcbRoDsjORV6aOJ0mzkV/1jprtqFENd4odxTuBwOECv2N6Q3uU
tJGBgcuy4J+FkMBvJtOqbhNS45pDhG/nK4edIfOKvuXdiFokyGwIZgWRKhFNm7BFTgfKzwniTWH4
Gumv1BEhus4a+6yi1Jo9jpTwmqWokp5dJ368l1NHzpBNwscp4P3I3EFW4jFMGdoJ3avzPOHthDyf
bIoyZdZNpuAT3SluJ/y7Kb8YgEiw6QiDeS3oGMWb743rDgHat1LAUF8Xfs90L0vMvasqXt7vtuSg
c24vMu98apLNImYxOWTnOdiJZGC+5yJ8KNbfh1R3KAsPjlbftPo00Iry43YTLzNzzgKwcciNPQnT
D8BnFeV1HuUjnSMV3iubelagRPLXVJzFVovz6UwKIGqLHNG4bCyAEY9JWgNTZ9MoKaJSV18qVDyk
MUvJm89DDkN1lknQuFos04uwHftthUt4L5Sy2DuFIg7tHPIsWORKcsA0myK3VTf6xhz50wvnhLl9
EJF/kZqSOTKadeY5XGpMIqJSdPgyjdiSC1GB01TC65rxfVGNiX9Gnkm/bkOz3ykBKIVyZE/tZsXM
TYJvn7VHqy+aybPynEprrti+cpgygTW4KBhwWg9r0u2nuN9qGj1XL08qNtuCKuk2pF1zomE625gV
E2aSHAJWTMc0Rd7cdtXtWKq8i3ktnYu+hDTAfZA7v1o4n3pWA3qpi5qOCImLBf0EgM4L3UFTS/PW
YHRvk0bJwKqnhfmUsqCwS1bnalcGw1mc1Q1hdvhBnFUrERnnBuo/Ng/xjuwOAiNxvG/iwGSo9HRo
3dKm8zHkKBxXIpyGO0O0kn1jzSJl2jr6Rn1Kb9hoKQR52QGDt40depQhBAL4b1bKgsnuUCMlL+ku
pqpvV0MZGmTINA0y/nhUL6lRXXRQvlZ2LlQChVgbFGVEAl2OyqHrhuZAaYJfY4Y60XSUxpUdwUps
ATOrZ45X8oZ8Dx+IQPBDqPa3nHO3RcY//+uV++07hfa5KKc6CsL2v/575rrtS3H+lL00bz/q1Sc3
//X9r4OXYqHvvvqXdY4BZrrqXurp+oXo4PZfLNzl//nf/cv/ePn+KbdT+fKP/3wuOLYsn0Yeb/6z
R87SgGdi1sAgjgYdJfzv+W3/+8v0En343/8T5YZCZXhp2n/8p2b9Qcq1w3uOZshapFf/NtmpYiH/
ImazDRPNEvKWf5vsnD8WerBFnhD66IX39rdMdt81aj+JgKBWGyo6dHyA4FAd/GivlVhjYFK6K9tH
Tt10dYDCywoDe01Xn6koQVXlGoXMy33YEN9Zs+Yd9Eo10oh+dFnb18RpBZjidHy1Zc3qWNSFj3Qo
YeNfpxanGq8SoWH9kNH/rWH5/5tVk9SYn/RZf0FLXz7VT88v6X/sm/Qp/9r8PJi+/5c/Bg/61D/Q
qC9CdRXToL7IoX4MJlXFfAmDD5GbQH2G7PnPwWT9QQSuRaHaRo/MQo5s7Z+OTdX8A1if0HGBQilE
RGX/LQ7ga/2bgnYWc51hfXea/SQdVHzer8Tvm4NZx+cxaXKanx2SFvhLYZCpbu3pjn9KrPx8NKlS
1kRlOFrgRXqwU316TijPnvPRd+Gz7H66h5c/xvHPpN/vxM0/h/ef3+jtsIaVUgzWxMa7FAdbqQIv
LMqAc3dG1lHYbbqipqxO8qWiIy2yid5cVVSEV9ncfa1i7b6yW7L94CurPVVfq4LfptiEhDQa6TaQ
5DZqnt5aTmttyFsr3JEsEZeIlWvNCopr1ShjSAjikEJJMSiZz3NxO2cxlc/pnn4sBwr6QjtkTMEu
qxVzTQu1XccVX5DUvRf86fsgK7x4Di5FUdyGIr2tsu6c+rfFohECDTLjTzoCPfrx6vNQi3u1G+U2
TwU7NdrEsCb5pFZeIFL7QLmsvxbZ/vuGijc6O7UtKY1QPTyA31BWlFTcjqw6MHt2tHYG+tNolmQa
oudBQYZoZSrjz5QQ9uSeGitjDGiuNdvCHLRt6hc70KgvALNXWf/YWWD7lPGyjdk903ENYKGRxISh
P/HonsauE2scWKYsIBqD9jPZgak7V1NKq1veWiQ74hLsSdq29r8fO98dVu+MnbcqTjm2MMYVGj7U
oi7TNDzWeXzFtumMm7xre+BZPfOkG5q+9QCsFtmXNXw2ojSGQBDASGgrZK2k7ZTBTTykW4QDzx0K
re3cLE5+2AR6obFol3p+FU7BZRdAq/jgqy+i1ve++vKC/vQiJhTaJ3Js6S4tmTvzsM3MQyQ4Jtmj
Z+kavA7/2q43SbD0EJ2Umpu4l8RmOTgEiL7wSgu5VJowfNWqSr2BQbvKHJVWKMESVnEdANX5/Vd9
swD9OaDeuAfCvAzx7oU1+5vOpezj5TQyE7iaU99Jrx2DZ0RK+8IublM9vpnZsrlkK4gdAiYit8tT
xquyGmvrb2G6//w6b8SwMuZFXxi8B1uH0EKWt9nxZn1kH9Rea27//PhFlv/Tg8lDR8aBqOuDMZWn
Kq1OTUveeyXn1jN7SDC9laPrESjzaoPEq47RHoaRTy8luwky5CexCC/8oD12TQMMOU3AQRHMYaXR
Z5EmNzilUEJYL79/Nr+YzsUyun76stTCEaoVRY1pJ/WM4AVAJxgoNFAEcKUEJP/+KuoyF783WJd7
9dNlQN41UUbIy0Ethr0GZ1hWGfcn2FKjWBlq4Vl1ed4ZLcWSyf39Nb/7NN+75hv/pp8HTT6mkCYH
Z74xJvtII5UAYSOk3DzIbwCvfK+eRuUuCTraUItvwNyMSF497NItA4NmMqCVFseQ+BRDelohQP7i
FBw9MnA2LnSB7KPv+qvH8GYNkySASX+yy0M79J/LaNJWlP3IhTcAi9ho3QgPTrcycO7oGoIDm4nY
MbKHWgvJDwpIxWN5WSOC/JR1CunDpMurg5cBXAQQRzSIPA5j9FxF2vUwwUxjzyE8cJhrqoEfeM7e
+CT+NejhObx+wLPdVENo6KT8RQ3IUIPE2BwOoy5vxaw9mKhnKq3bZpwc+6D2plJuOpR2nalcgJWh
94z+SpdXCmGLcE+uh0Ics8Z6ZqLd+UjtgfHQOP79uNCXof3XccG++/VXzZEXTpnvVAdEG4ardJp9
mlsEvDPVMZQGs1wHEzuUcCSBoR8WK7maXBeyFBemCtUzoyW6ot7OtjgwyC3QShgwbbjKffhdbdI0
u1Tz75Qhvide+24q9EeH3utqSNIt8Jgn0ah0kPVIJzlPFJ5qTUc7s0jsM41bPf9QNf+rH/lmdfCr
hEq4oZYHDb6XzKOjlP4BTs5Lb6q7Iu/Ok/oTj+tozjr4pfYocrnJ01z54IWXy0v23k1+M+Xndlt3
GiPzQPKtcDFCEt+XsemRZCVelmwpHCNZkmSJH1PE8CXRjWfkLq0bwQZgudLrrTTMlSB8xEsnKH1O
93XMoEKPNN1WbUO/yshU0sHKusK9O1aZV87tVVkmxo5WnZXRdSvrI0FSR4KYINzk0G1y2rTrpdy6
yTuSecoh2TrQ2VNfe5o1UsFmG05mlSU+G0B2U0LMhISlex215opFKaVCKK6xRQwbRE+PMP/IIjH9
S4wVkOSIGe3JeE9SC41W8rlnEie/ozihi9nRYF2PgyRfMjQ+/34UvwG6//nCvVnELNEMtuw1tEQj
G9omqG4bjKUeDuGSgqdAGxmSpqrXOj2ertWXkHBtLZkUPVZicGVsRdw2MZ4cCpBeVBrZBgRhuPbb
liYtJa16ZCP8++/63Vb03mB4syL2RRtUvd4h0DFCwgrPrP5cL/NLQ0+PHD8RSoAtMwdrUQCra8IM
PVtFE+rUwKjZMDRBuh3BsRbh/C3O64tk/DwH6ZmFHpN+HCUbSj100IZIrhrL2NWzvk2NgN/q45Yg
qiaRXl1166R49G1nl8HjQKJWXyfSOhY6AkqqOBPhHCRPpYTAwieip5L1X0fN2gSAqUjRWv/+Pvzy
mS0v60+rIHnTaUQtqj7AyDO2tMfTW6IOSQpU64imc225vh3RJRIAdQtqgIxM4SkkZnWqOT9FSHbQ
NFMKjrI8XTcY7zy9Ih5Q1fpspRuhsaNDM3/0Zd/fxrAmvP6yykStIgiy9hBnCdX2wiEHKJIxrDEI
3OyV7QvIKYNXLC+g0CEyg3sCoeIUZBurwXUD/AIHnBlGlxSdu5shsxUX4XFNnFquuTaWBRcGpwJl
NYnXsvlgPyN/NfG9WfWnMSginIjFoTFF61EshxndJnJHWVTd9PBFcdaV7brW48GbjGLwegIFMY3A
ds+C6oSQ6xrl90XZoaMkA9ItTfbMZRqH67GDfdUjLFlF+L5dPYvbdYqLakPdBuQb9VoikzJwuwmC
+0aNPndOcNkWWQBqRDN2uZIkO11Da1rh1XXTkL+oVNB4kZhAY2PCWNVTfG36bPqWXaPfpIUXJs2u
n9LPdh0ScqxuSyPNzniL9pUfnNtEzMU0oyK8QGG5DmiQubo0mj3CmIT3aNnVC3xZTS8f2oRoJd8q
INLT/ULFkA5ra7D1Dxx4v9j04up/PVrUKpEdh9fy4CtImVAIsFtqhpJ1L4MI3wNeQKpTJa5VdC+j
gb60VUpknqRqrwmIxAGiI7KsCvWB1s4BqPtVH+snMjap5RLKS8BUfzLo+E6gmz5Yon5xKvke2/Dz
21gMZW5YcZkeksR+CPv2sR15BqYYAq/QwkuqhQ/U8h7Ir74Y06bdpkXNTCnxiM05aqtKiy6bTH0i
4vH69/PDL7/Rm52JzpQbjlZOJaNSowt1igXTT6+1N75OCKcih3tACpWnlZO5DqFyeVGcI2CrlENt
FCEQ+nkyiZ+hZnQW+HO0rTs/+OC9euN7/Pd68za4Sesnq21aUR5wrA288JWzMvUm2Ooppik2UeM+
oQ1rKfICfhEZA06LhEaaYm1lC4cnHY2LsCMOQhk6IkxVUTBxx+0HK8wvzhdgJd4MvzmP7LLD7kFv
Yq/N6nYoAk8Q0Iu0Yy951e2OcCTTdgGpXP0Pn5b5+pqZlglVS6fh4EcqQbWIAzMzXEWRfQx92/Pp
ADVoaCsTPRs6bj/27xDzbbVoQnHlBNKb9fnSDtsPYgHfYEf+fEBvFlkeOr4VVR0PVt/fwXmVrt72
NGeS8ZI4Mk51DXUUM8lfMsU65swSaE5vDE79bmzM5lpvlXg9qcFzsXidFJC2SGg+wERoy3d4ZwNg
/3XhE2BUx+7QhTJcajjBo8+e+Zs6qc6hpq0E0x/jQ8VmNIpQglANS5vmEeXOqY6oBvQU8He93Zcb
KgbRgd3lcIWGDQmuml7juwJtHX+2LA50uZjWedV+4GH+1Yptv1kE/VSBqNXaSECr/s5sHZvkhXE1
YjBblTVRqEn7OAQsEGjQDobRPlnMz6Cn/JCaQnieSeUMXmTBBsfSN8HMeOcmaG5YRS9Bzq72g5G4
HLLeu71v1jxZAlVVBnTlmjpkK0fEZyodPTcS+Ve9wnelF8EFDQEUonN1so3ipEJuXlmQXBEA8/WY
YW9nmwWr8h9IITjXu8FTSq3dfv9+f6uU/3/TYfp/sHn03Un9ayrj2VP6Nepfmlcl/sV8/aPEbxEU
uTAIydJRhc4LyrT1o8RvaRTrwXrAuoJPAZORgZcXkGv/8Z/WHwKP+wJ10aVmYALkP/pniV8Rf0D+
wx4NFwSyhbU0D/5OkX9Zb/4cTws8j6xWnROycGB60XF4PcMhzZ0iyaTvRf21I6+LhPBn0QKKV9NU
R7JWR0fV+QCb83qK4Jo041RkCRpqiuUHvtlI+A558oUTCK+t8sRTU/zJU659hKCz3r3M0gVRiVOj
v/JmRiKTPNOzISTK3qZMgRhU93dsvPBtLLmL0ecieQBZUBpukx6qeV05LuxiDEsKhnKiju4Uzq3W
QabnJQUXYgBat1UxkKwEblT8uBoOLA/pM4ThoaCJjpmBf7CXreyTer7o/Yr10B8xgfQo5RHGh26Q
uWDEv+pPToFonKbwmmIu4PA486bn6bkaVu2ADndjhP1KavT1j5ZzygMgYdDehjWB1GWytnp4sp7v
/n5i+cs44JloliRcyoLZB83u9TgYEOMKvDGCGs6y9ieYxwcnOMZxf52YSHZNiB847OUHK+t7z4gO
kwOfzALs870/8dNxKc1LE8UFlyUefkQk3dE9cJryg0VJfz1r/hhxNIH5YSBFGHpv5vgeufBYGf7s
EXrX1x6nKiPfhsDykBEV/bPBth47oKyfsvy+Sc9V8yLD81XGG5vhPxF7445Ucvcq3nYcZ5e184Bf
1wXEa2kH1TpG9UWE7wc9+X6ELK/fyayifvQ5QP+bfOnzD96fd38O/BxpcOu05S16/bCgH2I6JCbb
WyRt8gLZmmsRQBAir54EKt/CXQQ2JhmrVj96I64Ac7iMTf6VkSx2hb0lpyPDLVQd0/nJjL4p4b6v
DC/lVFM3dzI4IS1cl8M+IZUPn1l87hjeYqylkuwNyRW5MxHyUavb/34Qvi6N/nhMtMAFcyGDEMDo
698VNLOPrVbiauxN9F1k60UjrY7EBhXko1wRWmV8MO7VZeF8NQEy8B3VBqHDJA2a78291BccUa6Z
M1lRGprcp5Ss0vOQAIfBxAGrVNInqr7bFSS3u12ph1t7/qhkvrxbb74CfVb0AaZJosdf0FqF7pdW
ncvRo15Kfq920puaKJP8eZha8WOB/iXG8b1rITcA/wJpQ7KMvL7FhoIaMm+YQOzIJ4IcPDct6I3t
Y4AsB9Fvfv9Al097+8scOtwsVPSsVbG8/j+93liqMO+YXEhr9VMRV4jYY2PC/2cCFEjrexQJaPKb
Ndb/D175dyYW1s+lDw65aAGKvL7yOGJPqIBze2NMnWkw2ng7of1c//73vXMVFnbAdjTJcaC8HbBG
J7Tc4Dd6YRvUqy4nQQvR6OT9/ipvjjzf3wtTLGwpevsqgoA3tzGJ9CLXgb15ZMis7SnB+UCMjw5V
lFmmtdFxX1B6MInVqsmOYOP8++u/szaYID8NcglZrJlvXt/L2RnS1pCErUekytixeKoQvHtiAmRr
N9N0CPCAMoI/uOo7kwEAGI1pwFhIx293Jk7aGDjBsDgX+ZhsQw0bb+OQtBA9SWKsXRn75Qeb63ev
yKwKQUcTNt6b178zocIR0AzARFR0dLnVgUk89FG+zpSwSyUhyDomIer3N/edF5KweYuY5mUgOXL5
Uj+9IqWfFU27OP8y9cKsZ9S5cjK93im+TaRH/A+uBaRsee95GeXyXX66lg/sgQoV1/LLcjNMi3Nk
bGnUxQSqTor6wSv43i/jShhE2OMy27y5nX4LoCZlgHhJd9dPsP2NGfSRNvUBYkrjg9u4vAJvZhqT
e8hOD4TQMpG+/mmEqQEKsFRmmmgYXG1UBtdMQ+ODEfLXn6QJAjthmVpQt4GEvb5KF8xDIByu4ie9
sTYJu+yTL5OJG1TTow9Wpr/MnejBTKqMBjA7GiH2m4EBV5QzWmMJ3AAsf2iHh13XkX0xJOJ+apyV
qNV5j1/YbWT4QddcXfZDr+4m15YGgG/Y2svE/Wb2DKep7PSBynRgR89zTXxEnKUIaCC6NMXgJqIi
+0Jbd+GQbfqgqb2a0Lkq+pdg8Zer1V/eSL7H/2HvPJYjR7Zs+yttPUc1lENMAwhFlWSSSTWBJZNF
aOXQ+Pq3wKp7OyOYxXg5eGavzXqS95aiE4CL4+fss7arCnC5C9SaCPHwfQcjmIwGRQzShfZVZ3Ws
K9WkqSjdpjqWRDEgohNv/ZePTjhKIMB1WYDPOxwyqZ05H/tO9Y20C1YOEJWhdm+suqW+v9yvYSzc
xB0Oo8jjMbVyzbeid9dtTaPi54v1/X5y9BGAygLU4FfRwLUeRUOktkD+2TFXs3QGYpRTsKb54UyF
aYSgSXyZQmThGST6DZTfu3EclHWvOtBQogVbEZ0IOj8cAlw4uSTqAFTAi6nHqFsV+6IY1+vZp5U8
pOAcLbuxR8OuXw80Dk16hN9Z9Pb5O3gnex6+A5smFfhJMIOQtR1DzfTQGvUsdgAjLb5k+VvPBSEM
H8vqT9YMbdWLccgmKOjBplsV4fZ9bl2Z6ZXaPGf9fdftdeU5AmZZ0yBcrW7iL+IsG3bhgJsleWr6
wvEGE3/qpj+yhJ09LQNB5E/autJROt0n01MfveWgz9LLsTmRb4LO+GGREekugZ+hg4jnvR7OtFmx
MBHH4NNP5M5UzxRun7Z4nZzrHH8g2TzVhe311pcAb5bsPHC4td456flQbfKIK4y4ksO9BsktrG/M
joJR+2h129Z+dCqkaLuqxChkNbmbut6Kfe6sFpeyzFNyDjIvXNfWNRgACYG82Yhhg2Y/w1ZNvym6
GyXE2vKy188ByJXFpTlsnkaqGmR5Lb+zbkjOj5FvPI40OGy69qGPbrPsCm6M6C4QfFtAv2CbPY7x
Yz/DgHoLo9vZ3NMuY2LPBqNWrIZgPX2daJfEmQXZHEyOSVy38hwVlVbToLwTlGiLu+HH4rAXfy2C
dRzSUOoFKNC/2bTMqNfRfEU4nkU8x6aZ127l2+6Ga7YwzqvwxqGlqdjg/bDShm92cFt3nmNf2P2W
8EVx9ksoSudNbZ87Enrtrn9q6vUIgAodY+vjyNn/0C4ELfbdF1XHNW0/YYxDj5ByltA8Mv2wtOso
SDdxu5/7lzx6wbQVklRRXarzzpQb+m1W5YDkynIBoHxXrct6nzorHd+nHmgR3X47TZA73tOuWTgn
TviPGyZzymbNk1pSF6+PwznlcDrlhU3QFJWGg0Y+OSckTNahkj9AlKcmx75+4kz8cPK6NphljeiX
lI7paEc3ijTQaEwdlxif/+NBnweKl6mnZDPae1boeCsgMgMbq3IyIaI+fLQ6HkUN9GPyh/5LVnFv
8Sz9Br4BbLT5Bx1Fjvpcybup+zqar4b5Z0PNsm92DuI3XUXvjBBhVdAXTfGk9zt4HjBo47Vwt5Tc
QHV5WkND6WPS6SgH1n3/GN3Q+Bl8VRCpAM5blevohksLon6qjfN5exGe4Viq4620ic5xjBU+zr8l
P7z23K24lFf1Le06MvNo6S9ApFir8oaUAs2NtbYNr/rsouooVNNEttrTwEdvUvajb++c+LZwaXV7
wwxNJcvtA3BSSp9FX3GLn+ocNXbmqeKhmn+05U4E543wtN53pqu42SvNxg0fpbyqaMrW1mg4x/6W
jIBjA/tbt+O2m/1+uAQMNxcskVWEV6Vz1jRPAsbDDUSzMvsGtGsFZGXVa894pq7afDhrtRmJKNg9
5bvp7MyKziLSYVZBzf2aPnxIIbZxk06vn+/9H2It7owqRw0pStNa/vfwe7dlm9l1bfK9rYRGlrj/
ISR9IYowz+dgCvzfHw2finckvsOd42h26XRp9I05TH4B1SwxyeINtZ6t7CbQ/MJJToz28UZHypdc
FLY0YJ1V2LqHDydpZzEwb5z82XFCb8r7wg8NGynnjPNpx8yzqDBvHKqpAU4lrjTFieNneXtHq4kw
mVgW3x/e73ta5KerALbgZdSlPO84uxznWZzADnKbEzHMr0ZZjO4trH+4jB/fqCSoISd16tEXpfMK
Vgn0j9ufuoT/YqLwww2woTYpcSi0h+9Sz9zeMJuQG5QtoDggsej6go4wfNtWtgNE7vOZ8jEQWsYi
WWQKoMtsfofDJXXp5l1fT74srXqXKGeuShqN2w7cyWIBSHGMO9TqPx/1+CHxqDDJmJP2J+uPvdDx
xl4Fcy3GxaG1GJ6qcpC0jl/q80vdxKcEXccXD4ZiGHoSCEqQYblHSyHBJzi0MADzB8iFlxyvVeoY
qDndb0ZEIj0462OJ/Jh+/c8f8fjsWqoCDo9GbcAgvnyPzH+akgiyDLrKADokATstEnnEylpKk2gh
Bg8jY3VW7BNDfliHDn2AEO257RBmc/U/WodGpGqd09sk1kVlnXWKvFT72LcHutY7TCvnokEqq+vb
rqv3owrj4fNH/vhV6dRhYPI6RLdc9A7nUoxla6mkbknja02adYJxUhI2yYlcA5DGr5+PdjxzeVjW
Ioc0ySpi6ePggPSSRbUzqXx14ZSCelHNgqZ6hA5Va0ebznGe2+Lt8zE/fFSscVgotKuQqaZsdfSE
ldW3M4Fs4asOfY+1juIMBARMLQW8lay6tzQv4xMr9D019PPm5uiQqGnDWqxPANmLo8VCU6uilV1A
T6tzPccbN3WxQLpw5De7Nr50Ej5DRcSIFbAsNo47oWXZq/kFf9HTwTc803I9K7sIgitNq6BZcN1V
8HhWw5WoLrrykj+nMoGPwZUXSK/sVvy7bnXdad/4GWhe+QECR1Fia8w1+E+VPIfqcTGX3z5/uR+m
D88JSJ++IYPM3Af9FlpGU0wO/oVTJW9xr1W8ujKB/Y5ljy14ZZyYrR82BnI4zJyljOJizrM0Hv2c
PhoHoCdjlAMs1rgGvovakYgoeYWXYJa9zagNvEaNr/vCvP78QX85ssbwBLfGki47HHnWYktrF/bN
lKR/QjVehE1Y/9Z9pEAUI4pqYPypa312Twz88Q3zyCQEyZgTHICvORy40+O0Meokpkqpbic17Mib
21y2ptbFDPPUSfahGOHwbnmvmBaQeyHnerRaMjFklcBY26cDn0JVgxu9Ze3yZtxjf7FYf46bAm3d
FYWykP6cpvSd8FRC8j01frh6yDhTDyXbzO9CMebwmY3KFmMuxxHlRYgUel+ryirsv2k90ShYrc6M
1+rwLd+pWnjXK1RPqbDGezNqaFnaM+HnstvgQnfeKusp/Z6XF+BMsLamRyYKPRZIcYvvvOe0G9W6
dus9F3vuoXkKXiHwqrL22wTiwXeKL3rD3r/8ySLU0O1KEhxVuJ+ze3wHWrcnJs5WRsVgF/SSeFFL
LPrb9SE+iVi+PvsIRUpqCYdvo4emFOYBILuyuIq1EU9NQZ90xkWEnnONRmJ1VeLu4stQgAFtIGCI
KDqxoX3YuJdiOTKCxaWKWO3Yews9YtzWiOZ9radbCw7degRuUvX39miHXiyn9Rwqm8+X3MeZz0kM
0x/Dq/fS7NGSy5ysxhK47vy5nX2aekqS3zEKP5O0iHlKqE8Rg9d4MOkMUl0ki5FIMCyn1OFrHopO
zoNCD4F6Y/wov9Iwo94Lg9vTOg1vAtsPpjV/qfwo4GRQzpR+2V30JH0a2lo9QJB4O6vf5vNwPxa+
lvt58KUWr/zZjQ+d+wWr8qSG3b9R9JYNe1y1xveRFjymkIIRFSnWfYWuCxMXuS70r+X0NJq7NJpW
NDGV1EQVD6IyFyP+BHFnWTCcVgnwptprcj+JfBR7tSD7sEZFa9c+MD27g5XsN66fGjsl3jakMkCM
KbtabAPYfpATiboD+gtWxbXxZb6GfgZZnibEBw0FEYjcFG4OXE7UwFuExGb4WjibEesBrgxXLlc6
pJ7vSS391kLMaNFc7mXuFeB0KTcy8Vqgguq+AklH/5FK89gVWswWZ0Z3i6KPv2lOG7fYzvp2apH1
begFsoZN8twkX4zwTKNBhe54L7rQr8bH4S0/t56BQFwUf6Ks74EWhuILbMhhuiiBanf9JjW+BdMP
WX+r0h9xfpMrHmkA7boK16EGYtDHGB5sm/sKJfXEDv3haFgmDi3dtou/GVWNox1aybQJRyIar9QG
UBnMRMczbJI6BmJ+bTQisJWZ6cU2Haoq1dz956vkYwD5Pjz6kqXIgZhmmdc/Ba2xKEdH7zT6vtRi
XcqFGcCNderh4yYOX0tQy1l4f2kwIBDo8/x37wWMD2DCIueDKRHJ+sPxNR44sWTIVFOasxxTZ9+q
u9tsrsmKFKeMYD7sQ8TlJHoEZ5O6bEdHe4ITR3ZrN0brJyY69WYKLsnQb5Cqom6Zsu9hy2TAY/6U
6O2o44jneh8XsZDDuUgP/9HmkKdxLeVgtX6eCLhqvb7oN0BkFVlibtm18/NYGIsGQoOEnI7YcSyC
VbAuHjXS2c8J09Y4B5zDeGp8GkP+BL3qnBG36Ti0QdXetDG4ziCGMN8GxfC7u7dBCMHkXCJ8U0Vk
dfiJZqqNveIOtd8r9bkU3Y4SnBcPxIxdk6FHGsqHITlxvV++xOF2ypi6IFu/VMNA6x+OaeWV07hN
WxOm1fN2FuPWAhrY1/o5hRyFbTU/Jbf6cF4YaCjIZWM0aIMyMI+eEpC5SwoFSRSJj/YsU14ypQL/
0SlXw1Tffb7qPs7DpRaEjGyZhhjOHM3DuCz7Bvxm6SucRdtaJRtng9ZQIegl9FnReuqeERYXJ47E
jy+VuadqnMC6Y5HqPLoYu3HrWkNRFoRBPUQpWOrIbQCtBPq0zjT1MU26fPX5k36MCA0mzJLzpBRO
6fFYVluIRhN1BCJcG3sofdgbsouQ07TmLtgXwJVJxGXDWVrl/artwNUXmFQgpk1/e5t1OZqJ/bmr
Yml7fI/rqhRIZm3kALl0xLHgxHM3m5HR5ZjUg9CpmcKjFfmjmG8+fwUfJ9bhyEdvHURdZ7eAWXyV
hv3RCda9G7ue1Qh7HSYnXvfHw+RwrKNlU5F/ttnOcr+plefJ4b4fdQYySPS17dXcXph6Um+AMkQn
xl3i+sPlyrhsqws5BLXDsfoujwvhVl1EEjDUKmCETYd/QxGeuL/96k0S1nPF4KBAFXm0RMNZJOCA
9MIXOdjRWLX8Cfzt0p7lObBoTpxMv5i6ronKiIlr2NTmj4+mBD8idy6zwscO5QfuJm+lAu2m18AQ
cXIA3FyXxNQRLch7Ko/AI8Sp0/lI070cHMuvINgADWwaUTYeboOhpFjJ4VgAt3quoiWdXtgRdfuk
uAiqpKSG3sfnJUYlq9YEDDEpygpPAj+LZryRabC9kCQ2PIaQ664DdiETYk4nyisvUgraX6LixEv7
uLPxC9v6IkHh6sVrO/yFO0MkhoYs1o8S2mb7GuipCZgS1+bMmjakq4aViOWp/pgPEwO7KJOUEGJc
Uu74nB2O6ihBjgolgdCA5QVMruRZGXDBNe0HI0+dE8fhLwfDHFpg0GdwrVnWwk8RUxk4Zts3Ueq7
sQw5vVNqGqn21FXVFs+hEybNHwdDH+mSX7dIdGMUdRSeoVtSIYlS8BhD+SLBge0qh1673PYLPGdO
fLxfDbYozohFobNQpjp8sqDpolbJ4FKSv9w5lrUVAXZHOvHpaoytt8+3xQ+HkcleQRWBeIzzFluI
w8EmZUTUplFaqikebOzEwq7Ddb4XuMvhndDv82iwTuxSR41BLKejMY8y7UpOsaaPyYY4AdqH3kq3
ZWW1q7To1Meu0dZkLihj19om1azR0yK5CyPdPUsJ3b0ie5hnLmfWqJjnduBkq8I4RXv4sHr4/RAL
kKehYGRhiHr4TsapC9j/zNjnFqD4XYZThN6+gBDeWmU3+W4aXTvZUO0//xIfNm/EPXgbmwRczDLs
Mw9HzUdgIqGeJWQblWCfKfOLRsftibn1Xkb97yPCIRtkYKJsLM0Ey0Q+VlPRzDuHuh7EfppF1UaN
S4S9EelpNR9uGv7WS9FaN24aartJmTBicrXXJu0eJ3M+j6IJsfkwV3s9ir6z8VZ7fO3KVaUZtw1d
kid+1cND9K/f1GFdY8CsIq0/3k260pRDoETJggC4NNz8qq1x1OmaMNkv7mmu8RTF4UVs0U/z+YfQ
Dr8EI0O7JDdJjGLA1PqQTo+K0OwoB7EmgCono4XvyDjtAE6CZaape6uiim4EiuJAC+P1NEbreDrP
y30hpHwOh/n+xO+z7C4H34w40SV/shzraCfF0YE7JspgqzJNcHwQdKvXBiITXwltcOINfOWwLLdz
6z6ivAFVlJJf/nz8wy3i/XWgJ16yeNTLP9oyxkGn9n3C8H2DqmGaxjvgCzQTqNd1A+W36ZVTQJTD
BfivEbmlCYq2EL+PlkJF/+xEUYGlUCQo1MRs4/XkzSV2XCKajF3d23sjsMVfM+63uo7+76B1/+Mw
Y8uJ9c/NRxff2z7+ftB6tPwHf6PpnD+wpYU6h3LYYT9c0oZ/o+rUP0gyE84vcQb2dktt/e/WI+H8
gYH6kurk4gh2bDlX/m49EtDFKBWb6Dw45IgUfqvxiLDmYHWg6zLf9Y2M7hIgckk+3DfT0Z6ARCZ0
uAtRvOVu6z7hdxcj+A2xFzSU8M+06Gt2jnB0noI5Szu0z914CYy+NsGlZ+a9Jee0WmFFJ1HpJhZK
l8mo5i161onqEoXv0RNgttU1lohasyrNjHAULkj5FFA26taJI7B7cbEE0DzZ9XqNjVVqg/1Asw43
aFJLon07QAtFfzm6xyFK73hrXMJkNo8/RrOUClAms4UPyo1bXYWlpg7stcNEhtsYYzQWIq6TNbUL
TsWIaGQlxgCwSJBnQL9wCAVcYfVuv2qmWlZrw8BtcWX0ikEjwliPKxxqTFKv7KmYAQypchZoxgQm
c5ive1i4bw1tgWdpXOZ+0NfjV5v6900AiYls16xTLoCFkH3P09LpHiatw3PM6FT3stXz6UroExmz
AUH+PXuDWLrfq2jvummcb2LpaE8T/YsSyqrZIyMrgvlRRmEFWcotqu9j2qD6a1MFCFZq4D7iU2MF
HRj1itQQibf2qxwUEsZzG5kw/atYAL23ZoxPatANflzI7i0SYXwfmgyzzpA0gRxtbIWOgCEE4JOp
g3KpRa49nyWTDL9NlSlBPOfD/NDjpljBwsVZctU5zZxj3abB+M7aJrxv1QQ8iMxLt97K3lERcZMh
k6vKKof2LG6MgF7OWZjIa7KI4HNKNbXyIGzb+2Eq2s4Lyfm/dp1rnBmVgnJu0GQI0wbc51WTVZG+
rXUeh89r0KRigt4XmwqUGaRUvas8GdCRTbovHkxP03NIF21jixDyaVvJXV922iPdptTNRlsa8UrR
USOVymSvNXDVdJ6Z6At8VccXo+sNSnugLvkdeph16H8te3oxFFE8mjKhxtc45fhiVphYrjSzVbik
mGZEea7DgtRrcbwU8Aagw3p6VxQXEreayI/ipr6hDSR9SLQZmkCZifR1CAoFYFVsW9/yPLGiNWaM
8EXqOkzSdQ8DejUg/Hps+xSUlhlm1mIBtXz6csyQuxluJ5HQlZ3yYE5gAnZ91oVvKnbi07YYOkgt
g9Hg1YixH1Y0patzEwNQOW2jesBLSQt0A6EU1jr3wRwiQknMBKugUFYuNNnWmO8rmSSYTGMqSr5j
argjKyQEyU/nOoVrJTW7zMtprCEXnQztRZNkQ0JunYroolton8euNh4CR8qAohbO0lR8ZdBcGk7a
I9QzUoxgUd4k1I9yWnD2YVh2ck/NNU82DTlGesr1UYAHSNo4+TJhj6juBlsjPdA0M99c41bdeKYk
KvZk5s7IqbDsGXxZcxPfKk6GC2DlQnumAN4QI49A5e9suEHTSp3LATv3Ku5vHOmU2lmsmJnYjThQ
Dbdjpabac1wYZr62lYxKBC4ZI12HyK0fJRPBxERvoPMslwaIE/B6svYsB6qA41VWkpKOrho+0Jc4
BW93Ew46wq4oUPAo1FvpDhfdFBvalgsE0JbUcOO3lgJvT/HBxVwAslbIt41To9n21qze01REd7QL
T+5H2ox2uxksy9GRgpRG+GIqvfksyzl87WHRvMoIbvA6KjpzuIi7foaJRivsPbYTpl8Cy6mAlmuK
2FLXTh+00uAaIaKeoEE6Fr4qud7UFyAEYntNi2D7UORBhgeOKekeiscxLdfhWKDoE6AeU7AkePvQ
3qlb4Y0+5Wuyd1Wxzpt6foH0TJQjBzgTOKEMXedXjpj1lVHExt1smSEOhGhAsOBTbaWmPamX6VbP
1OCsxUbGWDFs81CbWfNiDCmuJ7KsG9R0QUl2M9DMEh1dq2AUQF7XgQgwBp22tiOrjDfdrMIe7zIt
2SuqYr9VTT1aXpwEhrZK6Haf9oEV4QIuBqqKXhxEpc10Snvck8zahrHf01LggNlA4huNOEmIyBra
nSxM5xGFA7JFhQ7bF6lWgWTzwJTYl9hiNGckL9p5F0Ftdfd9WYGjp4wHf5wS4p2iBcFdQydws8sd
50mx4buaOcSZbRaF1tkcyOFFdGV43qE2MFZJg9PuSgCU78qxvJOm014OTZO/dTXGgFs1KqZdq0Qt
+ydD/KhwJXsblVGlQYlbMofJkMFB0ayZk2zIEqzf6iwcMQYrbXQ9TNFHQeJluFOosn6dHat9QI6C
uLCPx+6aPJYc1ukcDA9prJSJh08T6GY+kMBJgO+C+fqU7ecpqPH5hOWMw01twdzG6oLGtiCddN2n
eGIVWFb1W1Nm4rbs8PL28z4tg3UkMpXGeDj02UpXVfepr/LIXptuEH1Pm4VkTSZEzYCGuSg5nMDB
TKevRgM1sEzmN56nl+eBgv5tCxLbMS+CAm2+P8GhaikByvFLJKMpXItUQ14ehjhLk3Digu6VWLzU
IPmLVPOEAhnQi4YAQ5n3UPB/o+L/1AhDyT38c1z8pWll2f/HeVd8b6JY/sd//fv/xn8jeQ9i5r9+
3N9MXtP6Q5BxJ3BWabAlLv1X1AxR9w8DWbXBRY5SH6jlf0fNpvmH0LidUwCkGqHTg/TvqNlcAAAE
t6jb3sNdVFf/Al1f/3VXhJH9jw0xwKEPo2ba/YnpwQNQSbLJ/hzXO+vSsXRFS+Q30SdfU5wELmvN
UtYYTbyUbVdhWhZHft7V1UubtO4mLezS71LTurT0qvqeUiWlWaWgs9bJxNWkhDOcd9SShTFal0Ts
GQfmfG8ao76W5HU2nWy7nRJJx89z7Bv70Yh3s2Eoa6EGJu6gA6SJacTCt0hdqskAgsPGvJma2doM
WvrdsItpnzcxo8z8NDxNKw+rssgvW0hmNranu9xW0Yw0Q+MPsqIfA/Q06GCMlaoqoPW6jM6x+HF8
zbU29jRjxREWz3VD9OPO2AE5qZB728letMm4cYr8IpbJaz7HLzHhFQD2/MIN1HszoiipNPnGKeen
JhPNqknr287NLhTVaVYGSKitNc6gYJXyOXJYtADN+tUslj4518bp2rRwrKmgCAdOihFRcGaCOD6z
W2XexSJ9iaYO80ZoK6HdX45s9fQJteiEenxGcQjikGmSF9uUnK0hhsdOxO9fSTW5qyst28PNjL44
7dwWq7acp/NAtNPWmtg6VbO8LgwUBqGOETpXJmebu3wkaQbaBYjvK9xWpi2yLIB7zyptmasmK+h9
KSrPHBzsJgbewvK3Sit7HiZ5W0zhOdXyaq0X/MtcvMi+4ofhceX4ocVQOkGC9XgLt5fRBL0Pq1d7
nYcmXq6RddcV8atisSU2Mnuu0YNt7Gwaz6hixnz7URUrHIZTpBlju+4lxptNUMPzi1VklXwe3Q3l
44izH4/e4xiZJm+Bye1lWn7HLnvm6oGUItSwksYZvZ75HnEC3Tkrmuq5SlyBs1sJlWk2tAujyHFW
IwV0NS1TZzSaS/pnldXiaXvBKdxd2FZo1isFkFMINC7Xv9KNWL0gcKtv4rl7rAYBqKdz/Nk1dlzP
XirNcriclaiT2vGqGovnJkBVZyY5nrPFLU4hb0ndPBZqfq01LT2MwxhtGolKNNHzF7tLX3EBLX3T
BJscmwbt8fhJnhVlZm7MouLmEoF/yLmtRbK6dSemgh7xvG2RvuqluEOAdMOts9iKfPHFeEdspmgT
UTXEV6Wa43Om08FvQWq774BCXYAF60ZOOcylkym71qXYtaMS+kZY3EIZq7CFjt7EpN30mcPp22VM
u7h4Q+eK8VNEvdvkdsKtSC22xJyYsOcUE0HfkJjPcVWIo+cZICbpqqLcZdCcV2Nl94UXEWbv3HYo
/UCZwgtrFu2mx1Bm3Ybz5SCYM6PgexK5GZvMDrjpkaa+wM1v/BLrDYqTBpswNw0yrxIQTUtX6l4S
GsIbkHaD3+AHCAPoHA4+82YGp0fXRv3YjmwI3YTUpVKDZluXYfTalu4PIzZreGTxG1WFrcBVeaVR
ACaLYCFZq8W1zbZIfs7YW6QW/AzP+y1cJkRsToZ1TMiINWVrlCHzPW8SYr6rXmaJasJISFW/N8G2
RQILe7WJXvt4uBzz9M3BUfsedw0aS8ycsL8OHJBQ/Gok1bA6SVr6ykJgWSAZopWhy8fUCV+krn53
1D7zFaOOtwXOs2d10OFTwuJemWnDxkcUi829uxTjenbaosfnJEbnlWBV51OVrM86NUE9YBTVF8cx
5p0zBvVjVwIvdJyqAGhYyJeqhGDdxzWRa99dvs8b0UZcS1PGKRyWlCtn3VNSOSHgg+M6sh/tFGfC
KTWOaV0xu794sf8PwpB/TOH9/0gFWjSo/xyAnH+fv6dR034vDgKN5T/6K8xw7D+g91u6Qw8BQpp3
tftfyTniDxJiqCjI2FFQsJdKwL+Sc+IPmvDRxqvkiw/R/6b6h0DATkqL0hM5OoKTo7DiszDjKDWH
TpxcLqIVkuhLpKEv//ynGl0RYRrbtv28wT+R7ZqJlv6JFYuBYbGp6OetyMWVGYOsP5GxFofBzV/j
Lr+8baG4pK/scFzImXUwBOq8aejxX2GcGmzwlanIfGXWiWLB8qP+OzdP9pNHpDedUoqzqIqOs4/5
HOET3qrTpq8G+ww3wnuXA3ijzzMuW7py/dPX/zuO+9m54DAx/vdo3DVcCyUnTiRkVX9+oUNN3Ji0
47RR7B6jV1uDoK9mlk9yIt5UAy3rIXUzQqPy9vOBf/GYcEWo6uIKQUHmmIMRD5pRJqXCl3Sg7kaN
pb51Vj6t42TW1g0K4t3vj0d8quOTSn6E2uvhg8oMq/gghcSXRxnXvTBRSPCGcu5B7jvkEU1MkE6J
ZA7LPsvLJcENIILyLm+X7pXDMRsLP2pnEBJlIpiPBBTyikyKs/38yY5HIT1BKQXOp8nCRaF9lK5W
pEkqVtrDRjiZtXaqNtrVSfL3pe0fA/zjFcAoCKQglyAzooh5DK2KzEbB1XsYOVNzTNKNbIwfsAQk
bzOYs7r//JF+NRiqNBOhOUXyD7OyjbTKCKwQ8FJQEQBH47dQn+2NEetPnw/0i3f3rmuhMYNWUXRb
h1+oIoAqYjsfN4prf0krIbd15I4npt4vB6Fln31LsMiOa/3M6CWv0Y6bANK0YabjeYjR3olt41ev
DP3MO9OC/clYSn4/7YxGFGRW6PAkGmjmbTXPX2MdHm4Wxtbm83e2zNqfNiiCEqR0S+MjSjf+NI/2
YEufBkcRWXZOonp1SnB99MMNhHOcLJRnaW4gc3us5Byifp60HNF9ZM8NUtFYDeRXw0q0li5VQP6I
l/XK5tIWJGLVV2Vf3ZeZEoxfP3/Go3Nm+TWW3nc8s7lNMw2P15TSGNjWaummVYd0fnSoTTtkdXRS
QPGY0sluLz7yY19Fp6RBR9/xfeSlyYLLNHg487ifTsyTkcm5yzYBF+HthABrQ9Z08iST6+73H5Jt
g1Pe5m6uHSsjgbkVRuFyya0jxf6mhI38wZ7W7fvARJqp593XtHa6E/CVX73ZZUlb7MP0B71zun+a
p0GiE4H3MuMmoRXFGgkdrfqkbvcFtxuJHIZaxarGdPPP33xY9l/QwGiX6KJFJ3z0RaFZl0WqVvkm
dMP2VrHseo+ureDSPdTboem4zuqZ+fD5oEcrHykRcFDkRDD+DMqSxvLPf3pYc0AvUbhavqknDVpD
i+ucj6GOcUqI/GHSLOMQZaFuZeUTah2Og4OHS/ZTyTdqF+KFmvbmdaXb4oY7fXli9R9/P0qv9K0h
YaFuugAMl3P950eKMmvEtELbR2AHn+MT8mCdO87h9kJbJ3IVNmOUQ0hX7OMuT6MzaaoydHPb4wdo
r9VpLs76iPqMP2QKhNMk7Su8OmROb4NdJjoKNKSl+NG2I3n3AZuEaJXRxVyAJRfKN2STMTWtJHQf
TZzr0P9HDdRqiQNNteodQZtSLiRuCnNZ208UYruzLC2n0DOccfxTm41G8zujj++rwmiplihFvsN8
lPaWJpXGGS7hjbjM9FlxbkI9r73KjA1yIQCTH+zQxnsorvToK0ko6zFthPIUjJN5pSWt+GFPwn5V
e7W4ofexM3y7ae2nGKMzXD8WxjF1ollIuKmVO3pRE86mV9X8Jr7VlmS3o7KB1hCaVDNyeoRuWcTB
VddQgfGRkrT9Ji7S4kZas4H9QdFDDW+MPtyLthEQd7U2bnxTC9JxZ8VVgnVo6tp3Wd90+nqkMdry
MJzg9XNHoOOkYIHSQOIqVPmiSX+MUDDR9V9oOWkvVPCTZ4Y6phZs7dM60FqBByadObQnFiH9x3Q0
Fo9hHKAtCRQ1u6ltq8JuodaM81DUtDtyjZ+DXYDPJ7YGDkwdT9Z4VaxChYLdLhU1yAzinFJCCbCb
uyDNWK4xmU0fd/rFw1Wq2KOL1ErGXcA/UOm3aF1q9fMCJiC029uLwNSvrVZJN0PmVK9BLuYvIkYE
v8Ftzmj3Slpll1WsBMZ1KsPhesqKofcg7JbtBYSZAmn8OHRQQiZZ0P3idNrrHFtlszaKInsaJ914
1rV4aElIOUPuhcxB6Pp9ETVeSAmU4lgQaoiSxwyMeioWZ5HW7od6FTpGX26sqDW+9ljixBsTOdqb
S0YSgFrgQB6PiB+fAjsudYxNwyq5lokKr8PECHVLkxSxnk5n3BNBn2ZsSy1Omk1eKgpuIGSaBm8a
IpArptXwG47GINd9MxvKriUs7/wOUFqyCbtaWRm4e4p1mVr0/FJOUtS1Egt99JK87n4YSqCp3lBP
pFpGAwpLZemRvam0jlpB0XXqDb8OGHpa6yk8BkFnKN7Q1Bq4UWt21ZWsK/A84VDBZR9tC1vuQksL
T7eM6dkN9cpc6Wjlm7UZFG1zkQZTW22R7CX0S4yKulWBaDWgyERDhS2p8nxjZGEb7P8PR+exHaey
heEnYi1SEabQQVK3LFmyLckTlo8tFamAIlc9/f36jk6wLXcAau8/xmWLxoEMtkl+d5a+CIkBCv0H
PglTHxum1Euxj2mf00Hq6TyBWvnpFakoc8os3Q7RguGSswuecxDdGmdgTFftrQS+jM250JVVWblZ
eGxnSUcvKzHSpTSEdbJgh0BHoo7hFEtY53CQQ27dGURlXDeBt6MV4akSu+/nug228oweb+5+pGEP
trcOdKQcQ7sWJIzOCY055TjCsiM63t63zsQ2F0G5vHnajuLnJob4V1VJV+JnIs/CSW86dxu6c3g/
WZresiHZe+prgmp62HWMA7We+uijUHsx30u3HWUOsTW+tTzfGuwe0/avKkQXHIxoAZ0gzyPcuTeZ
cR7rW+FVvAzFdkpaa99CJv9rp13MfKLzy+Q4pN0tVtq6Mjxtrrp1KUQ0BI3GEHYk1h6zOD80pK52
KJcvWGDyar2qar4VvlDDSUyt/RzIZxKElizi1+BRppInfcclMNzKlA9xPJd/1rTsX9YY/UTutXRp
0EHcVD5F7fgcMthwujK6MBpJph36fT8PUbmKe1mkznrcEYqwK1vLMyryCuw0dogHBRxsNOzi7hVH
h22aThW0sm3ekLFxP9/A5iNIvKZM2M79vWyQ3Rz8ugjhCXdaaxBfq8I/+mVYPFN0QCpKs5ePs4n5
bdqtMZxq27RTDmY5Q1A2s/hc3MiJr1IIrnwKTtP06GiSNmmUswPGHwBZ/r/pqjJPxjWIqENeouoo
iWwVmcc5QNm7TiEVDfMvQrx+Q9fR8YjHakmPZq5mhA7b5BBkp+oi8+NdkDrTdt37MIrxCK3JdS6W
2TlUIu0enXWu/lNh8I9dYcN4VrhPasM32lXbcA6QMZVZz4RxjKR+CXoeP5h9XVJWGV2Gj/+DLGhl
C6dAtpJsfLLNlD5OjAq8JkJsL62p1uGcKgjKbFf0rQS1d10Yx3gw9MdFpH8ot3+ahEqPnVL/IHdW
tmEaBPnK/4llsq+bf2Mw4lPp+ndBlby2eulPjXHfUdkcSrd5n1VNyov/IhAo5qitJkxtdf0YxPSS
lFb8DJO2ySyRumQi6asuR3MxDU+6vroJWDjl8lhQoTAitwlnOnLIMjkTOEFC8qrG67jG469gnstD
2KhnEe8SuRDdaAiKKAxYK8KgBUjoSFl8BvhMUwLiJLI15Yk6CRqcoSSeShTOZN0OdjpOJQ8+cOux
Gw8uJDxpLb3+DLQ3/IsmtexovEaYa3fVDyo21Ogotjt8xq05TygQDhvJsH8n2/tkJlEUCEMttf9q
q2J+CVXAHFul5kfljQWxPwOAV80bOS/r5iJd7+qnUEvossn7DaQdXwOKqZ927iCZg69U73KQeGNo
Qm+fdFJI6IlxU1W+zXP4T0cKgMRTS+H+GNOpDGs+kCj9ua3mTyECGj7ES7TMFkZs/mkdOKuy9F/n
hFqFZtr9l25okD+R4qrvozWIX+JqC76WdYpIkpGG4mwSQj3S4+zOqdQhEVtyaMqK9p3RHf8rGGXr
fPInOLak2d05t+vowlUHXZF3/MM5BMXm/w6mwL32vlOHGYoAdafpzET2s03PNzPiITaz/uYw/PxX
F47dfs3KbAFZdcVIEurSExw9uNp83qRoDxTXfPYiXo795syPBQjAYe2VeFulW/1rqVv/nFZ0ZLpv
GCyWsv+141r4vifAIbdbhMutdqPtYZXL0GV6DPyPwV0XNAah+5XI6veednBMNuhezWzuGI/ao+d4
zpfTqOXap4XOkXq9l4ke30isWPN+mcn8d4lQaza58JiSdvy2Nd19jZA+p21Uf9fzVtHOtoQdE0qq
7shh+Fr3ngIYU6is2Gv/2MyxPU5xPR2oPyBHc9l8Q7k6Wd2UZcgjBO92rvRc565Xms86FMlzMlgn
g4fy+Yu97iWqtrvUtU+JY1t61RIvftCCQtODLKLocyoRFORO73RI2Jx2+bMVbbvmwdhvR6ZSGjhG
NZ8MGsLjtrntofKD01aImKd+5R/rTbVHU1DOeUhi29yj/SSHfBc7LS5Wcct6w37SSwAcieKDpM5C
jPkwuf5/YVhEeVruv4olal6HfsLyJofUPGh3I3mvcG99V0X3QUyi94PWBO+a1IZhtdmj53rpgh9d
XFQvLm2fEydFQl1CNXsrqXup81TZqbZZP3NRqWRrrtAs0GXjsDwMk1+exyDcDhjclmw3AY8UQfsr
EgtP3DlOcWmcBYXPupqc91yedtuGWUWVBPPK3OQpVF/ujZ2piAtcugdXTtMTQyBdfgqyphgERomC
1oYLw/XNj7S04pm8p/VXOEx7kNFdrnVe0H16Lga9f1SIl7PErGY4YpycNigpXz6B5t4UTYFRcZYi
AxGZ3xueGnNiHza+pVOZeqWTMwSSHR+Y+DSvTIHEjbRkfW3WL9tcRE5haU7ZSvaQTfrfa8FAfldX
i/irvB5fklJFEtyjqjT6scBnDee46nW7BiohIhuJS8/EgkbpCPyryVDWPfNH0nDkVb3j/QixKJ0R
+RAtpuNSYjdHW7vl8LtWnWylQ36eEr7B6W11X/IeljqqaS7nqT8ejYo6935L9XKvIxrv8zQZyx/R
rPvlu3ZDGKjJ+RwGV6Ar194xmPCkT4twTkFwq0NK5PwzZcb5RM24qLNu/fiF6vEJRmtyn7aw/lgI
3DiMe/NUOQuitar0OKQZyzDb3VqyqPpi2RyTYT/zHKqXQ12XMs3kwsBFPH9KQVizhDfXd9Cd9800
p51Dts3NOHbsmwPnuGZ/7SrHOazd7UEbAXiU0ovvu9J77Gz9Jh0ZPpSyIGwQD0TE8POAjyJ+jF0t
r6vTLa+RUybdObSkjKpWlXeyCAJA5hG9RBUhAZ3bqpqeh5YS0GoJmyM3j/88KiRsx2iIECmPriwZ
fyJ+PZyib2L3hoMjkIGS+0OegnRtvlRSPrNR0UHYj1MGPKPvHLJsSbhDYfRUK+dtHKb+HMTG+0uZ
lCEWoSnZSny2I+FUc6bUYC4Bz6f4AA40nPgEfsE1kNEaSMK/sg6Goz9ZjFYhMk7iVSgcDVMWyEF0
94yG8TlAqFhnPWXD56gur2Od/PURYt6zujyGHbrWDMpTNlnXV+tdXDlvnRnmn5XnrN+QRRHHqKbu
OPUNFXR2/y+iqu9p8IR6GnW//+PK+gXSRuOV8eBn4yEur+uWRg9KB+fELdcX2JH7eKugn+kC4LNd
5Obee500edX1H6Xcbuemu589wk7hMDzPkggBvJT5gXUvtaTyLZBLlIc8FPOuU/4bw0P1Y26XzsnG
CDQ9K50ZyWE9Fu12Tqdd/kgoSlxuN7b81sqCFN3bZP+bk7HkL52HQ8KzlElKMWDE64CcTaJe7Yr7
ZIz0+zZQg57X+9z9RJXp8rH6KEMopy9eJZav65SQGo/fTsXRcfCq/YqoezlG1BD/9Drj7lnj0gKX
kwYwHja8UyH//dr20bjnCOb+IHD9CcIUnmRT2MwUfU20BAkkaKY9BNvMkackbq/VWmhG9BW5cdfH
u85cFu4Mdsf9Qbfz9lmtVXUn1fA2iWVzcsxJDjVuw8pB2sQBf4iZ43Oggk9nQdmY6XFU+7D/dMex
/VeKoTiBA3cfuFXCt1mmAU08c1Ad9Vgm/8W7KY7deDM+ZXZ2vRlFhzAnubqab7hT7lMR8EwmLKf/
pCm3wmoknccodhL1EK3S+a7b2+5At6H5IIJEMY0zRHwr6DNdz+BqnTqqzYifVelMrBVMd7/dRIaH
Wpn2E2lo8wjpbn5tYnVfA2+IswXAiIYxMacImHqCpw+J369n1/HaiButS56QRBD/OMzBpSiDpTiV
pR2JT+/8W0dpsvBLtXUOQ+csRZ7aMmb45OPws2KazUinz+SnR4JXI00mqUvRbDD7+ymkW9M/NOva
IX1ZovnXkkhG/R1b3MM0xdFbWN7sBOWio5UndrKMx2lxBd8n8tXusNpYP8b7OMsTF0i7EQOm1KMf
NSTuDD7KkHzsl+rPEjBRUk4y9s8UyOKsC1qEYQxP5HselDVmPWxouf9W+CLmQ4osqCL5FBgla6tF
/aiJB2YIHVwCZPbO3ewh2hB+HXl6SMSqOpletr1ux9yfZtXl8bASi0Aas/flJK7C2TDNSGjEFOso
0ztJOxm93m6NPnitJ+Y75q+D1mF/BlJosDBMSFGPuHqHrwKeeMOYoJB0SfCmxx4y9lobwxpc1zFP
9WQ163Ma2MYj4WXynp01pXxJpAsq5E2PrBLMcvt8TXe5j3cdDLTNwXrZCv2a5aQs1vDH2ja3GJgC
XVA+UsqJBJNO3XcAm5VYjG2ary3fOB7gggC9U4wUms91FfKJwkpjz/3u8gUrZ6cDrh/TOKuxnJdQ
H0tHRi3lf7CJoSmWPJwMlwm3FtoedMiyu9/UQgiArYFhmB49ce03NabgUPHyXXJUkbTLJzscQh61
6MDiuCXVhfpQ56JbE9fHGE/AkI1lP/5o2ynaM8yRIFXx3qb/rR7Q7S1sicUD6A/lSBC0FVE11NQ+
ubXLoYk8lScSkQwEi+oKtOLQiARxe5yu6ncVoNEFS1sV1WzrIr6CQYp3Iqwl8q0hrZ2j14o1JtSz
X5B/Ba55DNORdJtwCvRTbGOr8ob61f/4idFXX6KQRVIyyQ/hz8kXfak2wnvY7afAUbRy1KRpI0RD
wcXiZ6aIghxYRz8zla+HYx9tYLbSBXxDE9akZLItcfBuqkYGKNUdV9xFuhuZESlJrg942cAdGncx
VzFrb76BYKAbxWDlegTZWp+IztyTHO3tjvcjdZwETTw5+oRyqz05jExF3Pado1nVJi/V992ipQDx
a8PvZRNV6IG8iPgCuZYIrorarXO762HJPOL44ptqKBhz8plNe6zJHUuyVJO/nQHFRW7WBpH5TTC3
+Ml7Tl9Jp24YsfxARvlepZSCd8vK20p4jRycMX21F72pZicbaw7fXU2xTkYdqHpfZ6aMoy1wYh18
rHOvSe0bfpREWpHTcTCbJ9nVmMDb1F9+oaJz1CFK5y78z5CPEVAOmW7mkak3II1IVcPn7i1elWNG
8fxsQ6sfXucBiDz32SfQgAVAX+FBT6U7nYte+xfjrQF/Re/596q2exh8MaU6U5K7VS2IVIsK2lr1
s2wi2VaXdPJmxZmJCHbrj+46FVWbrQIacb7DYNAQi2RF3FO32/ei7XhADW1vyKvvyx7f7dJtmQ/s
zjY90PGS+25He2ULqRMdTWob9z5ZElQfXcBsT8kbRq4DEslgPYX9pNSbG2ChyXqP/fwsG70S85nu
bXGAMpyogwDXG9CYu8l6aBq9MHHzsOadz55L+HXdVvHDtLL+5mvTyRsUbuO6uKiG8fVY3FTp7+ug
SdTHSZAQt9+xah5oagSh9il6Lul1wuNDf2cxjOkhDNfoXAZb0L/NYb0xf1Ss1lz+deffl4Hblx+j
2Ep7cUNvaY+IPIf+D+fIElz8pu//rZ4kntgkFXsadhJIFyBhBAy0LbLeY/uYgnMTTUl3rMYmkG9g
B2PxrVkSxbDbm3Q/doGrnYNg70GY18DjAxOsUn824TQ453hMOnEcdhWkH3U7QaQ22puYrwQtyYeG
d1Q+RF29vNU18EjuhHGIYJRjsTo4Tj2ri2OMDR5WVYQpIWy3bevJlor7OZFFMoNd3aqsxdDePux2
/5xX4b4M4Ujr+1qRnHkt2mJ/8804h5dtXdzqXHh7l14RU8YrD7UyfnBEsMfHal3jNZ9W1NjPS9PL
F3DfisdxuU+Oc8La4PeclYlMuaaWrTvKEvcQ2cRIZt7xLLnyGoo1XJ5DMIXmHMVoEvPACam+G7rI
/AnElBBkFQxuBGSGQuAYyjr+qjdigejTnSgfODFIhGyayxqFBzKyK/dhwcgTf9dR3GiO/4YRe/Mi
2HAXRTWgaNAlJNvJoOpo75W7uhu4JedTsauhwxak9y/G7irkjCmW9Hu17QGOh47GwKMcPHc/oOvo
+mPj7HOAmBUlJIHOKg7af74sWsOgY4L0CJbp3MzdJf2OzgoTlsOfl6+JZXxCo2usYZHYxjEvAz2U
n+iLbmYyKlZfsS8QWB6a2CN4venjLO5759VK4/XnvovWPZ+FjKezb1U85zre5/rg9S5ZKlaQdHiP
yaQhxpYW0svk0eabTa4NnlU4hK8tcZtN7rlq+ZdKREwXC3NWZYZGguchWElOHpWKXkOW4T/CL/v6
0ZRWflFauzr0UsrBeSmSJHpxMD7wx2bKM2nLCor9GTh1ezWpr6OHIUGBfsG6Osg7Gkk1RjinDJtT
O7t9ekaDv/QcK63d6uPYYuB80k3Vvu4Ir73TFBji5Nebkyy9QUIs07NgQy+Wf2BkbOB2LG1y3kcA
klPB07L7VpSLZJXnSltpDLG3kuwOd2A+cXU/WSTA35jDiKNTUzJ2Zz10SXOuXBNhnhpol8/RComP
KqgcYn8lq+zRw1+Ph4dVlntS18VfRpcFlzmHa0bXuDQPyTiW62mXYfkqdcrJnHY36bQz07HRaCfs
6YRjOiX+WzY/9YQU97z7FgujWhCqZntXtqA5ntqx6SXhv0Huk8ll6RZVLpCAVYiQo8LpLjxTG/Lb
ZAsr4gLVztzoXnAS866+XJliT0rmVLRclrYLTihUV4Jv4H69+8bUeObFMpB0EnkNlBKVk6Va7wbb
8lKjQcZWoMGuGfrreY33p8ZxMbbsva7LU1xVun/tFo8C4hGxOfyHKcjn6tNttFjgOvlOITNe1BTr
rJ+lXKrrBZsja3YMAhFmjS/I+9dg8C0uGVH/Tnc7eNjpuvS3IheY3rxmJv1/HuFLGM/KQLXcdHgu
v0kvMszAKVEpFwqRwdhEaKNPYV1ymXv+u6YBbVzmx2Ze9jgLbKDdo1vG6mE2cKaHwA2wVCpbXyDy
Gji0qXEvqg4Hbvlt1x9u1Mcs0Cu4NWPhVv70XG7ObwQ+QPM0HCdnvhLYm4KLNjp6IIfxIXUmXAKE
kkHlF70wlINaoqoWpWJ5HXkjTNdBiBaXYXjUgDLlUD7oXQTqbPuCnJnaeNF83lfSNDJwZVD/zR3Y
oCfOxC1bnF7+9jcFAwz3AcwO2gOOAsXpYGhYWvsTibB2H1KMjNtDWLCA3tskZjqUPZ5Usvwc8vAn
Mqvrhxv/jeizBh4NI/rAH3Y3Xu2dO6mWRkC6gaGewm3ysrWr8EDSOP/pTj5qxhI5p2VMKmuMGcOA
/9TXNQp9IZmQx8Hs14L9WTLgLXxja5IY0uurnSRJLRiyTz3c7cSdqhnAiy40DZGyaerkPOTc90IX
vb0V21r5oKC6/zOp3Bu044IyGiRft/kLFEYdK0T83iOGSZeWDLBzZlHO3hc/2igAVxuT28ExuovO
SRyUaValPMw5/Ydge27XgSvSXWvtfcDV+j9GbHAvgVs46R0id1yGE65khxPLEl88142aX0YmHHgz
lPOf1pAgf9fwku7bTvu/GEoacWg51hUVZKL4ibrbNAc+69tCahseDsarCOudgyI0x6TxTXG37CjO
Dxi/PXUPSt8DFiZeVU53DdfbWwz7brDkASIdEXVg+5zddo6IaPXK5rXCLQTFH3X+VlFhLex4slsk
2j/bHBXzd6Hd6lpUbCLXhaxmfNkBehp6yv1qvwAgid9dsxNjeBsmi3tihKEQNDPkevLDXkSvoh7T
p8UX63Zs/XB6SRoKYQBzyKsFBhu8kRxYS+LwpqPtB45qs51LdxbiYXTCpLhzSL1K7xa98RIZb0yZ
MT3Z9bSwQJt7rLTb8NToquZFSzZ5+hGU2bEJbNjBIUiCGoPkoobj4uwekKsRSZ9b2cXXui3G+Bwv
xaR/D7px/ShXHYjEsQ4BdN6RBEy/sbTGS87nCGFfx6S2H+2i48emqMO/EovzD2wGEV06GAad8Coi
7tmjN8XxN0P9WJ+lkelBdJOFsMFVFGo5VytI4H3fsOHD7AsQoGNgNlpAGbDj/3QSNjV8aSvjbN/V
LW+rrfs/0glR23YoftLctMNSn1dOUv3gtw6wuNXIIh+sJCLgd+GVk3d1SrEIA2JXBHEeDkZPv2Lr
AxJfERiTzhtSHSZ/xXTMc/Knm9znFqsAJQb5Fiv2L8+v1HYprVFptmLTxssVR3q6H/beXx/w7wf6
GC+23O4izjTsw1MT+p8FoffDYSsDchXEejOv4nXZ3NxPkvpv0G4QpCRqCaTKezRGl41h7V9DbPF4
qHQL1djqUcTfF1tZ8RpPG8laJhqrMoMWaD5XJBIBdAR7GI3s/G3z6AT/IDjBYMZNb/oOlcoynAGz
xoWGNxtjmBViexj30V9eNn/dP6D+boaHMCj6bFpXDYTvluHX1DSO841bqv057av7sxTR9jueK5pl
2L0Ya9dl+A8xU91mG0ULW74Job6vAfPAIQo1efoitvjS4gF4Iisw6SIp8r39KxrrQp75juPpvpbC
347dDi/+WLOv8xv7FicLzEb4mzEMvKHHUaWuQJ0MTshtaM3gZlbvvnH4V4etD+n1mARwUVVFlnZW
4M116V/w6+ro8YFHV4z1dXLqUYWNj8gjb9HiIhj9jCoCsNFgpy3+hCB6kjkR+RPPP91YfULPVy9n
pxdhexxA/d/1HvhIlDwFtZdsgazzyPGDjpk65jFsSs6IO1dKoklZwTjoqlLv6RXVduQdZNO13h1D
c/EO0DAxFTSOZ48RgsJ/kVAOfOkW9azGY+EegwZ/3ylC1vVnUp42z7SHMTg7Tudi7Sk2oc0dFb++
veCPa+ZjnMyME0409pCkZlXyanxfISYL482/2BZLGPKjob9IIHZS/8I1fEmx6aU4/NPuwrdfpzlR
0pzbhKrO/0jo7kYstcy02Y6zkRzcKh0U0tG+cuheAR7Mq5UpPLetVrxqpjkgLMv3dKlDj7m386sC
Kf7Cn74v7VqLs9NBZuatT01qNLs2ymP0hwk/vmm9g1dvpAaEW6NjYgiSW22Qm+jrVqaOPrhJW/5N
4mlXjNNL8xZPhil/bCdSJ6YaVjOvx9p/lKV2/ko+tJ9oI4TNirBpv7wQtcxp1gTKHrZd8JVNwphv
Zdml/hMSXHBoXlZ1ruYmbjIUAVNF2rQTPe8rE+Ch6/rt9wIcgY2IyellHraWNqY40TSM9IE/5AK6
lcRsFp7nVXbRtxnu8heXMbqYrd5o73HkTkC/hpoFQCBU4AcW7J6UA/jfhEf7vLFiRz2Jxem8A1y1
yW2kaRENZjpy1/eC7b/PHArCphtfOj2VZAHs6MMaLjB/bvWpikLz1yW39HscNMGHFi10Te0UDD8p
GOtTY/chPErZ/QHRjO+bbdkNFVOJ+LPh1f+MwUAx/WMevRJuREnb0Lb+i7vHbfnUDdoBOly4uWiQ
GMRfJ1RNcBgTS0j/IlX0VyjTO5T3BrOXNR5qKMKVi+grIfFC5U6giOtHIYUIyq49Y5jxq8dorwDq
Jx4NKQsk7vmHpcJy+TuaAsIV3KLGPymHxmxZ3U8w56oppo0aq9lAHpO0FD/tTcExLslLgGEWBX0/
qkdDcIU4ie3BowiGYq6mI+t9Clf6XmQ5iEdcreSTyCpmvENVzJAx2rn68rmFcZCyLE4HVDLzcELX
lTj3Y0/yQW6mCngGs+aaHMLWuHc16/eaDwpk61EQM4unoCM6069j/1rWdbqdsAj6z73y3K+UnvuU
B6ohFdGXEyUHYWh5EtjdfgnVND8dRMxrVoPq/+M4W1BTOFgYsjncNnuchfU65AZzPf5YMBzg0pyE
JAUibGt9pTXTbb+qqnarvzrRVXNUqmzGfA77vclblVb/QY/SkbBsxAzQvMYEnMV0AFOvlO7m8YbR
kP27bPUjDVAlnrXa7auf/hKVTAdTKew5JlLC/4u6YKUpD3zOvvETTXTqXPymtHfHoJ4QI2ub261D
ltMTSYVeZZnVqatsIg5O285G5bOaTHjH+wALXMWQ9PcqjXeQ/6kA0ldCsmpkfjXqwM9ROKNRm2hn
lEdnLLkhwPfg32BtyiUXLtg9MoUiehuiQomPNKHH70r1Lm3SdiUDK67R+dwsuGQtdmpIq3sMnn3z
OvndfJmKNW5oPu5CIONhQVHlLk4t76D9RHNw48g0d5brrPmWVrvTHjByIVwNIwveQdvIWlCqJt2W
ob8rnZMOmEPZ1Gr/ViBpwKcHIF+gtCJrJQPfb93G1t6tqXTHX6s79P4TEw4+rJqTTP2tbSj6BzV6
Ynx02n0rq0fTVj0MqNf0VLawmfWJPQi5SvjNpqUQImFnT65K97xmhHp9d3VkMgOliMnQPLIWztw/
ktmDbJBRKcFMM0SuQ9EjUVYyyQIGvwUpLJFuHJKNWHnuneDpaiIYZppLBVOE0/WILCK+sr9lSFj9
wxDYaRqyiQxoMjNGCpSZRVbi0HdRf+i9xmewDBYeYecC+aFWpCKHGQoKxJ7m3D+u7WT7TEBGGh83
xDrqkjplpVDEbRvofxTu8ruheWd7ryrPXR7prL9VX0VjWx07ur9Rmu5V75Ko3rjivZYy+Jq4ilWu
A1HsFMvRZAgpudK4yvc6wfG4nIcjDytHty8Dt2Kd+6hqcdBaIrGuLof2G5fvPp4LSJbPNlJVccF7
vKLNNFMH9Nuy8N0TfDWigxB1lHBLIakhQCkMG6KE2DL/qF0m4cEGmGMILeUEcjlEXEh/Rw2cH9XK
dfKNLDc6RiUhzm8I2RC+BXUDHU4fRiXvCl8lwLIO3y5nR62W/8SicJN6yg4RWoqSgA2Ajm596GC9
E5njbIunO+sPwmECXqsu/o4qRQFL2DD4W4D7UuNbhyEp7ajyVAaUQRxfUXYTKli3awQS0hZV13Co
XTRepzBe4/eyCpAo1AoxwEk3xOMAREfD+iDatDOnSPZxf5qBStQDEbp1d1eEvJ3DoJqWw95p6o0E
ZWpTAeiWmhAjuZt0OqbCOMs5njEMXJAVDm5e2pn6QRWZDoGQv0Bd0uy8peciRV714Xg7Ewz7jxnv
CJpxywvi7M4/lEbHpPGTcyCP8EuJPaJ2VMxGBsQzUyWL+tPizhGdhYBDLkKveZweCfBGF8lX7VLT
529ziLRxuRHj+Dy3V+6Gxvvh+vuNoGyd0WXYsM73wh+G6Oo5hRs+raPV+FATDrN77YyEvESc6E4J
zoQTSlzQbKzcN2Wngu69iEapL+Tx0lQQaeU03we/MBWbXAAG1PtkXb1NkwWnR/8upz9ODUv43AxF
P/0aewSi19SvDebFdNhpkvT6sKLTa7RwRFldAoh7zGMKmNrfwh2+b+u67js1Q97ytkj6ejrsH6GD
LscW8WyPXtg000cErMiQB2mfBDmuWJJ5M8uQw9W/0X76vqE6iRgCh55eKOIvh+UH1z8dTXnhtikR
DU26++pbiHuhPa+mRRDklIuRiIaAH1cyZgmKuq+Jx5YPpo1Rc5iB9BYkkWOU/MNe3VdvMd0uzv0S
sYd9t/NokK/ooim9J7t5y4ZChIynj35uPP9xcKtbyo+tYm1vcnFU8sywEg64bWo7m0svI9k0l7CX
U+c/rWm7EiOzhU4xHjoLR3IeqJZrv4GyjT0xBVpUb1GMjOZS9eVknrapR7HXqZSyP44+/6qsSxUU
lvn0voo6eJ4IkBQRYlrXQV4lQ3zHAgxxWDHFoQQZESviakAtmLlsRX/bGZN9tjZsxlkK9ntJl5Al
eF75hcvismA58R2joYxRMAmkAcV53ksZ7uf/sXcmvW1z25r+K4U75wG52Q/uRFQvWZKb2E4mhO3E
7LvNnr++HuYeFBIl18Z3gRoUUMDBNzlJKErk3nut9b7P6/ecVuEUxBGtp13cxrmZbxmEiEziY48K
3sgkRbU4HpxSwxowmZ1sbztVbQW9JDNL7eaxo9cCq6LLkrgc3zKSg0N9zdJmqc3eGLqwctb90NAm
YwMzYcKB5oqMdN2lItSQPURjna66bLQQgsICcTnGhpWJHqCunaBi9RTMA9mNAwn/BK99NsJIGKaQ
OWTYdIEbrXpVr6073/fDWC4YcTp6vUMgZg6XVBcqW0XHZ3PvdSvy+61ksDItA0Br9EXTPJOLvq+d
TVPo8WOVgE9YkACl3vb6lL1HuGLahRn35g+2tc7gSFo5T/aU+99cRLrtokRW/BC3sIYHVZvkNhNK
8k2TlfmUK6b7HNZ52GGIyeoYaFHI0WDRNeYAMIs2PS6WqKi8KWe67f00Sv1f8OL/vwbKxHb2i2ds
+dK8/K8fOeeJ8fSS/fjP/0A90/3If0dl/vwr/4b+wPxxTJMS2gX6A00ZB9l/ufE1/V+6bSIJxlA6
o4U1jFj/duNj1GeLIYbA4D8Y7WzsYv9GZUIKYm9k4bb5Hyaqfwb9wcJ25TzDp/jT9c/1XT7fHznI
Q5121tCakYffJHlsAWu8tWpBdyVmaEN2qD6PjOvKZLKuxWF1p4Zy6jfozSpm4kQHBCigehvSRBuG
W8qpRlsFdSjPks53swzb3Hqtg5xQZ4X941RqjJ22KtMtsWyB2YgNvmtyUGmvIDE0Gjq4mR6E+zr2
60Ur9I1RurXY5GESfeGUpxHTbRRNuGbo7+u0kSLnzrbq+F4AcQkXndRTwpwrdeCfGSxQHVkeOzdY
fwadziUjAGhihdHArdEluvAhA/CS6H6CNJGFk8oCs9g2tEjqYPmPtFNRKmQTUw5I6DwqKVACsOSh
RyfCemk74kWLO4csnzxOcwwpbqHuKs1gfOcHFctzFwyKxFkSMp9sfHkktjM70gwVSBC4S0QUYs4S
9kWP6GWYamBgTAt1cYZeiQMLt5zi8IntpFkPMm/mk5/GuIsObbCt3NLultUUD89iMhD85/yUC1o+
iMBok1Aytzpwv9px5XPGUPWrjR3s0Q4GUugqtzr7ANkbTi7oJzywKhzly6II4QgO8UkvXRobbY32
tENkOG1LMD1N6dIaBZj06Ab1oaBY0qlsEWMguWAcUJXK2fafs+FCaXbwcZv5I81719jyKfLK8ioj
2iG3ilYuFp9IrKN0eHHC/FbVjgVCsc6ZniZG/VtRTCQigAJ3gznySvFAiuIi1LPXSRFfHD8SCG4x
u2jV2aSuqsb2RoOgaGXTeWjbB9V396GiPab1j7jsL1XwmFrRD4MRFaLI56idaSYkPU/OuW3mr3gg
7N3faZ2CN8rQN35YP9OL4VQan6p+3EijutUE55p+pjmRa1RlI/TNYtXbe2pMlMugcgaLNGcpwgVi
5A1KpePkZHIj9GSpNW61ijniUag34sElL/IeeUjxFqv1Tmd3IsiEjmto4yBk/qs9UJyly9zQVvgA
7PvEjErq7IZ3bqGAJFp12qg8MyuNFkbVvotE3lhOfDGhtBwI9Ii9rq/7h3oEFmlTkvgtZ4xOkkbV
wda0Z3DNrnGPUkSol+SdIVRK2mk5Ge6Tq72o42kESJm4S42Zfa8+WZrKzHF8ShNjlUl+yHkv9y8j
6bUM6zixu9MqEs29hfwZ6TTNqhIhfUG+5DfL6Ej9be51qAYK9rYyQKVZ6kuUbzSETqToEI9Yeaod
nGtmMayTS8Md1ozVwIdZBydU10OPjFiJD0GETi+n0ozNo1Mj4alDL1XzLWLVdmXwWYxSbgF53bfK
lzB9E61/0O3YC8ZnQZ+XwdGbHYfoTg6RzwmgSD3wAJEWvIUWZtAgXGE0wFIS1d1X2CQLC9WuHd73
rvZQDXmxCQ33VVHcFx61AycG3gj0Y2YlMqrR295lzELJ/mBXCOfVfhCYQAj1cMrbbGAMbKELZGrB
QpU/W01z7KidnNHCGDrE66whC76xSkTE08ZQGqjrkb+Ka/PcRsrG8vsfZjsiazVaIW4jRB9LoY9I
s4LkEhmMAfv0mHakXqm6v4HLm3JCSbK1BjPsMKTtcDfwT/dV99VWCm3hxN3NGFsn9HBPxPpsim5O
NRLKBpL7zpyce8R+XocIHQo+Q6SzGkV7UljWWPM9juPZoqvTk5pGr26I0UWbOIckEd5YndY8JOJu
joO3rX3SSWvNKRyPyLNOznOVDXRLs/g+x6NtjMhbMv0W5MSZUEwzUo9B4mzKLn0YCvtk59IwmZQg
iqVMkPeI7O6Qk+wgQzIzuSiQ3/Bg3fVWd5RVss+bF8SR7EF1K+/pMdwELPpKEDyOurwT/Z6JMLnt
9pemTKjVMBRhPhGMOnu0xFHZzwiHI+7jBdIn0tzj6Dz97Cepx9Qct8YsWu7rNb22sBxwVSlHk4h3
Nz2lYpvpkpasY3tJgeOmpk9ndAEJMrFYQGKxVzTYJ2rknk76wu2koNVROku9HFlU0gw7TKyvW+G/
14O5gzG6jXrbP+S5K18y+uVLtXO2dolQjhSEuWJJPPQ3XwxwtqRqI7LmQBwwoUzoLNb9ZojlBuja
sUmhVEVU2mI5NeeoMY+1/yZT9agxgHByKtguWyUJa308rGSbMbQSG4Tur1VERTRaFyLWZ9Xz2oAQ
gkCBlfd1Ejt3ys/M4B0FNW59UTOx7NWDQdFu0SjUCANHIeiTKa0Y4YvOPD5ZKD1S6Tah4YrBskX7
aY9q/xKV9REp0PNUS4yH7XMWaYd2TCws3gR+MlMaodVUTcPaOsxB97sKSU4bWA+9kYonp2esKOyj
kjMRScpz1s6LLUPML600vzoTM4zKeqtshbK+eZ1ku8ZUV7wipVzWNl2nngOLQVkvtEWNTGRFJw73
KS02XxbPoSL7ZR2pl3EKyK2ZLq62y1o6lmrMS0YSVBF6jYoLws62ejaxCkYvkSVfBMbChVqfJ0fc
iGbYVizmmlZMRJ2Q3sf8PXBJigiQcAVgwpGf0riLnqVi83slx6CvtFsk3kyNH1W1Qe4x4KQ/TZJ6
Qq3MeKU0axPFJxvosM0dkzcV6VE3pdtRf679wDnIaUBRY94Mtnw32dYSbUqWA7KExkCtMfZbovtE
kYAYcs4axiS6oOyPj2Qc7ANknRNAsNvGvziB/TTEyQ6dzxoULnPFVybD9YIO6qFSUbabLc37cFPp
0T52A0qPGU82dB5KhjU+icjj4FdhJUeREatP6CPeJN2zKC63Utanlo54RHr8WBAGSKIsFldzDdX5
ewDh1zPN6KZ2WpwtycUiAxpaZNQs+1F7MC1kbNLvx51OM3fp1OYx0P2dbrMfZJ5F4cNxKzzF3Bt4
2gZEZKt16iWQ7PN6u8CMNsXfC5AqbNb41qzCo1/Cmju8ZJa1wCaPjuk+jQM6PpDakm86LDTQql/L
ABGYO94hFfIwNutIH6IJ+SyYIcB5zH7xASRfTRrWw4RkYohOlZODJDim8L0ppD3V2VomlG8r2AoW
+KTTjmnBgTaDVxfH7HSmBwbfs2vkMhHpiJkGYtdiUjFc3NZcNYrv4cJYNI7Fvlw8MhOhNf51Kp/C
uB6rhYwyfC34IBFsMLhYIwX15hlIOlNrJ6U4oRymH9cZjeAns/ZOiE/EyOpgi1x2B7tjOXbc6HiI
HPuZqhHPpuo/maQ7OmG85VSylabGiVTzsACvmPGuAgoC2lKIy8i0hMEMZnliQC85Paq4ZefNddDH
dc8HGaZilc94Lcvi8cRIP6rTF5otq0nHc+DIW3QS8jaKR2vZMTqpphI3PgXtAuXzTZmIx676ge94
MxbnDm1M2awA0SNdr2eW/BrGIkSHlRUe7e5lKJB20jCpTR4vQNMWLn5GzN0uyc41IhezKQ61mgbP
+Pc3dTcs8TqtEuK1sjHzWfTFqjGQnbkctppgZzU1HpC+/WGYKCNbXBpV2iD6j3V+ZkZdQYHfLqDC
SKhnsL1ENiXEM1ZQzsD5JYr7BcqM5jHqq2pnqo5HP2sp+QiLcEQXm0OBXtiNfp9nKDS4YlLRLGwY
dCv0Hfh8RWy+oJszFRcspZcPo+f29vfakkuUQw/0TSGSlpQcVdiwiyN5FzZg5DancJrs+jXSXG8Q
+vem7frbPIPET1OGWfh6DKCJ2j8MZ/xWyb3O+M5nKpt1h9gJb0Zcb2hmzNt8aD11OkQK6YU2J5hC
WQ4Mr9Gds2W6lBCq4CXnDfL9aSuMycPGhFmDmGrOOwJYR21N6zYUaxzYDwhv1qmZ7cLhtU8H8I76
TRxKpiikg6bmppM/AuIszUhfWv6bH/bnRu/Xgd57MVmaMbD1oMgPgZ2uLTwUcZivte6utrdZdsdn
xXitzHGn5qPFpkOtestwh/JMo6Ga38S4iVrH3hoB1NfuXY8oKnBMytq6wQh6dFgsTwYaCxBPy7aX
Fy1mZJrF1cLBpIWQX2emrdxCGXvRWmWBGVFfmthiIHp3ETwLnc6RqxDd7Sv3+mQuSts8Ytj+NjBp
3qL93DIM83cImpulPilnl5xWmwhfW4ufU/suRT2chipjDRM4LTxwlQHlC8BFLHTOJScoLUv2wHcv
vq/aq25iLLxIsyDf5wggnCC/0Uu5KFAUesjQqMTl+xTA/BjpUum0e8YYtLp68jn+5OBuI8710FHq
Kr4JJtyCQ7bCR1FvupBCMxI2nPC2B0fLei5yuZ04KmaUxYH6kiQxy4Ceqisp4D0qLccfPX8QvOlI
6laj1FwsIQifw6jb005DQua7RyF5BxtMQRE+8K1rAp2UZnqfjTFZbJbCC+xQpJJzqy2nDHSQNu8b
qjt+t5M6WRRwxvdaPzUHYbc0skmu/6HQYV7hAzsiuX6ran+jC1qPlGsbt9fDleWEI9aQALeMjyTV
ADPplQkLDeSTo+KgP5FpvunatWb1zGgH/YBOb2e0GFFr5wbaO0azcZsh7xpp1GJTxMivBCT2uvVL
FnQbuxIKvvnKXckJ61/MgDuXgEjj5FLpsbWA/z1E8wR1m5Y0maW1GZ1jM4dyIdzxBOdUA533Lipv
y3rThqW16lCVuMXOGtv3KdrNv127npySfyQ2Ig4wQsbjtODIMzwyevFrpt9O/TWq8GUuotZv3n1h
+GKLGChGIuCq0l+jyHRmnM6EN50GtmphJkKy57WTy18a+xnkkBBie26LjFoqFU3G/cN8WSLGKNyT
2jYu3ctKG27orbbRLuPM+uwjqA62wRwmsrEKC9l/U1XlucOzpCyLKdWgkVfsPg1vK+w4TUPAOGij
fXFdh7pAlAFfqKgy97mfqCw2sjGVDruR0/jc6mRhWipVEj50A7ntqsb0HntV6IgLJCuLj0OABKnC
fdJ+//8dymbcff/P/7BAPP33wFAmdmXzKyt0/uP/1ZzU6TO6Al8uJ18TmJcKdurfOT7Gv0ibMehA
6i7jWnWmO/67OalrhPXQgcSRrnJ2QiL0f5qTQvuXS4uThCy4UuYcK/ZPUKFXZEvIWhaKOAc+nUYT
EMbZ76AqRxkLTRrID3qHs/ugb7Mi3ZdVuKCeWpCbsK6ih1++mL+wNOnF/gbG+3lFF1YBV9X5+FeI
MSD9iKImyFCJ7RzwWmwyhM8fX+I61nm+K1CqNt+b6RgqX9LvdzWmWokyxQ88X76F9TmljRlaJT4k
bLqBsjTUU4bQNhvf/+l1HR2rPKBJukOELV1nBUctzQTMoIGXo5pO/GJDms6poI6wsHmDE8BNdivY
oR3rk6DEK94YFFS62JoO1Z6UOUu7Zmg2DiJiVK8JfQQiIYYOWY5ul6u06x4KXe+Xtuabn3zJfzw5
XNJ1AM2aPNiOMK5+x6hjXQxaLlmX42s9DN0e4kmzCFvl0qn2F4m56q7O4uQTxuxfLutyTdY50zQ0
TVxdVh26yi7gintklQDk6jXxmvhtvfKHZIdwYKm7e6O3lbePf9k/HlpknXA9ySY0iW3844etNEep
khFJV4oMVPda6BRPYzqDJD++zsyF+5Uaye/IAzSHd814YXsGDv/KjcOoZcm6ymmhz33mQlsPgq1b
zQ/9+Fm83NVMgkfGVLV5WkfSnsW6NDMmf0HUWUHH5ARBvZfbDeXXaRC88NMnv9af39t8EQx/uqOr
Gllmv18Ev0FaaHiSaOBF66ixfdopQ7f6+Ev7650AY4ZOSuVrXn9p2ZDFko5+7GHF9NdKh5QHw8GL
HqMd+udXMuYENY02rOH8TNj85TsLGNwK3nEeA06ZrJ106lOPl++TG/rbt2YwzzJ1Q/AczIv/rz8N
HTPHECVbdiDCB9uU91X6aSDlX6/BW4TVmJ8G383v11AYjpfqwC/T1ai/UbmJS8rcZtvJ4n5Ss2WQ
927C6aztlrriJlvpjliMiQq9E7LThDc0ZrMa/LH45N7/8mNCNOSBETYRXNY1UxRZmh7UgYPIis4n
eqfFPDMycM98/EteBXKS0euY7D4Oe58Lcdu93obwQmhNjRSTc3v/im94WAdN/KC6qUlGtqmshFr8
cFGbfzUzRiRhYUWSA1db7yNTTY64GCPkhzQXK9r4LSfq96bVmTmDRFtOSBu/f/xx/1zfKZggMrs8
5FBB9asnwrIDuHEGHfeJhsrw3fZPqSduR/3Lx5f5uTH+vv5wHcPUZqYkMUvW1aKguROU0UFPPLOz
9m3Z9dSb2XCC7BojxpU1blZZ4xVZjGIgoFZHjdUmol1JmsKbUUkKa6WiE/34U/255HNusl1tPhE5
RHFeLfkInYQ6tjWbmwLoQY7BZXC7l6TZtuauyXplm1ea8snu9pfHUCcthmdQ5QAGe/v318NSMqI2
kJwxUaPZ3JN3G0aA8IrmEyDxX15D9hRWE4dbI9vr6jUc6NlOqopwNCHBjh4NAimohI5/9/FXeH0Z
i0MQ/76Yd07m09cHolhThNZmPD/lGFA2h7pPdS7qT27meve6vsr8KX5ZHidimfSMMTJN+wpVlR7Y
XlpM1kF0mBXSjJbxx3d1/SNdX2/+/3+5Xqi6UdB13BXCRgM7Y/WoffbF/fUSaEsIYuXEzfD+90tY
hUqEjsslCJux8gngEQl4jLA+vhFtfoR/fe+4EwRzcOM0uIsm+8vvlxFJ0iZxTjyWaQb9sdYVa5P6
5fC1s8PupKqyfkFEpK4jEG4D098amyAo1ham4ccf5Hqd+fk5wM1jAtd4/a9vd0hHLa9xxHvIC8iw
AKzq+C3Ln0rTVKjdKnaLT56Zn0/4H7fOQYTFmCBpYLm/37pj9rqJw5QYOLsdkCJk/i3ct3zhW4iP
EH/H937twilKoFYCdl1auiLWA1nQiQZLUo1PU15tdftW06zqoan8T0jMf3kAYHhD3mF51UiWunrG
TCyl+K56Ph6aqjfF0Ul3cWu2Qt8fPkvo/uxa8/v1y/PM4KkwRczqOxKUOKr6d+Ria0Spn9zS/Mz+
8Y3/cktX37hqQa3qJ07uiPydY5CXJJD6Ho3uM/Eld6OY+w5F+2LLIl1+/Hj9ZRkyjJ/VK2c1zu5X
V54ieI+KLnnMLQXTtrSSgxTOZ2vqn28Tu5dwVQTs1IEGr+3v3yN7MITRSHCsyULEdVm2HSn7UHmp
Hvk5axkHX4o+2NL33ndtuJllhx/f5x8FKEd3QQCZKpAk2XDrr1ZC1MdymBxDekMQfLcb4wQK+F4t
cFq08A812TygtGMgptOS8ncfX/yPp+jq2ldPbFN00MrrTtJNfevhdwoFFxNhUh9fZRZo/f4UXV3m
6kvWoFJVPaW8h4JjZc+NWCV6aWhzwNko91aGlLYbd1XaMk9SDBynoAu0utt8/DHmJ+a3Z3n+FLZD
uBAnOt28LjASu6rVqOanbpL4UoUdAZzKioC1ez31V35B8/6fX29eBxxOYTgsjasv17F9WJlEJHkh
g2OWjM0w5EuLZwqxxdAVn1ztr1+yLchF53F2oN1f5RWEStfVNeoSvmR3G5bRPjS729qN9vksmYnd
m9LCl47X5lhGvliUo4O5Xn62Rl8fwOan2QZGyH9tGzXc1e6URHbf9g2y7inMjfahqVHdeJNS22cl
qQz5mOttX96nhl5Ua1BjpXn38Zf+x7JBITwTi2igUR8b9tXpN68HZWoazp7J1B/5liHpWeE/7KDM
xTYbkGkyHCQ357qdUcRRVpCBBj5xSL+azGPJSr44jXtnqcVzA2bzf3BLv1xufrt+Wer7JCTSNIil
Fyuz9Cap9lB+7j++xvwGXr0bv93S1dc24GSn2TDJeWedxVXQyrDG4t2AIg2t7eOLaWzV19ejMNY5
vND6Ir7DvH43fFNxSI0JZ2hbpXp42oS2NFtNke/tZJEEpqG0U5a1pST+ysVKf19QepqLxmqB2pWT
X9KbT+vYtMBXxeUZVkkbPoWkfKWnKNZye4+6I8bg1IzmdE/SyXDC0Ko8j7lqH/QJPci3uq7ISLYY
Zp/7gqIFEYqPmWmEk8LlGYJvE1nJi2OPWfkjdyJx9lUCSb+4GoMelo12OvaDe2eDVVnVNnEPNgit
216EvXMk1qJ36Jm7ylfNjUD6waYqbiU2b0/TCDyax9fDo4rLlSMJg/+zoWbZbrB0c6VWKFGIPw6f
AzJ5b0Sh2afYNvEDJk25RUn/bsLrgVKdDG6/KGFHzUCIKaiWQ2EhjJCGmqxwMwdMQASVKAF/iqgA
dukUYtJNXtLEkevI1cQ+pzfar+C5MGvx67B7hjQg0GL6+XHO1yUiD3yp3AM5BuDexGvmFeGhN31/
X2lJt0aFhiCxktaTqiTM/81RU4+qlhu3oJoAQcTTPW7T5lRB2dvB2arBp0lnXbfh2sdDgsYPN7AH
9iUEZ5qHzVYp/KJ/rU3s/URaF/26Q86wzPTIPjPcFpfGT8p2hZQauQ6/6BLp3dSC4cvFF7MZMOMZ
U1Say8Ex3WzXOfl0gGehYlgBZguAeNUUSoskSZJQq9dqeOmzcQ+fEgFQjn3LUatNxsjq2SrS+l2q
DfblTt5odYA5CUBRqI7VhZlLhvCPNsOQDu8ONh1mgLAgFuTjwnGusk1pjntBnjlzZcP6XmZjiB0X
TSmmARLhot5aAdwqa08YgX6qMpFcNFtRYYhZzXmIIlW7cckyNtWJJDp+NDAKIBwRR+QAd0in3SN5
fNc7JtJq7FyKua9UkOcdoIlf9IUhPLjixlNST6+2HlkQgfT8qNV9ufLz+QMi1iEo2Cp3UWFPoJQC
ZYco4r3UDWl6ZN7jhUyiFZiRRWu7CyVNvpCwjp+uLHYOGn86tsadH/5wR4BFCzVA+ziYxXkkVBEz
R6IBfiRqWUdw1E9juQcR3qH7U5QtPGas3fOGrxDUcyj5oyYOD3GO3HqkOgEeNeGYxXCtautY684W
O51XW6O27TNaCGl/SAfM/Kn6kOoVYhHeusCbfbOBQEtZ4ZX+ltccXupZiorb4k1XGYhXUVreuFAk
9xydknPKG/a9H1pYnLoVGntffoPDe6Axp/UetC0SLcAdLno/O6fN9CUznyH59K3Wf0HzT6qEcEJk
DkRj5Osc3t42rMk358XMk/teYWiyUDWA0q36bkwixR/cLi3Ix9iEv05CQAXgMRs0VS5spVaX/PTN
AxQ38wCsACu7b0RLrYqtFT3yMNk3LG1Vh52+Vap1q1jirY4Uax1V+EOygFWBWOxsgW/oRs422rTB
6I1IPHDNHzZEWWb7+zwMUIGUq6mpeYHQjIaOxeC5S02Gj6qYQAtrWMicpngMurRcWsjoFxrmEq2P
mfVmdUYl6/D3e/SQiMkNp17lk7uDDrUwVPeb2QqSdNJlwwaRTtG6g53cQZoasDOqmNxDJ16mWtp8
bzNsphQp2xoAWGOUKwTu27JlrA2sFQJ7r/aLGgsXG8GiKwqir7vS0p+qXhvwC9XPrGNL10rVbq+O
wZ5iF2qUOr1bTuMZEVi9MrUfm3LoTrHFshAQkIuUJRnKNRJ77VVDbsYhQJwVnou9IY3phmwLC2Fr
rPdgriYKJ0jT9VsdV29OYN5OappundjCcdL4WXUu0YqvOoKr5Qp+wv2MWuU5M8Jz3CLwQTA8IbcA
JHWHY2zi99ZR68EIVi9CA/hkjEbyOk22v8Nz892ptRjjbmc9gkhJydcNwa76xyZUHnPTeI4L1MXQ
lYmwcBBg5cPKrvVtME7VBVZmdVcpNvGiLur5MVf6yAsq+AkLO2jRyJmVJrO9HAfjNpul2trgg9kL
3Qoxn83+gN/+qcnhrfvwLYg4yat+2PsUNhu3Czb+wOvtT0r7bmRlq67iMRrDh7zJx4uuJsNGUTLl
GFhYkDZTndkHUEkhE3lncuD2ZMZNSkYEr1xwdBz0KhLzAHn0XhPCeOwbpuKTpr3V7fCkduhg9wwU
jBXqGP/NtXHRwNdWCUgyTdw6BBqgm02WfVKeIr0gHrOrlwqabOqFpZPAVEKVmspy1ZDjAfgCm+gY
engXUBHbAiaUC/KJLmOLON7i7PGEFaAw9mqKnPWuDnT9h9RmX1zZtyvOsCtG3ze6im63aDe1D+MR
oM6EErE6Rd0pqukclq6FGiYsdmlqSOzu9F1QmlnVnQTzBkhY9niwdDS5Wu/Ezw4+gnRfh3jtF4aJ
xz7MBpRzkNzgHHW8oqZfCbmTaE0DXT66Q2LuTVvVF62aCwI1yD5xD0Nggk+iQ7HgYQZZ2NQqTN6R
Tg7tWAs8PKnvfTA9OF1bcINlBTde9h09J8iuwAQcK1+5kJu2ftDaS44+bwEAobe6mLoagEL5zEr1
Qq+7pIvYGKS0Du5I2o7SIz3JqhP+OLL8ah/fBhDHUT8pepoRuIqVUrLEJIQuyREhzoBIr8Qr4uNc
G5QC6eOowsXQ4y+kjhY9yibiYyBC2F5BIyFZDCoQsa2o7Lb2JJbqUzxVDlKoEt2sa04uW4pJaLuo
nR6JmYZOC12aW5leahZPLgENBLI813ZpLfVUsYEMdsOxEcrOLKv7wdGKb5GN84AwiGpdWgr4GMvs
+1UT9f0pszJ4Fbmd4e1yn/S4qW5KW9kiKe/D5YBnGklUIgjdHYMz6RRFhKoKGKyODUAjoG9CaD6V
azXPvkCpYtpR9STmjpUb3zRZVCxwggTPgSg4oBAzNhv0qhkWhxxHmNNXqOcn7CBOvLUCHVMOsdd6
AFLRoUC5NL3THIkNit+yEZuymru9Q8touPUNf2N3xQE3RXVXhEG0HCnWl01oJNsMkeeRlKZdE6oI
oTInWE1T9lXG7a5HoRSuquQWqPhDXub12fXtJyJ/A3wxuPLMsqYzOJgMvGlOKgZAmOeAWDj3kNYd
tkX2BzAik3+CEoN4a+rObgaOLoGFlI1I3/hDHWiY3MrudK3Du5HwLgGfUGzgzalxF1d4ABRIn3tj
LOTBETg4yI6+C1LtFgDckzLqm95Om2CLRnLho+uD9YpEpcwD6yXpJ71b+VLHyZKoWnwh9nfB+ruT
k9FdoqaoEa2Yiu/Oxmr52od59dT4jrwrOfieqzpvvL6eyod2Kg+jQgjFsujLuyhyu6Vomo2eNPay
KMrkfQrVTevL4ZnExSwlw5tmbZUajyF67KWpihe7jX5k2QTRWQxBuXIj099Lu72JYtFvMBiTC5QL
dY0R6hEQerGUSZst+0FJYKdiRG7xGQdmYZ6DNBYb00xaVOkcx+sxOgWqemykWLmTxsYGO+e+mkJQ
FtGA+UUp7WVcRC84vT2rK+13aVs0CyCpILN29hZMBbh5a4pTz2KWjWhH2TQx54G00osjIaD5tiuA
OaHIqreWhnwydBwJmcyOyTZhGVgSrjG/j14RWpdxABmUCNjEqQUxAZwLxOIhazZuQn3bl8SGeoLR
b3fQzQ7hNTw94tMt4aVa8z7EBQ1fmLpVvYCtm20SvSHnCzyf9tYGtr/ozV54BhjUb9LnJGRGwauF
VHnR+nBZsMHeuW7xLa/GcNWpwQRMRxI/wxoyNrwAYbKTrdbeVCWHrLBphrMrc4iIJlijdezODN2W
GI9llKgBczj6hWQVhFBjNWtdGUybDBS2nj1IWSGE9fN3galqJ4fSXYH+ig22TTtsVrHOqpq5hPHY
VVSsREIMwTA18QrR9Ws+MvBs/OgpAVe9iHtOVGNUsYgnYVeuU9kaW2EHyXL2w3WLIhkec8NN0Gor
J7Bl79jK5W1MSFG61ns3PUcR2+S2YRmFPd72nEO1hjYMlGZirpe8OPnLhOSr2lM1+8Ghw1ifH4dc
jBMq50onKA0Dknvn+rNEgxIzGJat5oC6IMMkS7Zu38IV1+0qryBnsWfCvssam2mYP4AMdsuEzzZq
bmLdSbo3pHazH2jLaFTdHY68VOxLIovUi6FZAE4UXPr9tjMyx4SqSuZNaGP8btNRH58iaQjDC8ye
DxAr+CqY3wSLsoFBnzRoVBeBhQ3mScAsjzaqQdjvRgsRSS701i5fKovQEHRysIc8A2P8l7HGZYV8
dRy/0N9PdOCLo/sjEOShLDvDLo9drIcXAuaae9cK2q/QyXwIoRNRZccy7vo9f1JTvvXgQ7MN8lbn
McwmYiOgeQ36axSV7oWyo2BVLmNdP3MgsfvHsBUQ4Qh9gfwdKaODiTnI/XNYdrUD6WWwo2Pc1lZw
KkBNmvDCA7AfKuhZtqTmWBahth1kf9fnxbRTsNpzL/KHbBKi5UwStxZlRqG1YPYt9T3Cxsp9KvKu
bQ+0o2dzYqm7myQx3U3EeazZDhNCexo8+f+m7kx35EayLP1ELJBGGheg0cD47h7hHuGxS38IKSRx
342kkU/fH1WJmVJkdqoLg/kxiUKiElLI5VzM7N57zncQ7C1+Ejbv0OVpDPCAqfHMDB5OTnpTGpDb
0PuJbmUZpWpXrGzZ+9hGLZD+Mb6t2wnJLpMZlkHgqz8BOvo5GWw5kmEaPhlQjJP2RMwahfiCLpuB
MiMr9iHERHf1EF+qGEGX8z2Jmsc23dnhiexqcUtpHp3YTYdN5FDFEoljXmVGWaxBj2jcaDZuDABb
qOkj/DMIQ0n5C2PRsgUD7+lE4t+GE2rQXYkhdSDTvNxwoS85nAsbxkdtEmyAKcL7PM3Bem4xMYb2
VF2iBAvptUX7Gh5SItf79Tzz3F1ULKtrXaLdne/5wOptFFa9g9b0Gf4DSJDZotQ6z+Er4SqGC/FW
30xdH27iVNKhS9tmF6fOVxoeZKoNk4MBsS1voWTcxo2pzrBfDddf1QZXyR0VsOiwTdZgXLGhJuZ+
0LP5vWNqgK+BmD0PwIoP15taQGYLso6B1NDemF5gPxBi3LyMonmub3zbbW9BmubslsAzeKfWaJ0L
A8KRsFWdm+sKqXAESyIT1gW7RVSynLsBRtBwjK1dbmbhXeK6eN6SPt5QsacIadN1bHxdRN/kzIOt
VvPaZJEFab5KyxoEeQmA2tqOQwmyeUKpTlTA2sTLw96z8uzcWtWMKI8ymJt8m7RuYTBWS0DrZ6RU
t+SQxdfJLGxjBx0KsXshjVMsxOdgnvQ7pJ1sQ2BQDWNjBF+G4VZR3Hil+6XMDJouZUVTpqUfX976
sHXbnaFBeQreuc0AvRKxEiaJC4TnkIaOHSL4IZOKS2+xGIDtc54Awt9kfYTFzSvrTxpwtIcFhSOc
02syACKe+IsxWdOq6eOnBpFZvR0953uHb7TwulfVUIUhVVdAiBsrdkHnTNmFkFR7VbI3bzPekyfO
pNGDCohRg3lLlFEcyqOwaEHNIygPf+q6dpcbUQOppikG/QQsE2yp0zXrxPJDnEpetzVBAGi3rN2v
vWWGt2mGGW2cE2Dr7MxrMUss52BlWe9KYnjLEAaFNM5QMawdcSynsRouQzstnbfg1Bt1fenhDJaV
aW2mHrrkRqp5qKNNbxAhicYLwTX0J0Nmt56NyWujIoNHai7lGZ9ez7hhqL9Y0FP0euKkfcLwJ+gn
ZCjuaCYsHoch13cDCZr3MIRm6jCv+pHn0NaupT+bYIWZC62tbgYaY+bGa5WRFKINzyzvstIkvwck
WHjs/aYVODdED6DBC9t+Pg2yM2/RttMRDWGJEGvYgnfwQCsSnLBYLDO6F6iu56x8irNgPM6xG79W
MZnRt10sKpIrsrwR28gV2Xg3hUOU7mdiCqeTVUdPHJ8mYxsY6NJXjtbODxiZxbjtMurDwcDg0dMw
PQaYCt9Dxx2fOjb9b7nZZsZ+8I3iOgOq4GA6hNYmq7OG6qFz9LLUECabIMqnXZLvwcRE79mozJvA
gmcUgm9SmDRAQ2BSQnBzBLdibSffYvywSzsPkNyO3nVdyIdaeTGMI258wH63qvqaavQT2bQOlZfh
6I6cRqvzWONXRH4gNrJ2cTjzRzC3hWjY72c3ZKodg+DND5IMu3vOUM4zPfF7u5vLQ1bY9s1k4kfV
BYWR1RPcxR46pqdI5flTOvBk0ZewKpwBeBYd6rOCBD7RLAj5g87NesSkkbVibowvqNYhrppOSP7r
oEe5xLyRVHD4+0b/x6kCj99P4ZQrTQd5lvdhJGVhToljOErrDvhRQvtrYg13g6ffpkt/nDotH8RQ
D4C8MH1Elx8GjEI3KnAGxhdMFRQWKAh4hZW+ZrH7StE6wlynMJADZrG//4Ifp00/P1ei2UZkbdqm
XP5e/zKaiRFlR0aO2o2Al3xvtlF2gTxX/0b38HFwuXyKRPDjopaS/OvDZYRsquI45zLGjru2l6yK
QjQ7ME87DEzDEUpO+Zth4se58M9PXGaXnscQDfHsr99LYSC2q5FZYlncGRN5AM7ajeVvPuSvng4G
o4FE/Qybwfpw8ThZgt+GKkoX57iAO6W5DQZ75bGn/f1d+qsPChiLMhd1pG0HHybsNRjbAiMJwy16
yJER7tMya2Hsl81DEqa/Gan/xYcR6GwxA7UAvKLH//XSpdpwhJ8rPmygOuTowTm7A7jI2/ub6/cn
7QJ3STJXdlzE+A7igQ8X0PQAEiEx5+l7C+7KEIvWc1hsyQjlNEO/PNn58uhav3vm/+ILssjxFZE6
ocz/+AWTNogiM6Quyru43MRdY77qUIzYMHHPkmBk/OaC/sU7hu4Sw4ErKSqQ/vx6QWOatG0+8ZgE
GQRPNihAJPAY/v4R+esPcQk2RNAIjOvDXZNg+TvilnBHW7QiFCbUjQ1e6Dd37C8uHYHpSD3QCrqL
curXr9IzYe1Gm0tHSlExPJTjNyd+aPOXv/8uP1+cfx3m8lzwMayCOEKI/vg4XAXmWmR1qpu1yBmV
pdlLl4xf2P3Q7eQnO03vEfXsbBM0S94TPtr6hyx1b4XXY3P0n4G2k4jUOZgeq+DeG7t//23kRUSX
yvjcQ2r4YW2JVdE1PacG+k8WiQolLXsy98pji0pnvYSbHf7+ciy37ter4ZgCQajHw4qGWX5YPa3R
s0Ge8ZYAq9gHRI3lvn9JcTPa/XSAkLib4varyvK3v//YP6uGF7tM4IIGYuUOqOp+vdmumNUQkk2w
Bm53BHifU+f/CE948lZ3evUdC82qd9/b1aleB795Zf78nDkotWHH8b6w2sgPH51w8mgyj8iIoi72
7Fob2Ftr2QHIIiP577/mX36UIzFYsCIE2B5+/Za6bDIxLF0SnPhMQrEaZyurpcT/zR64vOW/3kU2
I1SpbLKBJCP9w6tTMmoLupo13G7SDSPijQJsWYIqHtt4M2Fq53T+m7f1Twpnj0OL7fzUC0lkQ8GH
lccfXRs8AKeK3nKAuGsslTGxbJRfjOnN587KPoEIOoB7XJNXvCNQ8nthqwfyC5vf/FX+9O0dlyV+
MYRhvnD/tIMNhtURt8kzLBO+rX2t4HQzplwt5AsrJy3rN+/on96Z5fMkKxQWFo8j3Id3RjJjM0HN
MrHY5vfqZl41G5SGr2r/9w/Pnw42fMyysi/a+sAOvA9LQenSvHCpWda04ssVFhOyzcPpAZrkEwfg
BGP+sPm/+0Tx6+MalLZfYM1s127+jUyR9ZBDlwOdEYB3SIvf7tDLdfqXpxYdPjxNNkscZv6yt3x4
gpBJNSry2f3rqj9ZbnixQWzX1Me0ZiqABHOwIyplF5PU/fN7/lv4t6eq4H//sfzMe1VPLYHY6j//
45f/2n+vFmpa9/E3/fIz3X/+/OXoe7XA1n75j+1P8Nq1/95OD9+7Pv/nn//H7/yf/uIf+LanqQbf
9l71tK3406KkKv/VJRnwjP73psp9/0V9L77kXz7+yD+NlYbv/0Msy7/vcQZEjresU/90VhqB+Ada
d9dc/Gnuogvkl/6wVlreP1i7WXEwj0kC6wT37w/uG7Q4j9vq/7QNWpj45L9jrZTe8uD9nyeFQweo
N4E8kb+bw5LtfxALZqDrB5pi2d5pNJDZ2mpI6SSeh4iDe1CUqFcsSUxbGv3w0Tc9mV5rgJAxrjoE
DJlO7UbEdbdzNFKTshfTEQJRdBSZRy/O77wtlMv9SAsZHnwEYKyy7K9iRo44OczP+2n8jKiNNo4C
KFrK/pZQI+DChifXjm1eM394g6EOuDscvyDmNFdRNkQ/PO0P22aily3G5oe0ZvJlUjpRiuB1NC7Z
nsyMx9IzSGPj7ced00+gbvwOItzSe111tiL00iKJ9VB2fbRTo/kUWSlLeeLZmPN9/xVal6k2eeSU
yT5vU/hGnpW9T6pWt7R97B2/7J6ZAk7XOq2jGV1Pmh/ChBfaJwPVZY0kTaRPkotXWxfSsdWZyWK5
QzVwwhuY7G0f80EashwYOM5hEdfdDa2ZxFuVMYlyMSDaz03YwxY3lXlGAXAh8/yZ0y99rixjFA4r
90cgjXZY1UGAfRMpVT8RqbHB/fWJbgZQngriOQPtmq5VaRxgydNGjsa3qEjOTtcC+Ckc+TwVtL6t
QBya0YzOZdwXx66EZ1cRJBxtmkk5m0TL+HM+KkYB1iya1Ujj4wRJ8pM5utM36TUd0bO5e0RkMb1V
jdF9FVUD6ngq6VfVTqzo9zXSREWsh30GMgQZlBeM82osRo+I0zY5jhAv7gLQC0S1VM3Jq0IDlnaJ
Vn4RAdYuCWRJUOLiFPnb7ITFER4tI9p0GfN1o/stav2l9nAzaLE98CPVDL24Qg22jbOCRqEOSqMw
I3ZKF7fhqIx0KyVil3mQqVwPmrYpPaM83wTSDNe9jpplmGWE9WtIEH166CdRPtCmITxbLM1Yc/QY
ZUlP3c6RtG/7sn+wpNBbOZBQVJYEkLVzTMZd67+6Y34JSMabDHviWJS/CgVLqJjqly4Muo3dTo9G
A4EkA2F/4wHeQyrbMAva9N2SCElu0DS91hwXmrcBTNBZNrZ/UOjStpLwolfSHDEtWon37uuUHMgs
MJC/dVl4KhJuIPKu6dXEFbDTpPc8pqMCe1fI8MmsimCfGl7JQFxL/0a06GH61Ce9kqnbQ1a1+Z2G
9v5mT7yyeV+Zt9CsUoLXsRZWd4JIOZ4HNHK7cvRp1RWuvu9LerK4rhrFu890hN5wYZBBYpjVAUgs
3XT9wwwHcw2RAHANlpWV6/f5BokGOAjSJE8J3FdEBsigwvAtI8jMGDwTJuxdU3kki0onO7qtmxya
tvhOJ1bT0yFvoqHgJT8pAPKY9xu7ZBRaQrlcO6WjnyxmvWWINMFj8FkWEXVJREZYEl1E2n0j90V9
h6pX73qkiTEuPicLjeGGILTYeM46hpnJbUurJe8utQPpDAwOc950QnrpMBLbuTIUAWlaY92/cDS+
YXhiv+MeyL4pmENv0CLcezSOzqmBEaNadT9Dzl33kSLwUTFKNHxITiA5KEjmlvk1dkPvmibyXSk4
PqlGAsKxAe4l4eu5Yy0wlnh46eLQvpTGA2Erk0uUuEcAKOvjuW80tVWZprcBoRGfUhSsd3YzD+cw
KaJz35d5syWhg2ja1nAvZHuoZtsZAIiq+VaPCeAK74YEWTKpdPlVTPYxMBeaZgfara8XnIVOjmHY
EoVGSEUXMIqZNYhHAqjGmgmALTGJdanWOzTX2alqQKIzcGSCy1wrVzfl1Pj3bR4mW0gYjPdTBIxG
YacvhWcCkgPmRx5diLG/tlLY5Uq1cofSbHEXa8KwQs8r9pC1KkjeBb21dn4H6nvVdcfZ37TH4VgX
tdjQwbR/LPR7ouwhYfTDdF3WTIhL7nl2vOFAksAN98teY4+ojkmZkOnQQNQNdVw9uVlDuphr3fm5
UR7QBepvS1QYILHOvaeKs05aJY8d6dZrr52qJ9slnaVCek5MrUSZ0SJtrUUbHQrGelue33ptJRhc
V0QGPeatUT0MHaacRDdvpuHnN6pJva2HA4N1aqcbetENbuWvlSb8weuDQqwzsrwelRW8SAjkOywK
O04H2WYe8tdowYZUjgRs7IJM04zE7yOheR6ZwVL4zau2DQHsRdNnNRcJ/JgFfB/m5s6F3Vp4OZG1
WpGcOMIFLgIgPFaxbkX27BDGvW/gG5Fu1egdTV0EtOyVT56KnkOHkzPiQX9TZd7jMM5v8zBmjwM6
tk3ojAM4QonydYDPWGlUtz2C0g1nkGkNgnlNqsXeInWbQXV/oboqtogX/ZsgrYOVk+jpqEQ53cAB
sQ45dJ51uMSWEWbNFx0nBigY3bYJjO/OM00C3JCEJI1x9fHAsaRM5dpOQ5Bz1iXzOH5UfTfsMjI4
QLkzGmOap6EtsTC1MyuVysKnXhNB0AOkm4u1nQxG0zzEukfzuHI7IVPnZA+Qx2Pyq4FrrsQE624b
e7B5Xow8yvaG7Q9iI7LYV9jf6hJ7UnVXWmInOGJkefnC0i1XdNKgpwxMIHVCHqtq43S3QFxUOTiv
lhJyP3bxQQfBWXjNtSrTcW0N09mucOfAh2UHdM9VxmqTkMHSMrE3C2i70GPaEhhQAnjMt8pdOpar
KHllW/0yDNE2XRQPAUN3MLDoyfW4bidEe5Fyt5OpLh1idlbG+MYNJgLrky06bjQ27XsPDPMcDYF+
NEbsBZ7/kAxWzPzIcg+4Z01kUhmRjdAiBneTYwlY8cwvmS9h9t4wnX6sVbZj+MI5LU7hwIyhfJYj
wUcI0CYyCvrgcRQF13IMvhPDXJ57q2OR0c677uZiV8Gxu0KaJzjYJ3/krs7SWyAPJtPQ3hnQuW+C
aUpSBAEcvLd1D4OBzNYqTuYz6j9ybZSvq+zidDSCzlnfFcQO2FKn3pH4Yka0cRJOxtFBHz2grhiT
4H2asAGE/28KoXMCBa+rfqiPldD/r+USXJG/q5f+FzjO9l0l778UTD9/6A9Otk8t+0eFZC3//4+S
yHDNf9AepZSSAQ0fCyfq/66JIN7+w5TUSg71DSZY+ED/TlFkMUH5tYB2LenhcqVcs12BsxLTza/1
eo3iDZS0H6AA6qe8a0VBnBieCt8i/QFmtLC03zmreiyKYlA/ag+fvnkfYls3rpzpU0xfqwpRJDFg
Icc5RwDqjOzOONsxEo+lFxj0KSdd3ApOeDGhpTFFl1EYY2clvkTZ+xawv6PZaaRDGuVsNET3nQid
Lov4EvkIkvEdlO3EPN/pm3jdjgz07yqlgTjVYWo5q5k8TeuAKoX8NJNIg2I7EW81vSsHxDKMGcJo
timzKyLviqgVe0xFc1GdiECO0hrxUWcwtgtr34fCJJ3C4gzrhEGGP9tNx6Ze69hWJDBPxRJ6gory
No+GJrvUitXz1KGAR6pvuOR0vnfaLtTrXOnwgZsXII3Ley/epBZv8znsCO3EOcDRymJ/2iDaQQYw
RBPA5NhjKH0NBlk/8wnlFyRK9UUbsd+iYrBjZnoidEl5DBnVAqOlyiwDErT3YauGb3lAE+RmIjzk
nrVOgrqcOhgBt85sJCjGXIpLFeTNMWCisp3JE8euj3yYvDk3xqGGjWFtFEsgrI5gQqN0tl6GgXH5
NmEGM3nrNhujCVEVRo5MK5uuoEkM6hr0rbEKx8HpThwsK5ZjCGWqBzxAqgMCZh30aCCN2Zs7DhUF
ASJZVe4YWxN0Bpk7nA6p7NS814aNz+2xjXl+XjqOjemPrkfkq9eGgSx2pcluujPyGN1qYxoe0AMb
78LRTdI+5U5DKbxpfdFkX83eKfYg08XG/GkzzSGXDwI0aaTd4HHoSbkAsAf+bBWXibdp3My460cJ
Glr4oGUnbBD+BJEwDsbsfp5GpHJmFhef/WYgE6YSBOZYEZkvUCoXs7OBr4e8aOFR3Ghw1XlohLvM
4zAJjbh9FV1TlWu8ViRth40ZPxdUcPf0HimyZT0nTzNlIqTRulX6R2nVsB/lMhK8lpJg4FlUY3eH
24PbuTXE1FQhvMcxjLdl3E2HboqEj2BbF+gEyeC6RZm+wCtJrTgPBek2JP65rnkDeHGyb5LWa10w
kvDeOFxiqsj9VWbkhMdti6Tnb9kmwwLeBHj5pbAYaZio/w+gSGWMWiK2ZkDCYyi+LxXpNio1NRe3
zriNw8rpDgSGDA7PBKDZlRZpyyG3cON7HWd607ShTQVhdzukZXO9JQxz+D7Kyn4N5qQ4CKmMNyRb
GRGnIfmsqwFc9VmJOX8MariLIb0sVE4BZ6uKsRQPZ8+Jc+MFM7TdWDjceUyQ4xoEtsORoK8VhUZD
5PxmHB0ZbIN+7JuNF5bRjOQc7T+0Vfbzvp/9wzxi2hl0wpGa/kPmn53aiswrqRsj8ymZe9E7I5b2
NbeRf9/4GFT0ITKGLttNCHEzTvYJeJGYdOHDKMh9xxRjiPBWO0l+JpM1ebBGXb02Q1Q9q0mMr1MG
DTorBs7OLBLL8VBwVi8jDhIpOjqHDlRZyXZrwayiXtcOcoUsuh9yGBx73BNgwbDkVAgs6tFYIwr0
b6tap+dlaq+whQTtuRuC4dUfK/6BMkpk7wZiQbbx7MImgD6dQE47ETJLgrT0ruLgce7izm9gVMNL
3g/CpjboJ7hAQz8TnkuB5K/LMI8uvpkV+SbD/rRTtVGKz3g8qNPk1Bjkp1asHZBrDJB5w0zyTld6
8xbu+ewufRhUo0xwkOFCD/DO8Lnly6IU1CtRopXfEBEJpBiKb3dGehdAmdWhlp9EW6X3cx0F/SbM
XCx4stKWXNk5I59bg3zwx8qdutu0DfVj5QVEWncGpg0zl9ZD3MTOHX2j8KXEXWL8mAvlAwouKxcP
T1NESPdpNpDBKyYy72WYhYLhyiQRr8C31n20KYdqDl86qv5mDcTbbO4bRkHgSNO2q3bjSGvjyuQt
hTdcIvvrkkR+nisvJhbZpcmGQowslB1hK82hjHW9sVBec8dLizgUORjYeDLHsGGfiqHFD8Ubnzy4
Shs3s10D2yW+KTkZBABV64C8NU3FFVZXV9aIpgIby95gTua1Iv7bX+c9lWHgGazkPjyRT54sx2ei
IgTE/LLJ5+8dfIq3mHWpWZEJhbZO5AgplpcpygK/oNrx7GwLH1XgR1Q8JKtUdeldLfPaBOSVckTu
nX5ghxtGhL0LiHUzSlKuD0GTV1iOKo9GkZ+0cbb8pKq+Nm63fIQq2H0FDdUD1P7aOnTDklJR2T3V
f8Cv1RAhS4n0rBFWyvaO46dDLpeCNS+CJ0JhyF0F5h9R2nkOo1ShXOa6nS/Iimd4Ehb7EWLdfELS
Md75SeWXm5BSFneLK5HFgXf0NkjGFNP6qTSLkZXPjrG9x8pmNksgW69YItAXWOC3HQJAMSSkUL6c
zBpOftdpwbUy3OgY9SZUegVM0vxKQ8fMmiVWiINBmMchHOC8t+51YeJZnLrIG+84M00sf2m+R0nF
1YpIIVaI6m35ZShqx9/HFS1MDDtFgKJRl6l1sMuWDA1wP1ybjI2wXCclWQnPAYl+etsYJn4ONdLd
cVDeBDvJLbsYYwEwE4hM4/KlCNlZt2GSlUcrJvdhxfERWDpb7ng00K0Xa8twnC17ErcpwL0arkK1
JP9muAfaE4LhQB1rGgaAxSUVCh1QSvvII2kdZuykhoc+I/T5bJpBBreSZW9li7KG1G3CyVhVfi6u
NMhJMJZ9wMqNSzV9FbznJF467LTPYTaZTyYpQybdNyd4NtuZp9fLc/qNceJ/Bo5gfEpt4kbP4TDI
9i5mqVrnSHNR3hW4EQlZmLFOCiGG+2acsSVZJD97a9/LPOTjNIa/kulGSzpUPSGmIEoih7h70Zc3
/oyodzW0rWSfoqHdr4KIsFz+pAC2vE7KB7+Sjd5rL+JUIhj4v6GpMk0isUzaFpsaPWe+lcKcNTHv
hCwrw5TlNumQ86NFppVF13asSawI6BwyKK2dz3WPSGrddpE2dqNp6OJhsFW0JCdSoD7Ooh2/zUky
vaGQZIUsB636XWY1GKO8nBnLqsUUdaVKH+W+i61aP0+pCutth4mHx7cmBxL9LnYxiuE2uOUWUzaO
BmkiLS/VdTZq8QUfGPZKMm4tUnH7ClC442cNfz+jJzxBkuONO7x3wJt4pscSnjgoALc+HQlEDUHq
1acWO2O5zQo/qG5as7GNZm/P8wy0tA/o/O9JJyRPxksRA069k31DqgnX3dM5zvKuG4x1Xsb+vF4A
ahzBR+U/DkIZ1qnUtBg3mWmC6R/KtM7WlmA0e5nmkKMJshcCfoPOb88Vwc9s2sEQdmdlOdWXviUG
AGF6GsTryRLR1yFrI3UvydsJkWCSODrlKnxoeXrIfJDFIobHPzRHZF7i1DBcFnOCIvq5ueazO7NI
zmgDrfUg/CYggS+z5XMzjyQCC9nGNyRvLmxxF8f03g60NgHoF2CWY88fv4bkT9ElI+5oiXkradX0
4D6eFTRbYzeQZXcrOXLZqxmhcYkj3ajwPIxDjNsubaCtjwo9/cplS8p2UUTPdztpMzlMQx7oE/bX
cR/asvbwUSA3WXJqhvkBGzZmNyJ1/WNTWqYGe0FIxYrpW2JiymDF53YM8jbMU0vyWIgxo22c1D+S
PCNBcJxc+VQtOyoNkxp7WN/bySfXmC3gJ05JZx/3RyyIqps9UOv+2MSoW4X/tVA5Oa568aZ7OT3o
VdNimNmyK2O5cYw0/myX5Wggn4/sZfzSet29n5h4ASkRyxWH5/7cIJJojx5d8/6GXLUIpHkd38xD
616L1DDosFdOTJycPyZnys6Gma5my66qTvBaTBWFwBEbbICce/RL6watIwErPfjub7WIe/vk95GZ
fXWgjQ7fzCgkwTWtW8zSdI5GTpyjW3ydUiJu4mbIb4YWvr+bxzEHtSj66mW0RleqK+SrrX3lbGnM
xi+IE1xsKXVVXF0Y6C98Z0xr2LHKHJxB0EysTR1ZPk6ReZizQZI9D6YS4RkLMNGXrEoJ8AqjLeyz
FRhyouOqc/TqttslT1lPyw1TsG9lD3Q0i/ZUmG5SbeoqouZbk9iT5UcdjaZ5HjXPw7bWXYQuGTJg
tXLZzN5sknKjPXGa05NTzqaJNccYEam3TCUuQrvh554mKcfcIRaLcryfp2g/J0IycKi8VH8fTVXL
Z/LERbfHimVtUiWHfTI10UM/e+aLxcj2uRjc/liYyVy/OI0xb1pXqE9YZw3/mraLEH6AG8Uz7foM
c4Azc6C2/CZdfM9Ju6+IsvCPEaMxY1X6tbNG61ncabL9Dl5b+vsEWPI2dGIPbnIWnjHVop8PM+vF
ANnAU9mFskad3nQsOv1iTB84wm2kVwQ9/qRR3ruzS2Bum8w2/H1UNPO+SYiH3WauNuF2Zp0Zbd3U
C86cdftPHEOZQ/ZuXh1MRqu3iiQFf0Voogzwu/fC23F6Tqx147fE5YS9ips1myBvdBnIKn+NeRbK
c41OfIaqQcl7CIqZw4WPj/SpCMm8BdvvCArh0cX/Ta4KaIhOHwvDz94rzvybMIyKR22WoXlJtdtt
vSRw7/RoNWDTmFrRICkIwy5ATq1czyzCL75FIhvH5ai7q9zRWse9D/5OVo6+jBaN50/4Z6KTTP3m
JPLJi28IrBxu+rybv812jgNXETx7YcY77HUQ1QAz0yHtMMLS99nMXjY/lCLwB9KQiTxk0qTVI1py
utQirYl4Ia0H/Q0C2e7bLGMUkDZBLacOu4IDgdxsaLcmXvDshiJ67GOb7nJG9UKmjmPi8qXBGe17
p5y+SIwEdFod6yWZYAdGLVEvW5Ii1L5ChoK/FRAWR9tGcCgT6XzpdMkdnX36/Z3IFlsiOSOc1/KI
U3DrjnRcie4a9kYZo2VHXoTNuk2CjZco3BQlBAW8m9rGiEHv4BZBnAwhnzqIpH1JHxvLVmGtk7Qd
FoRskq/NuuvMFRMnI3uTqcGNM/0ad0uWcPa/Wg2n2HuKaj/8Xg4pXtRRUnNqntITOXPVQyrCfqQk
b2qG/l2kyjty1AHFpjoPxFYo0zzNBdCEPWeB+h2XseO9KWNw3U3ao94h0xdCAKWqoJc7kmbEjsZo
HG7q0Z8Gm/grxZCSwDV/OrUWZhmRyOCKPq0tCZ9ps0efkbWL40JX8hB1JNSt52Tsb+QUMjKPxsp1
jiE57oyVGXyu6jYJ76O5196KGGoqHkBhbG4xO/4BmLr/zECuR/s/OlN+k8WeGo7lhAN1kwpj+CK1
tM+2i9DXqhr7QmDe8D47Tp3vK3pK20gF0d5Lhoi5TUgHvxcjSQw2QvHbaCCEQbVVNa9zPcnHAu3p
JiGkjeSgHv7ihSOxt2O/D6x95SI4YGGNil0SFiFh6hLX4ZXA3RGzfd8aCXkmy+jGUsYoR2q7eGRv
bjBEHUmFVHcxXqBz72Z2/EhiBPMpHjH7CyKe9gaXji9InZSed7LKCeiAydmHtyXdC9xhR8LDwisM
Hf/etL2IGOGqL5gKmFm2UcgIToHE/UPjQFQ7PVXZszHHBUaYvkbfEVH07npUkRP7std8xiacWy/K
9UZxU3e0gVksHESwkT2qY89SRTZRvrQj1mT6ISWs2iDcs1cGj3E6k79gpsQmr4jNnK8hfv/PRihZ
b5d2w7ll9qrWgVPlameoIOU3u8bA9IKgl1XDwPoTR6qyOKLLLb/VbGabvGTsQUxES7VuGO0pdsQC
JpjoQnJyCCrYMyB8xJp2onWO03CQW6QKNXMPx8Lh/4zFo+7JljcIM4ckoe99dqUJn/lEN8wtac+N
JOReyIyIh9c0NWtiCuKRADzPNJotGQlJlhKJAABpG7esURcvtVW+aeijnmsli/LZjhOHsEFb92Wy
YpHCj+XlS8JbDZ+Dnq9w2+91WZif46D1413dmpCfY6ezyGDIs0wE17mzmIXgYXa8+wq4BIybKVSE
iVPkrnBMyJeJbMQL1jFYR60kpHvlMq5iuEQU9K1b1FitrLEnl4Yu5beULku2weKxAFj7mTyJKg2C
Ww759cEVEYnJTPOnO17l6bkIw/FBMbquWRTHGAlqTWZhYkIs2FkYwfZT6ccOrbgMmgHzd4ZXpe28
ac/NbrOkX1ZBt+v1mgwDhr9jEGf+oa5HYoE1fSh9FAmv2iYBRPLWRIKp8mD46t4WkyIJbgRZGcyM
MI++PRFo2Dhh8lTEQ9ut9NQPwaadrUmDjihIFEswbEA3Ms3PeZclzgJ7SPsDA6JhfJ4sv/881H7x
NlYmqS2x3UXw58nAcFt7OhmmBp7gNmP/HE+AEwArNOa0tRvfPySukzFrhRI57VlOy+oaZot9NZpi
L7s6xNzaWyPCR7v6L47ObDluHAuiX4QI7strFWvVLnmR/MJQyzLBnSBAcPn6OTXzMBHjdo8tqQji
5s08uaQq+axYQRJULkxJWVDcDE9eDaqgjYbuz6a64l6AC8gqKSYYVYO/r8G9oC/ZaPZ3aCDUuUiq
G/YrWnjNxBTXfyeIP0fENECClRKnxDfivpsoq7IdgNpodMMnwtvOnxqYwz1f1/Ak6dk4W7mFdxV5
8xgHgktUiCRUCJSKimeqk8yKMSYaTiuZ4e9SJ8HPWlEp+9AtPZtHPa/576ptupeiE9U5N6ZjuE5H
fXU1TZsAdMTc7xw65dsdeb145PpeIigQBybEOi4y+fKbLfhP1YKGROTZi4piLtvsfm+W17X6Vapg
6zy84xZIlBtt/R8PMZ7HKO7dF2AcsrwiacLgKP2EzGLdTfFySDvic1lrKn02iXVVlpLNc/aeTDf/
aIASNXAcbK/RATyNG4ySeV7+gIK427uBTO/AUkS/uwhC2X4Jthnpz6vE/VT5Kv5GaKQCMV+SlNSm
h9fl2NYT0vPIaQafeU5PM4iqB18sw2OhMC/skGOL+ajWCHtVJfyN1UEQAYpaheKRozzqxVaT8QrO
EDuDWhgiuAcFnFNuAF7z3K/T9J6vXvGjVDICvRdIFhHhONMaFbqrNz0HcqqyxHLpI3M2BJTHlY0s
y2eLP/0llLwvHuGZtkSt9Sqdf5x7+fsW0vJDFpzKVBLr3jMKOz8CvxXnsegDlXkuGKNdn4NeoZey
Gj5i2SSfUxg3D3nTx4eQrpb3dBhqvd/ShBvqJmxydv12pg2Ji2d7tPNNtnQ0AK4zB424X2vddnjy
ckMc0cj6KdqS5qVZ5NpdhUog/5TRkHz6PN7uoQl9dtdYhZcMeFp9JL+RZCyaIM8OWgTxnkJ4l0ok
o3DY1HWNEXbXBX2y79eZmhnNb1/eDPn5U4uJ/bqqRn9u28rDG9R0hhVeJJIslcI/h6mA4JBEoiTX
AqoxY4eh/0iD9UGBMFvX4mi1N5LsC0x1SYinejvO8PU4JL74nvwVOcV2HKQbeWLACakDuKBrDVAT
7vvrfwmXnPvS0QKtVwzLk2ub4Isldn/elJheOVeoyQyaNj/mVuDk8AQEHcDhii6rSlHGunUIBYdw
mKp93axD9brNHYYS68/aO6rRQSbYGoJNS0LcfZyoOG+1n/6jn9B5LXroJoQk5bGqbDr8Lo1r0axa
0dYHZ2nDF50I0rKIlM4/+jfWB6RzHxKYvbXBRt1qFk7DJujPKi0oFGTQ2YgUrChvL0gjy8g9QhbP
8SBrfdesqV7upLZSXrjLmCc/FR6YEM/3QQy5A50wBb8UPeOGTU/IHX5yWks60F9NH853Jgg9TERJ
HhenpLDdnq4crgDLFBLFHlm7TIxVY16cTMLDwiGcs+6K6hD/kJ0S/4OmcwWpwmtdms03zw4ZyH+y
sXWD7zND8YSMvkeqoK6sdFqS3nGqG7lDyKT3LViHMHiYuSN/5STJy8eGzvv+Egx0M2HFEBTGxR0f
RI68Wv5OA6VZwAhQiT6MAJeuRxFlDJRMXWUgej7fK4uhyNbVm6zl7GZK1C53Xsx3GcZ/e2AmNDhO
QjS5LUvaPkSTFn4VUsk1NTdc1xKtVYpNFveC3a8N6i4pOTWfZp5+wPh4JXCHWMTp1XaEMWIjCj7J
tfdf6pc4SEep4nf+3elV1v5wgcGYnNgtTZ+bZ7zfTqrXH0l1W1MFEIPMraGYSjtv8LeAGxLOsCsM
oq351czpLO6TGMfqC8Yetp4EFLyIRV3U/xD1EL1EY2+7a10RuMs2Eqf3q1UUpXKH7IeXLk1ohh9y
T4tT3g4Wakc5xNNHrkHz/QkKvCDfG1nalYMoZvwP3LLC60eEtnnxyQtBS5KpW/LWr838d+xSCnK3
fKIRFdIaTbMLGzy2mSGrjv0KbuoLnQq5jAvL/DkYQgHnnm/njhaF+QHTspGP6xyRyudVgyqFU5g3
vK8795C4a9h8RFpFn54B/XdIF7c+4w4d/+tXdii7oIICBdGor7fqMiKTFxfmcP86UcRAA2ME05BN
4VhlcLrih4bAvKTXZQo107Ttn9g3OO7JH1BFfvCiiUdUnihu9vwlS64oqBrTT5wH+XZ1bN+ewtUu
0WNhhpQ1ZUWsjDQGxZ/2wfPKKAVuyH+OSa1v2jq6x8+ypuuv2go7/VsGb/Ou2nb0EPJDDe5YNrhQ
7NpRTJkGIhbQsUcR4Y8F8stCPFzhF+qo3/nI2cyjk/5fcL/9TW/0Bm+ijXqep/mt61vvgGdjfR/a
msFoxQgtrw2nhb0sqpzdCxFJeYmUwK1YUcmSkYaY6/8Q18VhSgdvydJ+8IJTNPX1wxb6OPImb5iz
ejLx7afALD8i2t6JJnVf14guWuyNPNUUptuz1yiYXtRdX0punf1OL4wI+aBi/SMk1ZHgFOpK8UAz
2dxc3Egs+3CxoAkal2rBSA6/8YHFPL0L5bVr5tbKfXDn0X2tg8i1Wc/4wD14XcMoE3LRmTPeSNvO
0jU/zeIIZwMjmIdZw3aIlHMdFu/Yj9QdV3EWZ0swVlBFkyFqfnrJun06k9x4fnAs/OK9l8tdyoai
Le+XPnA2lx6+0pmhEwdo0e8FoNLy2AIejJ42pism+1j36xHb81S+ManG0HTjW7N2XqDp0Fmctnb7
ozXVmiu1ZO1Q3hfT0k4H7hGAaw4aMEZY3LeTl8zVIRgHSyHn5mKcxgvcR2n+Ecd27rJQ1NoE/y1j
L+g9bH00GIPaaV8cbKiwNwpcVcVlqftSxqiVwDyuwegGmtO/CMLpjpy/SfobJyHwuovkyZzfa1yI
3nPf27h8j7BggSLZNCNou+fJoC6z3zxHPHoekzX4VWUN5Y9hse7asqqd0+Y6CsGbPU364ekp7c0e
owMj7x7SwjAfxHRrhx9KDT1yzBGmj3MwDVhwsJfrN8UCpma/W7MD+uH6dZHnDNAazf7ay0FATunD
MDBrZgFGF86edtVSyMwbue+pU4ooDZ+1D90Z1ihsJ/3YVX7c/9fxqeGWv97aLkuuCNA72EqjJfFx
CcL5vsm5LbBgYlnGiICGfeN4hnJ5trWsWrVXqslpRp+x5cTZEjgBVjpfNwW9bsuAzHYWzK5k91en
meoT3C6XS/KCOO/uk3Y1cCCRrJc9rri6vKsx3csnTg7DfZrVLuvAFt60OwAY1/0c7vk20pFZCFf1
Ht67udHDMe0wo9fXvFkGjKdlaWz83QfxGP90k9Iv7hlkVXuYoXEUWV2R2aZ4eYy3O6IJcBturkzX
8PyhL//qRdWaQ6L9pjuw7Odw60KsI5dBFW79iJDmL8fUjPMNvpCY/NQ3eZp+j5h2Wp3hYAr7/pym
Ue9nwRquabiXS3izAxFtYKw/sLyiaD1a6jaklXQWaIKsiYuUi4RcoJEyyjVVBeMsLqW+w0BmbggY
hmKuzvhHyr9jxW7sdlnvNEGQLclbXJfN4shwftX1ULjbW+qMfnjCSsMunpuSCZyTRI0BFkmpbX4D
0Ck/JC624XbZ93FX2b1JAjPdLYQ4qoOkJ1PGF7YXpj/HKbClk6GbwT+M1MhT0kFIHzmqN82akNgv
I4hWnA3zrWnV4SHKtFCsg5t6FfM3K5hmLI5+MoniyNcXjhe54SV5medycf5VSS7Qtnkqhv9UIVis
/AtLZdgAB10XsMTisgzOpvC9sq/aXTw4BW8ih17ojn5h9A3xPS5K0/86+0R/qODqgaTQUTojCSMF
s5RD19sNxdpMjz5F2CxnvVEuV5uskXikgLbuYVu5kDxSwLC8RuVQi3DY62Gu+jcVV336T2jsqme8
9U5/35QtN9QwN9vCxpjK6c8qamFnZRQLFu5dUWvhsUoNx/gfkMcVWlQJ8u7gIS6DIanBmELKbZZ6
erB9QArJY1jej72bNv9Vi2P64wrPKqz1Dt29QUvaYbMp3P6yLTgRfky+aXNzABwZVo81Yr13tIpF
wWGKW7A6AjBbesAbNhXvfcMl6BJIsYg/tx0BsRZe2PEHx+NgwNM1Q/0rF/E6PmpFeLCFruIWdp80
pIDu0nbReHC9Dh4fgQLOOt4WU7XY2zCReMdkK8qhP+TwXLdjqgsqYZuxWQWvyk0un0mkC+/DIIaG
FGkOXJ53qcMr4A2ir2hO1CJO1F66LnUsIc3H+kb2tTgPkYVSnaZsUR38Ps2EJuYMEWI+bAhQgp2T
mO4Yb26B+3/i2pte0XKoYd64H2/vQ8Bce1Uin4SDl2pUaTaQi14u+HQ89WAnqnD/8d8rg5YTzICV
oaBzLFyQRhjOlt6t5kPrrXwiGX3ypLrMVdsJekDgnh4xJ9bNq9M7xb6dOqYEzkQBUpiRarFMFX4z
JwwxOd+aR5IkXfo76nq1pvspsqu+znHht1cM82F+8lzO6ucl4n+c8X77VLNXjl4rIMWqT7hjpTA/
pmejeGHutwA0FaLOCoD3Es0UXR+hUTbt2wCZ0H/l/MBUcWLPvrWvFRUMTbba0nCc66Zt1/tCJNbh
7m3LliZy0ELTr6Axov+2rXSKb7KjU/3KidyziRoCnWcjZ413PwqjgiNCZW1+MYIlxXkrUJg+oQdx
VTnWHtrUEx/yWf3c4ME1tDbPwbi8AlWExgQN2JgDV0z2Z2u0lQQf4D2s7fta9mxR1x7swnbdpqEk
2Wa82v0XxMtgASKb5CVkExAN7Fie4sJ6GotJFfKXfKqoOQ70njurWrpLG9tpOUbGOGN3QA5U9tMO
rsFixh1myvk8Te4AVDMkXVfdIYNIiPZLHoXp07ol/Jx2G06TUn7VAHysfQIDujRfXh4zFCJDlb2J
9o3l3u/fu5AbF24vqFZ72kux53u1Q0GyO8UUSpPjm9hFeW7tikNTUTr7GshmG7zTfFvPv3l1nwxn
OfEmxYuzNDTM7jo4fNVHZDGuD4eknHFr7vBp2G051g57nmXPt5cC6SJ0p+CRKaptoNFKjBvPPb4+
F9sH1q36jP0EUm7LO7x4zz2iTJANDfxNVvpWR1xWrY2T5aiDiT80xVD3UlHBEcFq9Bx2LBHOukWp
9if4Elir46b9v3KW44ctNQhcIaOZtIAw95MaoiALgwgiUTc6VQrOVPoYdluq6KjUTclknPIkTLbD
mLQ+ozYRjMkcImd0esX6wsrX3PNH9wgZqW6/jUX2e8LL5c0fHtVIKe8fVQQA8HTMnAffKI8IyAzD
xIcWKjaNrd3qBOu9u4wBKcS+PEILXimaNQJTZ1ljmHPc3DJXihLeqHCD8bkjlnbOE8UOfTRKnrdu
Gx8XfGHtrnMNpepK9JmZa0CKTTVvr0FVBE9Ss7ZiFaOqjxGkw6m0fnQN/agM0DNH/+KGQnxEUcC/
ngsUnmijoHiY0jgrI+l8ct0MTroO3TuXn8beoZ2BMAtvouPUs/SLIBRfR3qSM7FVG3sdOkmeO9va
J0Jawts12+QADa9zIDVcHgiWjORN/M1/SNfCYXGMBn3pE9u+OcsCanXp4lfPowPAbumtG087Hj3B
/orBjxPiV8dkfIirbXqPsRHv+7LsTnELBmtQSUmyc9ZXQeOuwc42Dm8MTR3imXAJL3opSOXWVSLd
D94Q7xEcm/eq6lgrxx3Zt7iI1idWOwCet7EJ4Bbk8q/WM+igkM/47bSU3hcY2REGRuKSwIlW6GX8
fsydhYx5KsLyMZn86g+1ljc83KhDALzsv/HjRdwO7ORfxqhL9i08sXsaHJEYRYExxZtLcrRiDNw9
5ysIWb+fsNDkpoAygH0vk0PVHqaw8c7V/725yOopwv/SUHvNh/fRXxg7yX7m8bP0IO3t+3oefzgm
xLfLX1g++PUye7u05INYjE0LZQxd5uLiJtknPkR5lqIxoRtoWzBbknHcyL6Dp40MYDh2b+3JKxx5
cDuDFYeXisdHQy10ouY0TWL0SYJzN6voVK8J+Rcvxs6davREtsJI3VXDXn4vISEwqS/Y4UNpA3y3
iCanMZLBB1JWffTJpp180NFgswViITgXdIK5Ki8LnoynNe6665rS5sA2PdrQJ3Gxmntv4zFluGvf
GmiIBYpBssH/A7x4Z9aSaVd1tGBLRkYQXGwL+Ui3eLyiepqYamqWs3TJLhgJEtFtx9xDN4Ig7+kD
m8Kwe0SR9O9mj/qEfU0+LhPeQAMFwzzByM73L6Vf67N1arCsCnH2knP2XCYzDud4q82FuHDL9qqd
7kp+8R3zbPdWEvT7mWyBn1mDKszMkMhz2frkKOe6vM8TmT44Wz5j+yIf9OjaGQ3aiaL4lRAYljI/
FMG5JwB7zeMFWiEKT83xQswwuFDuUDlHH4PDT1K6zQ8HRtlPElvp1VtIWDbaZTHqrltx5tbKViO3
MpT3Zkp+xZCkjjzBu6Aw7nY/IJ3cT3Ole9Y3rns/l3J4KLGzvCdKxd5hbGufwCZ4qv0t4JCcA0qq
651swvpKfICnkLa49mlsDIaihJcMkCqiVu3iyvsRO0t5NI2rs8Um03QNcLzsufiBuUzGxTzSaJC/
d4RvD0sc9mcG4+44QjtlgZp6yttb033wea7vylxDbqm4bRxGKiYfhiYHN8z6IHo0vJzwdrLn5C3B
TupMzxOPW9SZ/AdS9HY/MaG/Gydormy1xwONmbeod486WHi4iWXe2Od0SLasgQW718i0RxDW8WPA
FfU+bQDsBVuz0UvqcnF+1rNRIxECVb31cTI/08DJFJKHXnF0OXO+V7yswwH4S35SWOU+uX+l67nz
OsjYt8hrR7DjDKeA4XbXRpqaRgL/vyvesx9ls5agzGsxcG9y2Lal5LMZqptoKTM7G8sqPwq/hjHP
3+QwBmglXFxQWrQiOe6z9aAafdB2OSCFBF0Ws9t6ZnCamQfC9qfGK3znwx39MSWeCS8aLes0xdvc
P8EqRPqe02D5SZ+G81gQc2FBMaQvLhrSxQF0eulZJBDWmzXgujV3glOB3vyNATMMn5dFmzcUSC2O
cCNpdacPcp15Rgvky22tCMTTUmuzUbXdN6QAe5ERKEne/9X4Y6xaPwX07aj+UmmMuochHpIfMT5M
bwfB1WWMKKXkT7Wh593WedEjSC/t49ty9X82SN2fN0dEQjBmk5c+l+2hLOoO9I1K5XoqvNzZ3lsz
kFicl4V//8w3vqF1udiC6W+xSI+1WkMVxY7NPm4fZ/FIhlSxU17gGaPCiyBt9My+ow+4DMpUV90T
FFFK3SOciPVL7rB7uE34LhngXTitjJG5U6T+Ha+7OeA0jluMBvk6kZX2BH4Vjbm7KTMnGDxsyO1W
Uo+871Ps79wYF4Nm5kN7v4fwK7EisCecWRjzu39jJG+5rdSTmuADo6fuhinyn2mHn/oXAX/bOYo4
GZMLbYQyYIDkLLzyFlz2SzjhAMljYgSZKpKU25OYF/zLU4GyLYoQEJUUbi4x1mGfPxJCXshOmonS
lJj5Dy9imuqPoIwZFJPeD4+iKgfz1zIU7pu0U+bK2SU+Ha4aKlvDia9e9Fx+NMZPHi7FIUIZi60n
TJzFGh+DKojlOV/m7YrYX74U7S0wslWOCT4GOu7Vb1LfOBq2WaTtXo6CFrRaJCxkeU9xBY4Racu7
CX9mtcur4OY8XLxcqbuSbHj8QwZ8G06ht6XqX2ttLbAO8P3nrqo49s+p0Sr+g1Y7HxEzML22cZxK
XiVDU//Sa4PhNp3Z0kLX7MJjgcdXfZGpGQxv6zVyX4cRkfCe5cvUoTIsOnazdunj/rIaSajp4EwG
AMg+XMcwvKBCjj8YSj1J6KPurhRT1BJvuuPqZ7l0JoXDms89lirF+/+XqVoIGMNKUuErdEfkyjpu
+YFsbNBXFLQiMMNu9Mr0zB1EDNygNCdU5sw90NZd7OUBfUExeiRdiVlO3m041Is/509sR8UxNGP9
NfpFg13dcdrPYrPMrFuJhrKTdQgNo16619jC219N1UDRqMEvnaVb9sdpogziXiC+gv6UdVMeCJvp
+QtMCv0GeZW3d8MSVPFLjv3mGwPyXF0i06qFjR0v6Fs8jvBFXxRfrQ40X9xWI+MtTnQOwqj6roQG
5oxXLzqb1Fnvcf9+OzpOOKiquPS7j20ZydAhf4XtfIzwqQ77IqBcg+0KWy8OPiWk84jFCla55BtY
fKktCPVpErH2p2yu2MziIlxbffZXmcM8V30o8J8z0qXOeQoYZffw00ZQBm2Qw+qkYGZhDiZChTWr
TtKmfO5m9s2nNt1M+y4MTVP82EaopkcLNHr9UzpOEO9qru1QKFvPktbyFEUQddyb7y1OFbVJLUwE
Un/EccEe2Q3DjryBVa0/ocUsodZMe+PYfQ2OK5c7fNEx+Y60oBLxJ1mPW1pbYhFI/w4sH7eHAeg2
H4i5xMOyYgGrHyRJYroEbFFXSJaboYPKCVBhDg7/mDR+oRswywPOe2ozxjZNzX7VYfef2gxi3nVe
8GTm2Rx5rb6Gok3zjaS508cOxoCtDtrwrSnWaV3voliMqChcu6bNy1SO8o05ZW665VFq0lr9ngVh
AI98hWESEOBBB++mfejiBkbpdJosKrf1d6SBe735U9FUhwgYFx9jbi9RSTRa2LG51LUJvja+Uw1/
lOMUMD5UIsaPbsR2sAs3VvTAxdlirrsRyi/GJRn7w3gECNGZg7SinXkk2mDtntw+mPljJ1Ll7oOZ
hkW8OL2souAnYhX9O04ySqjcAeI6E1JgRtzRa9hDkU8kgbL7ApeyyTOaI4v2n6ml6325qWSPeegU
hl/H3jAA+NlfVNMW/pXB1w33Xoyw8+LpAT9qD+RsvltKvj1vI2L4cghwvsI9yOvgAuOAz5nT3/Qp
NS/O0R0RSHHH0/bDqUQRkyBzdceZRL+xZTd1xaePi3Ao7FfNVjGr8SL5mceFiUwTcFigtLNzHNMu
OPoqdu97bO32cxwgGbCJIKU/HkM5zS4U2iDQvERJpYU34WOV82UYZCjoqppwzU6ViP5uVU8cZwvH
6k8sKFSAOrCWJ89vQQVNEUIGH9KV3ToVFNEtqSpcaKVrYndlNU9H4BPjgtrDD+AQBpN5GBtijxwK
ffeCBTa/ekPYv61YY3OmyXF5hCui3o1mNQBoGu6ynQqSvCxqh/nJFyMu2XWMXOxPOGCnC36L7a6m
jWG+4MVtJEExXpNIxCgEdmfbtK9OyhlBJLMiNJexkdVTndLF5JvFK59R96P+LuhzqohmZy5fwjCV
wy6MnfXBU3hSGKJZm9I5TnUS4p92nrqJRept9YljvWYKfh1cmxB2bUZ/v+HJ83ZFk1QdD7YGXu3L
3ksOLcEYMOgR+3loZ3LIhtgrf/tu1ezndEpcZhiaEqGM8Kl9jLZGn5oJF9shKHNC/+mCAx4LTAr0
P0Fr2elEF8OxC1w5PWw6YIoj6qY37Ao1qyiCRAtfLne39GORYvgRS7pC9hPpHM5Blevt0sIFcU+8
TObPtSdrQAYHl87QWPnTS1en3ztGdLjKyCCNdxYHF0FQao5UbUubDc0SXBB7fUrd9I36ICTrNihQ
6lc0l05CuHhav2VIYvdOxal9beUc6kscbvaHO0cxIouYqlM45LI/Oinz5LGlA/WsqdlYGJ/dNnjS
KCnPXV2qqwpmFT6q2IzXqiEpGEpu1Yb+1IuzNellNjq6hFETfgFLndEnJPI4JJnhmemYHxc1CVNL
iRPJjq94KqpzSxrzzKMiD0wrVFX0GtHtWq7Mdpcb3JWgZj1u6cMwYhI8g1Qy8uiApSeQJwV7Ulpu
auwyIMm7rE1leIqVHA9OyT2Vl6ZV31Q9MNoyw0cof/Ro0fBVDncVujxP82DERypZ27y5LV6nLLca
wSMg0kZ+Q7I25j3tMTR05jSYuJyz2WpWvaYYuDVR2lEdvBALAWpBOl36yQ3rLOU68DamFaqOr3L0
rzaeuF4OLdApNnTpUz/rnOs1QcudLf3oZXUrYnzLsnaHpiucFWy1mJ5zUVXHrRbtdbX5eJhhiFz8
yaxUytwy02OBy7Czo3lcGwhHhscOTqBu4jlzbTVmoeLiwb44Vsc19NonxWdu7yNwZonnlPV1bLw8
c/H1Cnz+Au9mhGgOH2wx/s+Jgwn6jImDk0wE9qaytNFt/V5MKMB+g6sIoad3LmNiKpFFQqXYCibY
PBvrr6vAmsPdeyIAfMQNg8F5g5L74JV13+9bIolElyoPU6B0DPtkb4rC9VxiECdvPU8JtwwvSDOX
DcLZOLN7rGmMofbOzcVfguLylDaR/BOOeHJ3G9CiizdpDDGdjvt456EmorH4+Z+AXNEvKgcnsR9x
TV1JmPVHGU7q4ARdWn0Y0DJvoReWGw4BthS/lHCXi1aB6x87tkVMhqWX0mfCtmc4wHxs/oppip4V
BV3NuSUC7OxhamEGHur5q1XkBgNCjy/dOkCMw83c7aVe8DUMoh32ig3tRbHMfa5qCCTG0Hf7WrIV
fRom9i/YGSJmqRrDEUJ+B6jNs7oIDx3jX78rXeyz2ukZAGc4U1/R3K35Z9f1+T3bBJ4yaPoxlZwQ
zQljI3GdTYVrjeo0bKdPU9ubitA7VgixLqwMOQ2qH1I5HTCv3IkOUMwNlx8Kjlkmw4RB/b5UTpy/
BaHLAGyIZmEEa5fy3zxqQ32gROvfNX7BoUp4RWQJgPy9VFR0HD18A29rvmKuRVBzTqMeqUUKyr5l
yCFo8ZWIjTgYbPS9cpV+ciq3jA5Fz7GxV5XoUEG4cjyQMB7GDAUzf4QSM/6alcMXGJlQ8g0CWoZd
GoXLg/jij4aupDmq7StDr0weYmOKS9uP/n3ijUt1TclSpEfVs7vfRXYgneRAola/WZNUXFDZ0o2X
xR+X7khwqMXGy3qV0jxsq5gVSAQ4DzmfDyrLVTR94iNo7nS8hrc8iJ3IdkPWzrzc9pT9qDJGJ6iC
R7wetA/JQKGmFQt00tlU3WfvtzXAe6ddL/xj/9GnagJIQ4cIeI0RoN2Hgbja4wx76yp83Z6FiYd3
ZtcO0J5KoQHNgw1RuAfeoqRJ4gCu4ByrApUcvsPV3IbVtldkvXrt2Oqil9mgPDv1v1JTdLcblnD8
t+FQDXY4ZRSh1zQlqUXFpPWuucu14sccG4eLQpAWfXRoB9BgRIDZbLVW4YXAOlmdm2Ssn0XQB8Wp
vRVVerM7E6NySdapn1qutFhBE2oj3GXt6obDX0JT6g7Ch173xDCxTGrtRLAQsKw2Bzzc3EYczxqa
P+tuiHcgB2ougwC5zuzvUjI1wEIy3toQmZCOxncyIyTPMaj5FGJyd0rOW2CL67aK5U+kkYvXwWlx
CaX5e7OS+Hm5icjzu4qjlTQaW95+P+Ve/VGt6Bd0ZpXbTxdHDZ9odry4F3PmsUdPtq6T1cQZMMlF
fnke29hLjkFv7B1fIvQFJoTxH5Du/Ke3uWCZhMLxVzWlF7DooTbtZsKstz0VACY+xexE8ga0wFCQ
08A6UxBDxF9k85tdTc7bB4djyQ6HqdwvWE2QnmXhzsbzXCwkpulEoH8EnpvFfAd+G9qEpr9ZB5ma
CELQ0FCONJBMw4vBk7Dt1iZAdOSjwOa/wWQKPtKNXrtG53uCgnCBKFU6iMEOB86XKlu9BK+uwUm2
/Agtdoxwq+hwE12qXpPOKeSdjKUcTj4vgArVtV43OIUgPA7FSuY3Y73k3euWLZUgG3PpKXQn8BbT
KNpvM9ubFPnX13xh0CWmJ1ql/GuBMP4lQMi8jxIQAS8tmxNUTnDZtGSNjo51bsemhOXAwBH0bHxK
cYx0qKPzUgX2QFqKU2cW3thmK4U1hNy6kXwM/eITvt+J711PXGLl/5fnnu6vrGe9kE3FlNA1licL
NXQLL5pEkJ3nxnTCr7F+xrmez6OyQAW4zsK3CW45qB7TwzcPYgfFKyrMI2OlR1lgEjSvkBrzv7O7
hHyeEFp3sCLtaeutecDRwnJXz/l2IBEwPIEdpyVv9exJLfRgcDHuEfgKj+UlQPxFvBkTkpmWG27V
KmHjj7Rj+oM1Ed/Xhkng4JBOeHcKns1/qzNo549YsUx6hqYsinhLbuXkktvMxlY9ETpKwFA6iEi1
NSlTVOGELLqKVOOOBVU3Vd28N3i530ZmmrNW0jLNyK46lSjCmPnDFVPoMI5Uxzaxy71CheT1j4IY
nMk2hSZOvDriJxvqJOT6VG98yvhl0i165tvXpO3jaDv98D+Kzqy5URyMor+IKhaB4NW7HTuJsycv
VJZpQOybBPz6OX6d6ul2YpC+5d5zY77wM7ohDGZF7MCiazoMxelcYk5rE6wmMhzKE+2m2GIJCf/6
0ceR2vXCW6PC6Yh/7W22pAA3IlyAvUHAidPgxS99r3lTTSpYKYXSEO/rtaR2SHjbXp72JHsi8qcb
mgEP3ghyXpbsGkcAEKCtIQlRsgAoXpxu8EMWqnx7rOLZMhy0J/tw68jKKdbj4KXRoWSUXG8L8CxI
XyRbdbywOogI+1wtJsUf5EJSYdnsF8m+sYDWPeIzHfVlxE/yUKY5fW9oGPI/2rJHwY9IUqBqYK+2
d6wkY9jHN2+tQuyrMJ7L4ZaxqJYHQjN6/ooAIw+G6veJZdkLdSZiRiHSoLxD1pyZsz3OOQI9M7pq
XzZDGO7q0LfgkDpN5Jy7xQ4E20oX0T2RMu3BZ3jzjlhVfU1RruHOuiHiWO6i5rWz6KNs7u4MHR+6
vB5arQVhr3T8PR5Zho8+G1K8r82EMNFVxALF+WdmCvnnhSK4FgTfupfFKU12Rz+AkJHbfSo3KbME
Bq/Mnu8rWDO/oVdkDz1f5xUJ+4DJWxYqZCfmTrNeB6Nw4iPoF9e7SrTI3tZzhw4+AzNxsIoVJoZ1
YNC8sLwAUrrYdGQtibWj4wKMHcj9W4FAsY+E5FkU69G0i/kL/ytK+DVsza0ogTCYjfQCnYOVUaVD
FJInR8WH6wWJyRtEXQ9XSIzgZSvtKDrOowr3nkibB5L2buHvCrgI+V/DgKUIcR6QWEMygpmX8d3k
S/MvCEFPboo5wMpcgVW0VzIf5wdob+ARCVkFl1CjgDrLgLHT/ZQspCnFXo3iVNZAETcheDnIETES
9ssSJsXVkqTrXqzFQ8ni89DKPTS6/uQu1rytZyc4FQDnfu0JsQOncNDLO79GsnaBeVUuBFbardwg
3y3qU1oM9kORVUQy5ia+1vXUv+RIinsSUZF83cFxTUKISYtgRZcj9QsW+J34SkprvKVLl8zNEmba
5msc+QUVNyNnjMTdb+3ywBbePCQqjolZJKp0Oyd5c/DHSl3qiQwoqEuz+8GyPkRXnVM5kEs74lIe
hnZ4IouTfBO6/jA8zspfDmy1yDmFqySeZzHG0QPiCDq6psbme4nwXyyM+i1vA1oyu+uniF2466Cs
OxnLFjtFFhGEIysO3eCzcCZPvXRVX03sRSsARNixyL7Ca8PPy7YcsjxGrjZ1XnDzcDAgcXDdO2eM
wvs81tOmz/qxZEZPjgfDqDp4RuIfjVfU+ZImnVA9PihTPDYV8M/aK2EuS3uHXzTXgh4HcwDfSpf/
syntxKtXNlaEHi/wTbQatB3eGQNxmSTIGkUFlvyh56QNY1rEDADDnyN0D+WysP2L1Q6oVPBC9T4e
gbFcWGOtmBHZob+CJAXO2Y08qLGtHOcLL0oL2beHUVRM0aZwI+TvmT2ScWQxUSQcVUARqrwoj3eo
NfyTmqnH3cgNziXGDkwVs5dc8e026AscigR4kf6lIJX+m4jdthLUC/hUHl0LU8kBYBSOAdAHGIGB
5yLrJ+fMKetCX3JJHtRW4oPqNpo5O8gHZwawOtJBpPvSGxh5E5w0ArXMoU7uvdrCD6yGVp4JsLXN
FzYZ33tt8V99tz4fNO3KSu0aovVuVLIewlprQCDzjgRb1O6j3DHHtZejYF5E1OJQDCcA47fkTZh0
59FLkFcC2hHsOapp9r/GyQTOIRkkDTdaJzYcaR9wb9iqGue/Ocyb544FF5Fy7DQQE66rImdwP1d5
Lv8VxDmrdxYQdnJA2UC20m3xjVakDSaBUN9X3S5sPLrd3G+E2PTFWIas12V7FFQUbKTdpi+XXYeg
i1df4GwJbVNGRBQCUOJnDZfvgFb2XI9Z9x6zlcoepfHlPcOhJd90ugs7eDxsv5o1fgzrv9J0HYFf
mexOLDE5ydgNWudCLtMWiWeBYVSicHbgQHd9HhCpCMYSxMs4KFSktXBfrbFE+6VFKb8BFNwaN6NU
oj77yJlYSs5o28ZpoqAOeDUSMgndA3wZjhDXxcf8hqYW5ReYLo7mHdwnVKIt41u5jWyzjIfJd+FI
FQyW3728YqzCYDFnQOSbGIlTuZxzJj9gvVpUVBt++BofbhwxlxlJcaP85+XDcvGURyrb9zopGwBs
hrFE40BhPuqenxOCbaJBHissqQ9jNbvDlTi7GJFkEGSoRnv+SJA5N+HL0F95lacrLCbnpHRZPPoG
nvWqtmP/lwl/eEErDvx8IqEcFwqVJeg25N03lFcffLjteJuIZLc9aLpgWTsxF84+vSaS/gpLvXff
EB3tMTqZytz/YcGPSCpmt7ZStcgfvLKWmFZcMX1BIYkuSY5+crtgN7FxadrzfhJUDfuptGIBpKVp
/W0xK/utR0/PQFEIiH0JOuDhwIsmgcM1aVaiTUI0UZ4W3/TnVhX6pQuRD+MoSUyxh4FjyLJTZdnB
+FXV00K/vPZNWtx3LL6nVUQUxzpGGAIuAm2aRDS4HxDrbC1a/f94/XFFWb1L9eXgBgVYNYbxsZnG
KTyMecuWHePX8tpAwZ32QSks8ZR3it1dgni1WJPPALMANVfAOD4Eo/CJvXzhhe2TILr2iinWmsa8
eQ/54BOwC5sTrqSkOAVBGuONTS0GoGLqHb3WYU+qswtkkyYB6HE7zNDh4gmClPQZISbI1XYLDeCz
k+YL8wIWC/ZuwGCmtiVr1BvZCDl5vPMcG3EcRP/IZrGSohnn4vR3AwdUc20SmaE8swO1q8KqvUwO
198VC5N2L5FTiJMoBWm1IQhv+4jUvfPuLCeAtxR5ofuloFSEDn7tqsGSYPkEq6eyDdP7Ap20+oi8
Oji2PsJPCFZjLyEwkCD6pEEPv4Y1NV8RJeOWvU7e3OVknKqNDODYAL4thf1u0nr6icuaBO2+dlPC
Euf5qbB8ObBshrPq32S3a1N0nfuIscArdhSlFprAQkJ4EmmWQvCOreZcUMtcICewM4g8Qaqip5FI
HsNyjLcyZmBV7OhBKbmG0JTNvhtoJhHkL4JprQX5unCWmzt39ooGHZWZxMHB6nkqUdlv4Jc1Gc3H
tBx1HATeLkaRiEyq5FlHoxuN9TGppujg1VH26Ptoj8ByEa5QI8n+jbyYGG60T+es6bv/Jj/3HLS2
0J7TxLYvXKSa9WUbvZOjBBQ7bZEj8XQJc9EI1081E8s1yJEeA2fNxPmRXQ0OQcewkztFKfPJl5lU
A9RNLtyT8mteLHsXTzgiKdFjm3/aBqm0Td2G9Qb9EIJOiva6ORO4Crc0M/h7WmYc7jYMouW9IH36
L5+NdbIrmwUHKHMfhVlHSRpZCbxm1OzRc8ZyguTaJn/N9IiAmF8+lDOfF0IHsd1tSlhM8kX1FkvQ
hvQb/Io+Usab/wLhwDDIY8U2ur22qOXRycqu+IONgF0iFRPDUI9EMg7Kme0YtLrmZ4m6+rpk8/KT
ailerciy5BlWY2UBANdAzG/bQI+xR+WZrW+jsXk1mQi5nJit3LBoerpjcS8JGM25FI9lJvUxYQIY
7GbVLtamwJGx52JNE054NT5wFbdsspOo3IVFSS5oDsF8L8diVDsin+2zr3PuB4s6CKQjT5QFYjGq
fhgRQxyNMF4ghOhvM7B06A/LEjFKtDX0CPyWxZEXc0A35rXHDrWnWBXRHLvbuEKQBLqq4yqEb4ZV
JimGOtj0kDZS9jKe+rVtk26R3Ms7Dx0AdTQZ0XTrboIerhuCTV22mON4GCTLsph0YFLOYv/UwNgG
ZwPsqMJwi6mGwo1dGmsiB6fUDrfItK5EyPTSTJl+VlWb4mIj8B14VDpQmsfzrHb2iMs9GO3RfQDD
sLh7pyv79LiQNoiuMwrSl4ZpNGgcp2vTC7VGctEpphZwpBQRHPeLvRKEW1SPrIyX7gG+IsoriHh9
eJ46yX6vmsvWO9Vs1Xl2QS8i4SIvdd6KQdft3TLPZYYex6rwtnkRhvmYXde8TgIPJ/XQAr7FT4Wy
cIN2ePDWIDNuSSN24lb/2iWs7gOury9P9eET0Xr6ICzDuZSnCJkd250qlr81a3qBsP9e1UXb7BDL
hA+D71Rvi69yMPC6Nc/ME2X6FOFlkdm6rDJbfyaLE9XAxULY+uiNWyYbw4hlXQvmDv/CLCnFl6DV
+GeKGVtqpyb5KWsI4gkCkhBLeidZLxWjd/UqH0R+h5xmeaFO9m43FhObYpME/SIPBQ1W8xrouO7+
Ch0m2Q8dRoa9oV+S/BQuHaZzFkPcvJJ934JQtgjFrgiTClyILMN/jfEjsPMpAA023Vz7qC14Ltiy
9vqFYSBv5nbABXHvW9qJH5AcIkRclfbM0njOQv89CAtxnSwnrw+amM+jJyoEEO5cP4tMI6yyBZnd
Xm+gR7VR3AwrO+vmk2r88KtpAVD9VjgxfqqOY5RlZlB1v8Yvo+Y+RmdBJuqY+RXKMlJtANRwM2G2
RWPefNHWtfMfFqo632BLdv9rydkpH+Hdj43NLsBDD1nFQ7XvUAthEQ9pKFeejMOT4uS9+GbuAzgg
0v3Wrg4OXuQhMpFNFW69OOAp78emWttSGgflhtdtAQzQgNVThGkGCMZyVKiipo92FEH7CW/DVdQ5
c6K/erc1hls5C97RGpj+iSfF6d6ACLawIwhLH8L1xBQQA3edP3JGAIDpTIr0o2dk3wZdsu1lFN21
1OHkqsQOQCzsbsTBl/lUpsdUuck/JO2y2nBSu48UruMpqhd5m3tHw0/els0HEX2YLlSStAccHsNT
Dyhg34Rd862BPt236Cb659BOMtQrlhtdgsGdiH1JM5tlM3pIYFVUPeqHWbxxiFBWCFUw0nphxV+T
zf6W7agfg21F8se35pW++YvJ9wBaXCMTHDeRAq/9ycnNP7lQMMXMfmJx36Z0TjOVk3vqBEsVxE+L
zdbF2E5mb3x40285jI+c4ZsCXYHZRErA963zSbEnIbGkRatgiWEp5omeLMKqJUhhs1MJOpUPTAwK
EaClhb7aZcfTv3Jx1jTnERNgs6n6GSaNP6T9PlJSMzCr0QxtsB9mGbSuHiOWCHXlPPqZLijIByaC
defTNixZEVp4bPvOB9zaN259tIlU8tG+NtPfUFGOn1UaMgDWnUrOEz6I7yxi155sE1Z3aNRsIiY2
HjjTCfhEDDitL5b0Sp+OEqrvcrZhBDpcYw94tlnja7IPDFDZoFRYAb7rsEuW56wSJdxXdB17r2X1
xA6PgweSW2xvDFm87SHl0kW4zBNdDl9VXgUXhRWlYmlYZ/5/ulUlIRxpnNO2ISrlmblBIdv4igmr
Ll7LDIrjtqNKUwQP58m2cOET75K4mdW26lRUgaDI4/LXxrznvHvB4iBhEBAKX0d8C/l7iAaBtSia
2Tg9wax0n1n6KaYtGfzG3JZRs6o5urZCxOwliFmo95XHYdvQ05dnaSYs1hlK12vp9LJfS2P5j0y/
CRPJHRi2v4ObjjwgkESDYU9pg98E4iJNr3bJLLFDgkEqEqVXIeHQ1saLRmwKqI0wXvrELtm4PPfE
ZDdHqkprOSxuaFkv1QDGex+OaZLddvZOcl48C8SeV06ivesN8/3LwNPT7vO+j6gDBeNZQney4czz
u7wB2uqJN08axMjtgOKkJq2YlYiTtT/p1I35qvUqlWPjICkBEonw9N72gVdt59ExMNDUjLnCo1OH
XFTNx3qyCdculFtsI4TfDM8wdRwdz4eYLsORXUrpYqFcFU5cbzuvTs4sRdRz6TcoQpQnyreoAGJC
h1On32yzkh+onjYUEqORZqPh5LuFRbJGFekBmbL8pCzRsC1+0X/lzRzog5ro9nMCQMVWgtvZJews
8MAWErpB5IP3e7thzhS1M2/ztqPWIe/SYxfKM1W73RZZqN7g+YJChs8C7hIDptsyHmIkkK+6IpdL
B2H1wCAeg39WVIyjQ5Rf6IJ8O2OK4uLOqpgV+Bg/YWuuvHxp8Tj0molKHMx2v11c5pY8V93sxJtQ
LSb8bDiQwLY2zDKeIQpa2VOQMbx4ZpFIRRA54NkPVB1z+rpwDiZbl5Cdb9DN6liyT4Q+E+u9n9bs
0nMxn5DiA36DMnqY8fw2q1YolhqFoyXGmdubbNvQ6vdchhmxVwn6g5bBeweTBeHIZH5IauKHYAi7
gGxzHBxtqO2rni3rwNPwvPDY5scBPQIuuOGWIzVZQfgaFrcw1RjQ/LuFoQIzQ8XHSBjqnKpAyrNi
QvOPzjJGpdj1Bfv4ofLeVOzGHslkizqntMr0p7nXJY+IU1yUErNhOZ2Y5MK8iH2ZSljs+vjAVoyv
BQM+LcR1qCxQkb4z4TYSzMW3nFj+B4oZ66nOXZShoheQdsGOXKYR8kkKzpUduWnq7xpE111fdf2O
tgu3krBL96DRN7ykKWj8S4i/eQM6wrKhk4lMrNG4FA9pS1Q4Hmz8w+vcMaz+2X15W7a8c73lB9TP
M83tC0L4wN4HWB75NZm8YSw+ETYX+zI/9X4rrV3dxPIh0INkqTknaBCRF7jDWxqV9a9xmEDjMe5q
5HkE195lcganwvrBffVYpFfHqVxMd6P49NkB4kF8SUjVok+cbvOz1RDhIrq9bb3zUUvIht9UoSJ6
GJCMduQjjTlJSvAql5cw6rL+swMZuquaCCht5NS52LgLddXDwsR3Ezrd/OG6eDtvy69/MA4RJtkt
YNoqQGIVj13zJcqZOqMh8stfZ43Kz1CSg/HqTR4Tk5riBuSVb6OptP3ugLE2cY9dR6kxhj5787bm
D64Ka+6+GmuZPiwL4zlIqxY30qD3QEX8gKehrY7acivGeT4fkS3cHLb3MtTobQhpVxcnhELzBAmD
tJTWCQiNU0AeEwSvaFi2DByCTxukxRW/Zg7spI4YJS29S7+IxHpTUi/AzbGycQ+ugL4e3HP+XxpZ
EytlnSf3hJOV03erQkR2UxDM5CIhc9kLZyz0ThcggdcjonxvTb1bfraBC2O1qXGMm8IPvRWzOvHA
DSGfC7pXhCdeiuejCvMfALXtBaD31OPe7r1HKMZqU2ac01sqieVZSPKUSG6yqr2Hm39biRhTaezM
OR4TSCwcTPbepth+TQ129VUSaPE5zPi/aYT5mib6+o1j0e/RO1rZm00ywTPOhuYRN8w3mlTzA82e
gB9oMwzv8+JUIJU5eLd0L68VjWJ4bPyjJN8q3mU3C/MqtAdSV+GtmzunzyJvO1i5ZNRTJvZViDD4
7m/Jryh/0u5QlGQZH2GvvLsMExgSja3L8TDEwYHIaRbb4obxQabAp2RUnP5bMpG/4FKdf8BMWtAt
/Nhjx4d5xbWRU6OZzKKHydjVc8/H/oRd2z1SoVKKCXBBuNLs7Fpo438r5TYYBKSOLpGtg/ku8dJA
7jHaYluZrCnYm4zeD4USnCyJK+deOBXNF5XCVqRo6dd2C34X5irKUT0vFxfJPZUmxGdW6UjMdJSW
rK3sZNkI2yNvCE1R9l6nbfpW0PVzyPfRfdoU/XPTZGCzqGfy91EOH1lX+Py6cgQNfe9VFyeOxWcN
yOU19SYckHJQ2SGY2OkvYv5r0tDsVbL416LpVH4IefG2HrfesOp8Vz601S1oKcB0dx5tGvGtGYIR
51bQHmeyLTdKNsMH9ce87XDG7Nw6iaYfvyvtYGfBXNnVMAPUKmkz1qPIvlHJWojker4tgkwiHR+s
qYrcjTXYz2EkzL19a7LQjfD8pgYMJQLj6M4tVfxkM0lYcUkVG8HWi90GCSanvvGyI1P67SxysytT
SZ2FxbxTrPqa8KR1O4I0EVc9pQDgxFyfrDFL3mYdPGO1snYufL6Ljer5UFVO+Cgxk++Xop71kRDJ
esNZ1NAvIJWuNoSzu6eM7weCEdsDZyU8I9jEjA5lhiDvauYYPoG747tl05Sy4+my8L1mj7kcBDKN
q+CyOqg0tt+RPxBdgeiZpaoE+0Eo15hvjCdCQfc4fCPN7F8iVSMFKgL1jhDTPVY+DOJidLWHCh80
JBLv9JdNUbrNiHddZWAyV0HP56omWFZqdNBN01Rtas+DgkUsaQCA1zAOJq87f8DYQIxkGkZPKcsm
WnqdJcjCrICNvRJFSk4P9C4EFaV9QJNl/vTUTN+eckrK2eELveG0dQszoVUt4+jNCmPUaol1XW4/
KSLIeiYKg3fkRoDBdlHKgMUCCG5AvXSwI3qAodOHnIidNbg69w45BY1oKKfxtvNU9qqY6uwkMdrw
URdouYQ6Mkt3KXXAnq57zURbAKZeOSRoPLKgAhbN3EdNFEydm3sch0lHIkLfHEEf9OS8jENPit1y
4HcdbZt2QQ4oLdZ/WGq/XaQBm87R1mnKzAlLNdPKJhjUv9BJ+5U1uFx+Pb/VBbpy/rzMpN5uxsCQ
ewLxoMfK1K5pP4nIDgFyfST0u7eCbey620qI8hCV1CM5GuGn1fuX1G/1HbiAxD1FicOh6oCwvrdH
ZPwD1Kc17ngIpqhqLhRLxcWfbubzAKnFT9w4/L6Jil41UR4GO5JCOgf6Bk+05Vj/qRY8mJvNgBbx
GeyYu2hWjkjBitaT1RqAKBdxKMvnvJY5nMu8cI8h0+bPULb13SRHLOiUwz9U7tVvWdYPxc1hyasb
S/5nwo5WtmM5X6YpHuq+TT5COOargY3oQxwG5Q4yupOuTALWda38iHi6Jq651DPxU1lOceXCmk4+
lVazMmB5VmNHts+h9aifKW4hyXkSXAixO7crtODGevMSG4Aus1x+g9FwYEphM4DkYy4ts4t2zuYT
yh7U1qnCvYAopN2khWR6QG27oqSP3tspwUow1vKADAgAhyqw2KqifemLnmaTQKAe8ZF/Q6YuJtvW
gU8mL/y92xtR6uKP5VRUbcWcOPetXhIXQwMzoyEZoM23Hmwuk1U/EFcG4vlgbyN4bYf0NY9j954c
F/UkWJtvin4KIY9T/0/rFnWI3Hr9kqpNUY4pLWvSsJ6F2bBiw9/dKov0d4rd4Zle/7OJvXjfK7DH
OOqpEFiREkFQtl8s4k1G4de0d6QPhmKdssWGDcCA7muGspOuA7+p9J3d0/K3Y/fHdDje9KFHXKOY
xuYpC+wQ6lREZmzD+h5ZjrqhRUkynXCHuy++ZwjZ8bum+GqVk+4X1Pdr1QkG27DN6v0Myewx6XTz
RJfCWRLoRv+R6EEs77ggJdBVyailIWx2zbkgidsB8LPtlyAddje5wpqu0qy1BSyontt4Y5UW+o4p
wYro5vQ+aFkrthmBfXJjZrsdZq0NYuJ+W+usxdBAPKS2Fem1wTSSCKHqsB222dJQytaoq0jkajYj
wEqOk/kN2Bz6R89Yw7o3EdZW896kic8e/wbqQO0E+yb50AZfKRS9CJMvSuV0mjQ8c/bsAccZngrH
enFn1jaep/OzLT33gxlN+qml3RyjIQr03inyPYTIm/wo5/vBHu6mj3HFMGwnyQ5EE4tzZ03aGNKY
uCOHx2DAVll7BOtmHTMWj/XeGhgPCi2D5wJX9rP0/HQT4X8jlyuCgSZ7971oe/vDAtdm7YvMVj+j
FkhuuLXK39zvzSVDjUUm7EhM19pl3n/zi1Psk8BRcnKM2X01BMWdMGG3bnXIqB/uA4YO4DvxENAu
19iFMrTx4qZjh1Sajc0hUyFGgYxVVykTgdJv+i+ZEEbhljwpG2N5TXWMokp9MHjhHxujazmwOY3y
8oRJIFo1oenfFTR6PCrTzGh9yZP+VefzSxLfagTFm7Y3aLkRAgt/M8MU2gZDWBwxniWPLSuHTxV7
t9SNUjLWvu0a3Cnl+MTjRMkFdH3PkoGpRmiX5OvYzX0XQv5Uc96+GPgU6zzXXkcup3ZuOsX05ab1
e8PyMJenmKEH1VSS1gQCgXg9L2DUtwSh9D8YsCPNMiupOOCiDCWYL72Z3s21vG0zTNNv3Sp2lyM/
xa9vMp6srIzXVuMA+nfw6nw1Ojd3JdMZb08JFILnZhOOF40HHMFtVlpMdNGVwOX+hT4xvTM/sfdh
Eflkika9dx3DukuPucM6e9cvQmDkwQinVw42rX+uI7iKJsSkmzG1hz8eX6fal2zsX12VmerL1rp6
IDC2eZQwHx4NshN6uzZycPaHJr9h+kHYHFGzCVKlIhtYr4LFaTY9NHasPIHbBeUTjaPomHY03OCI
XJV7kF51o+jFpbnTk5mir5E+TyKU6nFvoFqynhdkt/Nfm/EKLFJCmmXahExkXFLAhotW1V02h9y8
fIFKlVdpRg2EY2nyU+bKFGZenf3Mbupwq6Kt9ncAafziEQ+Aa7YGnNg7aXTUWhoD3I7A6+pAd4hG
Wo2VfHAM6L1wEIrGtljC5zTJfYByGrHfs83oN+PYgGdDNTF6etwie6i28eBY0RkFjBush6L0t5ny
7a1p6bvRC8IvzDMi/3Y0rimjOiQyXtRA2fQDItQE1yEq/Do6L2lV2ftBT+I/9qb1KfeGjA6QYA8H
BbVrzryFN+QxIQQ7qCX9b4Zc84EpDlk+ZSQIgSfhGG0mRAcWkCHGIr3RnWYCZMMqYKyDzX89Cobq
Oz+UyyeaG0KGpViCV90Xc7VJ7CpoH8yAeZSQug417rAqBh9coN9l6kaGc+n00g1W15a0whkP6sUD
jFe9sMiyZtQ5N/fvl00TW3+kAnUBEoOGZQq+Cvp+/njjYjv1J6uk5CLBqV+7PVOpFiVv0s9HegU+
JuYo9QzNhHnUml2Hw6djH4rLKxV5AEcK1Ooav08VX70kTxO1QVyVTi2lLQPo7MDRYCUOE1Iv8Z4i
NBVYhtFHpq9wFFX8Fpejjj4NJvnhpA1yfvwrtaURamtodLXhNiKn0N2jDhjMIeVdVSU7nlRbwDnq
2M4ubhx7NnBquE7Q3EIyIPJjnmRyItFqWeyBjKW2m0ois4asoITjPylU54GDnZ1yI4mxgdGG6Owf
20g7+M8UcFAMoIVMiQY9RxEY4nSLuI3RV9Af5z44PNgv3Y7RMhhwLp7lCVlIdPOvkIT5FCnb6g9t
DDqIEBWukxVNmIPlrrGjTRm0pCIl6BxWGGWZi6VTwgAZkXT/mSfTbS9VuPpChxuDVId8QQWGw0Ss
yJFu88NYmmXY6UiUn4Rp2OXRykkqcPADjRtX2cS8002TnRjMZlH3cO6U3M+t9MLjBGctRtJZUXMC
lHFP2hvpUaD0sHjy6V6fQfNAflxZohmGu3KImeCgza8rGFthNj3ha0I5XOmAFtrlZh/v82GS/qHs
qsjsQitbWgx2tf503RE+74qCaRJnuhdz6HFHIscvOtk9dzdaR+3cohrRvDo0zjclMMGLcYZJHlVD
v8bnkQw7B5bXV52NiEMEeGvumtJ3H2Xqzzdm1oC8qQ9ITjkiDgvnY9d4QbpzXFOUZ/7JoCVStEWQ
y3EQEGlqDW+dNcsrAihtXsgo6h8CqQU/FDE0gEo8r91XfekBtYuYyDhuS8PvIy+joC1sw9me1q8U
C9X4O8L8+SWgDjeUy3I8xE6Ggf+CRKF7b4q0AW3LsP1aWePwLxL4Qw54XpG0FkhK75kjeupBtC6F
jxdOWx679Bt3heyPFtPVVdAk6kFxHBR7bYo031VE3/0EATk5mwwPIjEXjC6TQw7XLcUGmvE54Q+X
dwDDAqKqLDcTmyVv3Pkf8/jxqUvaetxHcxf+QIyz8VSToMiY0RuooQPgGvYmTYL6WAtV//XARZgr
2RbZdP1i7DubLdsXftLpaZ4a643XlvQn1EIknIWjGuWx9wmpNnQtYlc5Or9LB9i/VGcNRz3fvBI7
0eZsiDsGBlg2sP2zwGhVdCkgsVmbBFsGrSInEGHmxVK/4dAJGPrTKKGqdtwMR8skHfo2N/Bokkho
6+5JQlCSCKcG4UgRuO13TAjH2feD+DT6WMm5sE0O98apsRMGPXvLjays4GVJsHXwd+ACISo0qcEr
jY48k6eAVyqwIAfeHDqpZoRXBOUGdZufv5Vw0c2hHMfyxyImmikts1me2WxysA8BKPoRCo8qPnon
li8wzPNnvtGKnUBX9CdiP+SH49PDHRgCumiQeo34OKvCcddVjW/tSIfO6v3iMWTf4Eyh+/RsIaZd
hwRO43O1Mfj1eL4/s8XEzV3hQwc+IYJNk7+uS0u1tQYzJFvLtG1xjIEzEkuPYENgtZicZ0DnsLcD
dn23PE8KtRET4FV2Y8tAxImdfF0UlIQrwy8TVGgDZpxbzgxXhX7rzoa4me0dbsVvIhTpmdnfBk9U
JQBNdXH7xMNoM6+orIo4HF8VuOLNGLG9CG0qB69QE9ri0uHc1kvjyj0+F8jNnJS4i3tO3itOgvLD
qX0yb3l6MRQkGkbShqQwSGxcicRDtBxER51kWfLSzYyetyP4rHHN+MB7zACH1ZuWn+El0dC5NpNH
NjvoWOdiDZmNNyVZ8nM9VJRePUPX8rPzra57ZZxana1hMQn+LdNkJ9o+sW1xagx7Jms8e6zDqgkE
KJxIgRz/zETOPjkJp4aTxvrbKcMCI02xMPt08NCxDZrhX96euaQ6tuwLUc8Qb+YgocTdqzaVcbtX
gGHB/OfGJYEgq9JhhPetPI1MgdLTCw4UhJrw8s520EzDYk6fhrzit5HPjiH9SARTBI0nYpI0TXXU
b2eDo3/lQD0168Iq9by3jRWrvc7C0NsPFuMwt+XZWTWmHX5Ch/32Lij+5+i8mlvnsSX6i1hFMIDk
qwKVbVnOfmHZ/o6ZSTCB4dfP0rxN3aqZ62NLwEbv7tVqPAtMOepboSfnGBritj+gjhvxWVEoKne2
zqRkgiqAyIyIC7disn3cTS0jN9HSDCqfJDVEsQlbN1gnaLKCX7XU8WjuWQv06Rcb3qG5OJK8+d6y
nNq9ZYjN5spsB7Xsi7qjY8yux8rdz2ab+QduixFBPL1DTfuY9zAsGot9qW2CVF+bSnkvFbFI+qaA
QsXfvR4qdYy5/f8oamFPwx+7fTZa3JubDkrI8uDElfmHM3l6HOIRqLRKIbsQfBDmdW6gGWymEWrM
sa0t7w8fA1s66Zipt/awPfpH2kYW76uBHroZfCxQPRRDpoeySB+81tHmVnMTG7yLCMMJbL3ruUi8
4+IHdCEzWqE3ZG0C1A/m+6akXpLDgIpkEWYm+85nG+DaoQCJw/gwVr+Thyl6pdseD4l24TlvRVwh
DfTOACCxKpr+sYUbwkRZakbitEndF/5N0fPkmmDhuLMDE8xcRJlT5vv18JRiFTxkC1v+O0TNfCD+
npzrRnyYDaveTQ+/8XEZJ7grdOE1KxeIy7apzYU4vmEffSCDMQe1xOle+ZF4J4/aZ0/zYLoAqtDB
1xbnLmsQw3r0oAuZJJ9LiRBWG1eBB/2coafm6xKhL1RGRiHhvfehrTBtbQtk8gN2iQTSyFQGO2xj
7PXtICs/llKTby1tKqN2o56M/NzONkYlLSCG9U3A70JH0SK20NIaxZ4rWoocZ+xCHKnOrH95QyYq
KSdupLqu7tOU/3lnxTzwMzQPINrYpdpsWhVWpyK3VulYwzKryvlL2mULeHchqWISTjk6lv0SI3Vv
o9K/U6u0OOKcgtpQl8EH/Jj/YB05YFj1eMVvyPc/Gxa+BOi27uPEI+oGNnjiwENRDTE9xm+90Tu7
3OdjmI9zQs9FmQoY+gnPAFfZxQWKAV6nOej/KbfPj5UyJWvXHKvmNkjz8hxYUb7viky+1X7BHcgi
m9xRCyl4NTYkxnEL+km24k7wtqmLLRnwUBSsmj6wgKYRINolA43UOMHJzfVLSw14PtbeJRVknEFq
YF7ThGXYpEApsZ1l60YONykwg4c0T+RjgvHt7AuqhlCnoRd5SKZ4LVXzMzBtDBvmtvlFLzYYJCbx
wPmukVdtRl7+YevJtpCmai4LhDK1K/gImCHO9ajmt9dwd8xdA4GnUvnUbntrSKcD61wz2uii7AHP
MlmQg+G78czXmrpFpOVchdpLBnPjOY3Kv/NZs0dwjYkjNwO8BVCgpKLwJcUZhd9GadhkeKNlAryD
wjcQBLjHDkB6XUTqyaydJhSCr9+Gx0c5f3SmSqq1WDq/fZyMuB/PaC0EOySJPYfPfoCzYRVHRFJ3
sXHnXHISQK1SCCn2urBGHAGIPgE2StMJdo7SxZ1hS8sP10vsPkCnuK/R+uRfEJMogx2g5nsBECcI
LYiY5sF+WBFtJCHrc4pu8UuUgMoCetB4cw8cyXZlatryEM1os+tKPDJ6lh7/eMHr864jY1dap0nZ
zNxGpRiQryCe4TDHML2prNh7hqbFJo3/99l7U9UcZ7MfqC87Ys23hnsUcIOQ4VW3jpwtf96Jas7t
hHeXvBdxZGKp5GVBh/heN4TYLZ1naGQBqzmcGzE+v0yluyRn5NlyZrOizPok8CHmRjjrPe4jvub0
MUP1TPQIizEBHbRxKsuZ92SDRr1uq6m3d2RUrWBngzg61AGAF4wdidZIJ02TnUlHNM2uz9mxbEWn
aKMIZKfApPhG9+gM934Mn/b5t9JQOPl6YiO3xslhy4IUxBacaT+dOUmUae6okUFJ5JNE52xKI7F9
aulWtIhyVW3yC6oDDHPlz9GXCcYMu0nfpM0mC4qC7ZMdtS8mpYS/y9wB0KbXifsew27NA99zxP1n
0773tsQ92R+mzoJEXQsF99jMXUqLIAV8dljPC31BPEUcXkwWkxtfV/roQkCT/bLBEcsTEXsyYyDt
vnrZwO224PPZ2TjtFWCLP4s/7FeF7OtfqjkzphOHJvFoWuEcAnc8sJ74epNn9abWZ2cVUPfCRBCk
BkU18s4HwLnwFOB1hj4Xsdfh82Tmh7EBh7XW3Rx8GpFlWGsvu2eGcLJWLmzTubVYNXTqE3spoDYm
BDMceFJQhGPhRqDaug360MHjhOHT9ucaB8bQ+ehNvGe2fe3Aa7IKUFGrwS9gaOjGSvJThzjiInzX
brpn42aYB9eSOPh0pEqghlr7/nZSPR8heCRyWLPiqm32NmV3czMs8vf06GgCy+Pw40yxMRVXWcXz
VjDj+xvWWZw4hRCU6MTkHCX8afpwt/we6hwyTaScA+YVO352fKx1j6zaOwo23NqdPl1h100I7NMa
dnnhW8Ea84h02ctix6J8y+++Ey6SbgMqwLtLrhTtrRN8x89TWlAMSYavd3exNEZ3yxDe2q8peH7z
RfDkMiBEe2lAeIHP5wYjSpGfB2yA4JAYhI+5NNrfye7vKPNyqnYMgvHz4BEY2apakCuHTDP5Z1OK
1C9hUusCToOrq3krpxrerIcfkOV8f3epMpHKP5jDLPOYHFz/OJdW9De5Q0YnVWGnv3Mi1LmkvBop
BcoLf/fFKSL6Q7FTYgkK8AK1bFVZssAZ+8SGV3fIuBbMI6Ku2NWS2DAgZXjpN5qB1ii1Cp9S1Mhj
GWPNIlCh5mf+b95TgPFWbRcbJ12YIERba0L13Q+L2MnYMKo07mYwkm54RLbNEzbpfQWEVYwur8kO
V9LFiv3S/TAiQjyHOc8QeJxWU/AODXLI11OUDWc9kvDfzNhOqi0Sk2rWMUm/G54IXr9ZC6HPSFzn
rZjd+dTi0e/AyCrvCqmZahq6N5r+MDObctC2LFtAaWErhDo5JHvaCro/c6izH6NLmYXHDhvlwSJg
LPYut/XLDLryD0xR1Fwri6DsSlnl8jAwxDy2XeY+VLFiHRFxmAKzGWvjKZ5VbZzLrim+E5rh/zl9
TAFYozDHIgwoahno/3Q28PslljzdUSgZtAZUNW3aP3fzIF9XI80eJAvF/+AaiV886tXVj2fMaRlh
v53l3am1ZmzTIMbCChJcS9cI2b/0DtYKPDmwRrNz5jVHCIZZUqD2O8UtfbZmdHaeigbA+TavJI41
ZTisNlsF4usZdqalNi1mwx9l8i6niMJUb4LSMW9NOUbaha3fsczJWlSgu+csuJHDpq3LFVlMVJy8
KhSSFG8dYWFtehtvThLWqqQRelUG31GTtmgocJUWe2aka/gJG1Y1YaqkfJBG57zCyLzl9fwCiPFa
pNl0NaaZ8oZ2Eme8ZbB+2iR+JC87P7R8pFLQ1lN+KDDiHqSlsVzgVk4One5kyC2T7zFjN880/Mw3
tvnLlhceNZWTZ3xhYDRPlPRyPluD3KqOzq4M8FQo/G5+j2X/MlbOiG8hy9Z2YnuniejQRVYdvufc
N46VP5kbs3M/Fz4o28jtnxuANZsK8B7eBJrtcPJULGdRHtnHNoRoAi/RHwQV3lnY+78FUacno4dU
wHyf7hOclPQ+F8GXkqCSYqFZnCnE21VUFwWn6tCFc+DILxeo0ruRVHd61WCV10p45sUek2iNnesr
8imnARfpKSyrCgIEUkhzJu70snDjr3rSAdC1jHZDWCOj1XBKf2sTutw8D8Yxpy7lqcwgNJhFO18x
D9KO0Ro0Cvl+e8KHXZ7yfMh+lIqBf2Rltm/pBHw09LC8S76UG56xHgkhd/niyT4fuD+JNiRgR9+n
lOQiur77z1Nmf4KpdIddttFvxiS/if2lPQWN35wt0kgE5rtqj4lreBuwiLHY7ZrHoPF4XbfQIg3T
619aquLAaJA4Aa0z8++qfrLEC9Z9W1qvJqbJte9K6wCD2947urffoiyW/wYybrvWoh0IC4K4WqLL
X103az5s1+d9b9Wkjy2W2Ko1imd6wprd0pgEGkhJbw2QKFI12U6U6h/lK9UWjAQiXoEkcdIaLnhU
44x2te2g9mLh2kVwE4i/OB31PNQb7eYCcyyjCt4wGxvaRue5uBSNTt9gAhWYpRkc8ZQM4SBkv3dl
NV5AusL0HSQCAF1ECIkB6iLpPnYXyCYH6Aczxpds9FnxTP6KcTm4crPIEq717D2Mjv88kCy55MnS
SE7lbjxYplF848e9kR9Rn/ZADidIBmyy9XSgnyl6q/MgNBDRPl2eQ6e5K61djSGCgClqLfm5bs8H
6Epa+CPtuJxFYQx/xADJrPJmLJypu3LGfXrVkr7nrjNugNMiRVkwoCoqFqE0d6jraFxvUwq5PqlI
/zD9uzvLaTgXIAySVrU7z15HtCfdCjBSGpBGuRV1UOxBBzdXusdIgpajd1jIBoWF6A+E7UxcIyrI
NrR+82jrO/d1xhPyyZ9ipHHBeFZE8z6NnCcD5onqTDEcLTUOnhogfgNhooqq572yEmfvgmKj3htS
IUvmCtkmHpffUiQz1v9eh4toiFGNw7swTFzjtMlKtrExZIRoHNApeQhwvY3p/CypBqcC14jfZdtE
65nKvpdcJxSCLm7j/UBBGR9zmy3kqmoXIgpk4lDk8YlaP3HXuRsJz0msXNVn0P5jW30tqnxKlAtW
oJPnBtgoVpuShgz+N3IyY425pqC1f8+SSj/zN5Er7mtvJ0i9IzC7+j/TMYMPb8QImUzQ7pvGLZ3t
EmPmj6GIwf3FNLOplli82HNDiMO1CHlaFbWnFGHfRFbjws5gyC0YOb3slTeI2vlWOW2KpYCNh9Fc
HWQMsLxQuBWcGgVW4mJogGM+Fq7JOrSrl09zogdkijDksyy0Tqxn+60z0kooLAwXHrT1QxMFH6ML
1L/n9XRLYz/9Q/TEP6FS3v9mXmehl0pvQ8KArAczYYTmqvofy0O0ZuKl3wZlngafxgP1V9tYjToG
VcIBgqAo/UKYINQCv7dpjn6C7yaXAW8/lO91GwXNPh7L/z9IyWTwJnpPB1N/EPNjdmdhVR85jZOv
IpbWqW31P1PjToCP9pU6wj41FtXYI8UAYQR0bi16S0P4qOIHVlhEQW125hvcWuT6C3MOzb6vHsiq
gJ/IWxYpXUJetM5k1RCVZjUHXq/57rPMuWS+jh6FO2VYBI1kbQ7uGyjY+A0BhhU0jrdHwyjSzxFp
4WkSLUnCEkZ8A4vyQu3AI60F9rXQnti185RebUPod6vAjNvnor9jSe+oV0P5p8bP2l0QAO1lELTJ
e4GUeCBYQvJXDnqNxlO/1I6JGzYfm20dRNYarpMO0dvkNeU7wbScUIOIZZv03OJ1f3kEBAybz2jf
2M5EBMm12DcIgxur6KPbUvigGmLa8fApRhftUS/Mc5p2JIxe9jcZMGI109QxJjoDpxXpzBOUFag3
uDSmN1BqdbyRAS/OlWuyautj2znPc6oupBfZ5YvY2iyI7g9GrMQZymR3mia/OZKlaN69lgekFF6z
RQmev9o4eQISiZM29q/gcb9Mx1X4UBHrVqVFREcmlXWLwF6EvTt3J9tS3D5cg6GUg30Qc3G7h4O3
FFlBqM8tg91JP+7mgF/I6BVDs1ZjzMvMd7tgpXGAPabEKY8af8Oz5/bite9bCTXeBHG4jUh79qtK
8gA+ycyVe7+rzAOju9hPc9vQk8Hz/sCbyWTsqK1PudjRISfpf2wWnj4Ba4ZNG0m9HTB0CGzKbfs0
12W/r9JpeiexX+39vgLqxi/WgzDIQvR5atRyCVpW6uZkJKc2qO2XzPL5af0uC5CV+APfgRrDo9Hm
xjo3kpcphXVIbQBgUAkvyVmPJgURWsOYnQhsYXv1Y5b6DlIkaFYn+W66qN6IMYo+tNk/gA9zn6z0
zjErvSg62Z1MHot6KF9JrWGDLYCZBgP9s6xsh/qryhBp2Daav7lFuUrV18Om9ZoCInRNz4UxRDcq
PdgoQj3+oXbb+Ybosht5uJLigbdxFqKcdxWcEh6KWKQrtMfB3nQzNW7HrGNPdUfub9IotZMN+yOq
G7FqYmA06hkbdmQ5KVvoctmaRR/vogkhlE9Otq4yYc/4LrlVooa5wF5k/Zskut+5U++99ZNOf7EH
468A6bVxCZL/zZXABsCZ0a566oJ3qWe/9yPh1lUwu+O4IW1e3JBJcnjhrmk8WyRRPodKaxwSrhGF
snajh3SUCT5vnglbyo3fkr7pqcyQzhV/E+QxTvCciW+qaAlwyGJkVGwQy2FD8xFRpPDCkxQvnN3H
G9yJftiWrrGLSyH+gmwE83EHrtMEkDCbR+6LQ707ISCreca+3EIXjGaAFjRyp+XU0wZMRw9rw2Jg
ch3bG2GZ5QmYmsHrfvZQ9opCH1LIQ0x0s0eXg/I3NAtGODjj4du1SzOsbVXd6lQGKTeImWxiIVj8
xj51B3VUMx60aQKVOZAHaq6Dhybr2++eq+g8Fp73SgRr2Mxxz1KAh7dLw5PNB6FplzxYISbX6wj1
+jtXtMeziprOAjF5n5IvuWUJHYkb2zarz4y16i+pyiSkAJM1W272106BYbDyJP1Vlo0Lyhju5VmR
c8Kulz0swURp5Ww4bxXe103dl0MYB8K72/+U/46ho31lNRkdbLuM3uZmeKjrpT/2GRD/itKbn5iH
85akB8fG3FmrBGjGHZQiQO34tECL3OiPWCO7f16nh5D/XvRi+CbP4caldm6ArX+EseyGFm990l3e
fJaRmA5VzL09lqxtkCCt/iFlLlKUx95pXLr8b5yr4aGC4HdxXdJjmD2hqpsTEcOizH7Z+HO6p4lx
5+jq5nuYKJFF0DtOwLJWIJ/jfyhZ+SPPAPU5T5pmmkaL6nXR1hthOtSLju7BteoZtgPlDY8BtOP8
ngyvEIcc910b+OwI5XsjVQuuPLYL2qaOuGeroYxvltLNQ9b0GkD91JQr+tfGJxCKOuQralK8YPhH
lPWg33koTZgZ/p9na6ylu01+rI89yJHuSEvisKdfpry0cEBXcuSZtQKM20MhKyqDczeNP3N3oBCZ
IJpcFfFUhOkY88JEEn5zu7YiQJuxp4XSestBd+6oHPMhQ5n0jxIKmTCfwj3SxC3IjKws0HP/754g
yWFrenCxtpInY3LgUY5/qEyiaI/LMJhu9J0M8oyFKN/QKhE9Q9kQTPoQk2ow/PdesnZdAJUOW2m3
1EL490IWP6MPWljdf0A400d6stz0S88+H7eJdwLf/9fOSvmRWrv/YB2Sbwp+WcXaWXy5zVyuxRiZ
+d0HbEpB6BTXq9GQjLo9tm5kpdFRaArC3k+yUrspEN1PwqX+/92J/4VH0KFAHXgkR8iwXQi5lIfF
aNoUtTZgacV+hvpH5huVb1v2jU8RSaPfqIWFmjeRhIlXOn+xO7QIMkjiZ06dwFi5fHNIrHTNwSNj
L8N28r7AlkKar2ebsiGQMnubej0+UQljG7sGwnFqNo0FtCqkSQkM+R/wFCUumSI8sQYA1J4WunKe
xx4sBHmz5BSkU/MvadvuFgVVTiS3aT9TTqUjaVq9iSlqfab+IzsEhHrPrFD7nSGZh9LSxYg5O0a1
9a0+3Rdm25bbwFHtTRhyeTPKWJ7m3HB9jHk4BzE3lLjzkFIkf5LODOHEJ5t+ctOjbZX4y6apv+EK
NQ8BSvRH3mTWljBdjrJdde5DkRk9xk4mM3lVttF8pCwqObSQUFTkzMRJFpXuJ6yXn10czz/SKpZr
4/f546wWlzOBXgu/McWj6CQ90bqs3h3qVDd95PwH36qjlwKkaVd2xrcxUn4z2Trde7DE7qb96rOb
LPT7e0dFVCYS6cpNfnKMH2wCKuskKXRcjdpOyeKTOIPXEXsgzcBXXKMEx9QKbKQ8xFra4Hyq7OkO
4FrphFopOfLJzoQCr0HMqmPWtAr/Sn66fyGu3F4q3nj0eeahGrHxDvYeLIy9W/A6IBo584UGSv29
dJkBO2JB7c8CTeQCv2lVdYxSiIwxQfPJrw4mlxl5/yBK7MugsESZiP/YOAv5pnk1BStwau+EIkhT
G6RNPqNI6QfyyuPTksT9oeJqq0jDUhriSFLlNiwNHL5gHVi6jP6WfoYlHEpZ7NIgGl+BqPQnSq/L
m7j3j4DicLC8stxlkwhICk2tE8HNcHF3wG3GmpiREri5JWllKmZ4eRO31lkfUnnqfjFIjVNYDT1d
gfiRxUni9xahZbBuh2/AKN2yyNsNCkoyd7bzgVSbEYBO9QgS1J8pnXAs/zyPkwdIY0pd1PcuHX4B
aAgLa5hM+L3jxdu2dYqLJ5gkBRj3DEno4JJ6r+60+ycEZyG34OGsI34zdkDI0KVL7Z/rmsE2ZUR6
YdeI8tSXHtu/NKOs7YfQ4viEAh6LMKnHRq1H3CfTyU46PL1U1sXZFeeNRYMS75tfWwrTXpcFi5QL
nv+uBjycZJ8okXieKCNNlhVxHwzNIp/ccl0qfhkIbrK46rQlcjFnpU1oLR/hISKMY8Hne4wvmYoh
fMoBj8N+mYyLLu54GVyyGMxabjZ6mLz8OQ+cHjVLpCW7mVxnCZ08CT6GMmjjpxE30g2GEgaJJDeI
QsNn2UIOZOj3bLvaK6wdTChF5Xf480TLei8Ak3QoDXHnZ3rB8o/gArkhf+nHY6sXsRxhWaoXQMwA
4VqW1cAT6vsklnki8q9AXtn8kqLitnQSWENAynKDv7Y7kp8MeF2hfVVkGU8WQVe+DGlfUmHkx32x
10DBwN9PQMFIgCqwbxDazd0oOwIqWZV/jJhUGQsJzcm7J5lOOF2r4LSkLX+V1LQWIH1wf9eQ+Cyk
M7b3OGh5AntlwM5TOwmkj8aAbbGdZt/8l3cGVShkpcxTChKAt2atgFPyjyRp06WzgI9Xuu5xHAfP
eyCpo/jeK0GRsml4xmkWuoy2lhRVuWlBo6hTKQJvTyWb2RzGvICC502p+L7TTZl+dVv/2e7ohaWk
CmOVsV94YfXaLVTRQE0IGyrUxlMqTOfP1ANPlyLx1QUIhPNIR4v3HnOY84RFB33pIh5JW4H1mFpf
YGU7t6yB2QTcrpA7jU9gp+YBPq1GaLXK2g8xXQp/65UsVDfIXjgy6DnajU0xPlvorb9Gn79SEwy+
JQ7QUsmyk2hwIKfo+Ru08BHTLZ7sKLdmbLXN9AxpxT/xpGHwiHmav2Oep8CBelRUNTDzUa63ATDO
VWHZ77wcERh0aeyYtIO3tJ3+ZjtLQ7pTeOzJAW3dKYN9g82eUYKYA+p3nzzhu6B6FQdC8s8e8HXw
ZQBcLX9mjut3oE5HlxjpaqJqu7bHK40O68olIQ4c7kpI8ubf44oBQyS523fZuXgXp7Gl0xwu7rbE
Z7URgyS2B/OQusXYCnFQEXKVKttbXVdgCfGHnUUpIlhK2TyQafGuqkeCX0e0coEumMeQnMkHBsfx
gm5tnrJYeQfT9cWH0/fREU4eDVe+EdSfi2qCS67vXqnIeSkGjO2DGaT/zTzsdyYZa3K1oEZqDDZF
wELa0Ssr98/+ZE0XAXFwXdSmhBxKgg1PQ/LSsDBzV06PPxQG4g15WbwhCPoX9Lr6N46Evvr1fUiJ
LmCHAFji4PBPXiHUIxOA395HqWXf3536OVPpZAn/KYH+CiYKbkIpPKwrrSqJ1S8OtIoC2BWQ6PfS
b/8C9uohYJvoawaj9C+ii5uXsXauLlDDMI/UtLJ9Y882DNm79LmwTcI550EKImey4+JJq/o1Ntyn
gRHzIGCrhC09kQ9AHXLWqRxR7Ln2cU6qpAsiI6ysRK0yBOt2MwGVv1TaLU88ZtHg/Bs7whRvRSNP
UIIjwrCJmTAXjs9iKWZn5bfwi4uRItOKE2eLoszOAafeDoMJz0V2V+gdA47E2f1sSUWs+sF+89kt
bVnrlCvi64+eCqIHY7IuGaG51UDmOgSUxK+qK/rNvHg6nKdAbVCCq+1iwBEd3E79gPDrQ+ysfdg5
znsyE4eklH3NHA9YEnwxEyyLhcD0/DPeUnl0NfbjVlCh1Ub47XRL6tnSwUsRw4yjRhgijPxZiD8C
ddSVffIwUh+qJJHvrMRP7oJRXLRpSkOyi6Y6iM951v9ZTX7pYCB0jbZsJFSzOdlRme1sTx5wqzob
6bs1mk6U7LEmF9u4TVARa3cO6761rkj+/slN5xNQPbTmaHwBqOMwCy1bnTjzCZ/lVyIGj9hNCxwb
t3KI5+kbCCQLtpg+SWyc4CIo+brbC2OCoYsVj9fBREspqHznlDCPtHHg6pmUt2knR5Cxs2enWXlJ
1XwKPMfh2NTQgZsR1/CJmk5PrrXH3cA3AyirEKvJx8LLgsfdwUSynpq7t4HxlXF2LpxtpwFPjHdO
HscTLuq2lg8N3k/86CLZmPThIqvRU860uhGkoHHDW/2esBjWtFHoVaKLf6XNx6f3F+PWMgUefbPt
9sBcxnXrp/U5svvXgN3jc9zaSE0ZFkdN72gX2Tvl2dOPMF2eE45/9lDAeIOBDAJx0YYw14BqEdbb
Qz3KHzqoMTvVGz8aePGKWq0ekzBZC1/KjqYMjqK9l7beD/WCuETyYqypoif2amr2T0Ug9AMGsguB
ZXrGXZMtjj9X9dZ25uhQeAavXSbn9JhUA/IGgIDd6JmCFQYhhpISAMiRWUN/LU0FDjlbqrMzQd2h
IT9Jdfc9xrTChafhiYHHOHbMFWyvngCpSB8aiEMhYKlm0wQqfU2E8QOsfRiPfmqAziQd/Yfd2AQn
A7d6h+e/xjedUvJtVJMbLi3ltQin43RgruYerO3hBM3G2GfeoK50sWSfPOjxR6WNw+8SvS1Vc32l
CsI7W7YOg/nXqVMHjaglH3sHjAGiWMge1sQUpbTkQQfoFpk55Fe/sN1V4FvGjesG48r43WC8yXYT
AuGnY/fyPz34eGdEPM9rncWddWD9y7M+/Rw6J3qU3EondMUQM4F/IeVwdm2PrtWscuJhw87gvdIY
8blhwVP1PBNSOn/KqcCGXQ9ESPnssyT7L+08HOVBk2/4D8HRTBY1n8RSxe+pQW+1H1neGoHOpxdI
fs/2/K8ZtX5qEmrMHWAkSAbFj+lH+D6S5ezTYPDYKLxeZlyem7Jp2YpaOebl3NyW1PWsF5wfxcp1
fRXO4+C/shYmzVEMPCkHGkx2mdVyKzVecPbvS/YhRX2kXQkoRxyb4qSmlgtQueUL+xU6Z/laT45Z
w+1I8leeVxxIbNyIsnH8OzVyQOayYwI7KkvvkR3+Y3wfG8HDFZd8GZqjXfVWiCm/fqaaO6Lomlqm
jWVS3i5jApYl49oXfirayof+tTUwxZWVL+n2q+ElKY9ZymTL3AR32gjb59sk9NEcpne/icOgx2JV
Ea5ZJnuCu14pttBW+V9sz0rR7WFAXPEYCVGxL32aeW/5QnHLNGePpiu5sprWPVZjFBZt/tMZBYgb
KP8BKEE588ckZUawKf6vM5bhRKIH7tLIeQ3XRT84QWAj06ftbk76+8/QxY/SSu6Xn7Tds+HH3S4W
affCVTpvzbEGBOKUffHhSSl/zUlkv/jLIKokab2lo67+i7zomqaEYbbD0H909vKoZYa4MLHFWvcU
AySL7G7SUruhh1vitT8xXuQ1q6qMwNRk7ke30meWY/cC6TvQJWddMyZ662JlXHOF/DDBHUGSTod6
4aBxiGUfrHYmMzL1cbrqWkrYBq3KLRJstXMH0ydHNtz3HeqVLdCzbPOIREjcnXKzyl+7hT3M4GkK
PFFJNZvDOn+tbc5Vz4iJukL+3Q9+sAPH/g+tewFl3W0LmGOnNMdfmQL3PvA1cS61keymmfTXaFdR
tukQwTdtZUG0TofRYA3MXsNVry1enBV7c7AqgqF3MksgnS69Pblz71IvFveBhN1o8myGCh11n4HS
ezAcJduVsgY1E1zzjDiWF+HAIMxDL5c3pwea87IT41e8mzBNnHX1gZUHG/bwYlBVJqGLKFJHWBRQ
0RfYJrvYq30G76rTNLVBGDUg7u2GEbthNeZ7s2tE2HhO+aTJC27r9K4VZiUNUF3BMFzKx9jJ9oIA
H9HSqfvGv9/sbMeYQ9r+GL4tD1bfMKiLXpKbD52GkQSicwnPWd1lcEu49Q8Z5fS3y7tnvkCC1s5i
eqkcDO9sWd1fnuk0NNjEqm+5KtqLRRaRllGkY8sfvlrXJeyy0iK9JaOFi1oG8V3dZIjKAW5C10ao
kak6B71+xEP4pASm55nWwhXMkp9AV/UJDE297eeEaVHfW8dzFsen1lDNoZdpsJliEohexdyWxj9z
2XI5OpMTYtR4SUT1qFTLVYo0OgHhiL39yDh0G9hmkhOacCGzhyrG1N912jOeiTvexVv21BYG3ft3
X7zZdzxdFjDmYNEs9oabPC2sd3Di5PUmxjv9ZET9tcih7DJUmFu0GnOr/Cb7z8RHwDHDF7d3g3w3
IWBtOUFaiE1YlLbUXLo00BvDUzoMmpofUhsrTL9ZjJPoXtqXyvRDuWRWqPC6l3o3p3hmlQkGINT8
nEo5XkighJdeDIaXBzDw7U2bOtW+zRIIThGMGen/RV1ydvBSQz5lP5P73zwH5GGBPrKzRtu9eBzt
OyMjATzxuagiLkcIJmKLZ5cnLWJpP4Yq8scX343rTer62QvdB8eGbc7F9hr7H7kaVnVDFn3YRHXv
qD0YcGrwt+zU3mLfHEjZ8ijyyd7ME26dekFRD8Z5ZP2FG3hj3oeOjRExtRLMp0o7DuL/UXQmy3Hj
WhD9IkZwAkFuax5VUmm0Ngy3LXMmAY4gv75PbbpfRL+23aUiiJs38+QJBPFTZPkTKjssmMKjKuG0
kIu+lvDzT3IBncg3V8nvqJLdvbW8JwXNgBUX0vwRxz/+xDTqs3MaQuR3uXCs8LTnt6VgbzIMtArk
PB3vcVtla6Oc7mthRYf8QQE3VJrslA1JEhwrgUu1QQ/hLo8mBj4aUB/sHsZNt0y9PcmqcsOz1uwB
HbQkWuD6+VTNgWeWmJW5d9KYBISUD8UY6wbDjk9GlNYXt1Bg+ETH1tgknx7USDaxbnVSeCJJl8y8
Gs+uNNWrb5L+fdRCPzVFYu+6dJneHNoA0O+Qi05dgE4hqvlcjhTqNG7F3ZB+4H9ArCOuk9MjUyUp
dtpgCwSAVSXZUO7oWVJPWnXebuic30VUn0TYT39GZrgzAUCHs5fwi2Hb5XX/Uj7ocl9UfoCvUGu4
AFm+xP2edoeJ7WocP2PfHs7JmAT5vUSs8XeTQA06Bk7Hsa8YmQl4okKsUtV1DquZRn5o0hNbn7ro
Z5khSFtLj9Mbw2Pt8w4ouhcpwz/OkKVoVa23L+FpbU0w40ku3EjAZQ7M1mf02i1cJPZNyHNTDRKC
kiFElND9g39dP/Z1tgGGQ+oWw7pfLH/HPtO/50r+nesu2JdjW2zZf6cFPsKKZxm17bCAjnnJRWV9
h6qJqZB65NexDxMxDV36eKEdawbTclgBl/0Lu5d8pcvb5kFXWxc0cO4ZnPq17imT4Q8PDSN9zPXM
8s2paxJFtp5guZ/Q0YaFunfXS5QfRZ1hltPtiCV21heOTFgEuMWxYtvD/NkNbgNgiBQVhyU1l+Xb
4LGqPMlpyrFttDVfU+hWmBX7lJ0gAgP9MBmfyA7DTiD3kAO6Y1ljEVoHGMj2ONda1ppZ1X7QCkO0
F6aML04V5INmepLYs9j5WsOYPu5jGCdGIq9NhhHPHi4L9mXAK4EU26WKf3HbXu4+OWp7RUjdPSBR
jccBvMIboWUJXART4IeWI5x+rIjV3R6naV+kEZbLnn/dtrvkH/zJYRtRhXkiEv9NcqM+LBjYH2Y6
GmGrRy+7NUMT3UFQ0fXWk41/5/benwsDeQzzFQJeNDrJLQ7aYJtFfC+xumPQUBNarZt/0RPTndKR
BT4Dbgu2VLIOI2Q/nGx4oyzT0SFZ/LNeYFOeYkOkjo+2DFbY/5EhIyvrpaG7AjVFXRbdjSEpFsQ1
FJMVmkOxZ/Hg5dvSwbiBmT913t1i/MjnGhlynmHcEPv3MO0J/a9LKzCfQEpR3d3tJOdbQc/uakix
GfH8bEw9hE94bYJri1MXiDGQRu2z+J0FnUq8D/5m3uDs4mpO2YBNH4nrgXKFMwdJhhnuqJdlwAKi
ihhVbpTTiW76ZZUtY/mg/TjOebBTee24CB+Ihnh080AmBVdPlY4GAIZ5bToZJyOnxTJoW1LMvnjN
gopwsDVbgDpK00MfatLWGYRvv+yiTYsOg82Uk/eb2xVm9rj33+PU/eRTfSjgeHNXiZVfllgun7UP
v7DpJixtrUud5pLVz05hj9twnPFT5/pODylL+xis86PxwvmXoH/AAnysc9D3HILxkCj4TR4LBkRz
3lRAPWGySE5fvj1zuwlbLDzKbrgp5fSV0fgW0c6n6zMtJAOllHHIYqkrtvnjJhpDK6Qaw4QoLdjs
NyRjV42Xc4uMJlqjIIXfVC7/zUv40xPkJ1ADmaS36LzCoVTitux9TKAL9ezbXkiX2Ung/YRPCIsz
y5udG9YP58xS8wsu4p0MGjXugQyyX7xIXgh50q/gEGIHVs6Fn1KvhT0G7dPxfYYJQmJh7s0T71/9
Ykhmzkci5x5RKv424zGYOTXQAHsqY/zn3HVOPc7XA6JqdcjznooQl5I+NnjRhv1Aw5rTwarrJvnZ
YM+4h5HZpHCF99L2WH+X9n9LYu1H3dJiWUJZ1FOJvpW60cs80asgDaUj5ayOoaKLChOY9ZVQ5gvy
sbVjnqZggRyone+6G1K1o10UbMgEKbQORL/nEtqeqgWrF9WY6ha2s3tos+lBcaAsLnJHYgRexI4n
z89sp6LnPLLuk+c2Gx8KLv5YCw23nFxDAZDG5t5OHfiYnkbN8IFbnb8VvWsg9ymwP/cVtJVHJCL8
brxRzFuTz0t1tmGev0qk2uaEWQC9Ymy741g1EzDTNoyfxp7H9sZCtym3pikgPaRzNUw7ESzEYjfs
/eqO2E3lnk37OLz1qF9NYe65a4uNq8f/CBUZtZ5H3JboQ9z81EIPJNBzQrFtAnMHj1SCkU2AHtgY
JsNDlUX8AI0t/po+UqcYnQ5bI9JfG5bvlkXyMJnR0W3sYCno9FVL4D0hkmvYaBuToE2WmHsKu8Bu
YZewiWLiwKg1rVOew4V+VzGX06XwS6hvjkz0ulRhxds2n2x3jVmBMu55cj841psfbgHLp2K4NNt2
keYVrXV89Rfo4zkx7IODInkqLfvjQcjeUi/RbRPbjd6wP/dEfdIJc7jXd6wobXUKbB0euUyAvCiM
3GI3R7BzKWl5hqgwl2SSdU4eOokvgrdScbO80ZnO7IDnE2SVAOtWqPoDNospYtWBgSlnTj3IcYqv
jrNAle5l8TVXZfBbUSZ095fS+6DZla2ArsZw5YKG5ikaqQ5as6xKyIjE9GBXSAIRgANgk8pv33N+
4U9dNmo3jP4WtYK2xIWg7o4/osu1bBSEoDnF4+UUyDi7Z8DYrlMIxAxNDJIWiMjc7LLZEFipJlGs
Zzl2f8OGrXwnNfITJ9UuDBiyG767VpXN6RbcBOB3TR7tAMJO8x1kxKO3FkcztbJ5tgEehRU6C+eN
TUzkkFWRfGqW4hd08WS7ECcmGif1KQ3ap6pb3hpQVe7IyggoE/U01tL+9AnqYSQbvNjBBO078CX7
xaq0VkFQaZAQqRgev9dbXGflnworyDbSg8aHlUULIVar2A1t7B9s+M54NsvmcwnyvZ9Vz0Ga/SsC
DgEC+KSx+5xwAmsI3l9q0o9aDCGpCM+sfJ2kMJPyAexuAg90W3cIaAT8uupj7IOCXRn4bXRYDtgW
L9POYuw/2qNXXJeRtH2H+oxyw6JIxdGhw0J2KJgSJAm3+XWg7f2Z2uSGL82MCjzocZdFvTgj3zA6
y2rYN6SZLwmAoZ8MpgAwYaBPyMkR40fpNjc5z9GBrbSLA4sQ+mK03HUy/JEUfp8pAeLKAWF9z5ED
oVXkfAg8xjtpuCPgaF1IgQXNl2KTEFJDulA/049iLdrBOTSh++5EpmzItJT6l8GeQ34XklS6KzPp
vuAsf6HEwTt1D1xC7IZPobLEEx5BtpkslumpdQqg9Wn8krKl3FBs6coNTvqeJpDBi7awIOd3PfTO
f0mACdgNyUcNeePc1OBwv9FQne1DHbXBRrRNdaui3Gw8kk13gIYi2s3843rVed4IJxuT05klp/rw
hNTtbhzT6bUYS/dpyWO+rl6WH0hGlifugmxIApeAOPDKx16dyy2rI/qdJwtPQqDLfrxPUqjffZv4
v7jH9Kcima29Gp38HKV9H6B3WP4eyJbzBxE//bFnB8M7Ink5d/VVmvI6+eOtYZFElD4iMj6VWXlf
6qHY0efx6Foh9LSOpsCDxWtRXk1Z1bFi4uUvfg12miZptgoUczT6J8vAAbktxzpCLC884vJsCWvk
nNVS10BiJ+feasMvwjNLe3v55eSd3k1MK/natum6F76Md5OpqRGjwQM2R0SzIZvPY6phgaJeNcsM
y4iF9KE2ThIT6eg962hxmpMBa/R071xtGTQYJ75oXbvDIe/5WbwugIvAchYBk7EPcJrCHkozR1gb
G7pHcajEko27D01mL4BH7p0uxra7CM4FPcEvE5SSoYqPJENpDQ6cPylbyxuABMq+FR/Fv1Qu5XEo
J2mx2+G4q236QbYTSbhbiIvsDK0q2vENLJ/nSvwdSf1tYwcWcirAGJIqaFcTT1s+EZ6eg5FGdfAT
5U8kCJORGWEN36Mh/ctVgiDeO+W074R1cEVVEt+rXzxmC5zwRBoQdChsSFSK5wVUGCsBhyWIE1ju
3lOaD4Xk1CuodTK7dAahjioDiorF5g7LHiANU+PwDsbAXBfyumhBWsQIuEh+mBJRTL0wgpRVB80h
aVgf4Jv2ouVN9F0abNtWdt+jsquSroZqzjaxwQS7JhHHQ4c5Yhg/gClhtvGbwb5IWrRPUV5Y0Stt
bMFWOhocaw0+ZUtftPvPIQz8EvhJPK4M1qXNiLHgK+1g7q2K1PeuOp57mtcwfe/yKFviPQ73ukUD
qsZH5yBb+sL06CfG7frslQHQeFuwmMjZtQ6rTWeZ/EukbrHzmCKCb+bxaThao5rynW93VJHC08Kh
FnBqn9050y9NC54K+nEsv+Hfy+o5RcD0Xzvhs1cC8tCkLyMvg2YbxZGqb8C2BWMfPdKDOo2EP81u
FLklHiJaeukyqhzVlOXeK3tNoi2enYTdChIKHYRr5pBkl8UElpFpKJJGGHMpiFZLeSEn6lFmXVsh
d3wj5nFCzKDgl00VAsax8mWB4oErEntvM0LRyuhkDpU/EskumcFWUi2mPc+B65SvBnSLte8zOdnx
yhl1gx6CS4uerOV3W9FOd/aBF/0mouruylokyw3fZd5u27hL5neuagT40dmz+k/od+KFS18l96Uf
xkQbBwSkrhLdk1XahUPTezEFX+SaG3XzlCOWPesA3C2rxUEbXM8prBW1QmwaIB8WoD9jKyYMlrk+
b7yGFjC1toxfGh6/Hqmaccvm7oVhN6LdvPGORBXFb9/PqTXHxiY2vCLofY1zZ3jKWCSWlwRcLU4a
jGHHJW8r/8lpwPFe6Uqo7wx/hTgwAE0cu4UhNxw7YEZXacqffVWEcKsgxwywHydeFzNyAm/LKKpK
nlbfpWZgkI1yNpw62RfXQ49KRVtV73NbDPoTwJ3M+QlijwdLMO7bOGfxrimfjU90iNnOsUr7xFxY
tM+Cvl/GrTVw/fSzqdpGbqZ4IMIy8sFfqkz40wnPWd1BkvPCAxawzv0g3kunqU916D7gbvwnp6Hj
g2WIFn8y42eXSfTcUAU71C3wluIEw6a/lZNTH+xHmKSxaaNaWQqJHUEjeFj7geR8oKgVFFHWMom/
G26s00uA+5gzjHZpr7J8qlyarn6Mu9VAhino4mz6Zwg8N5tapFLvMOCY/r/SGqPkv5yW8+lku5Nb
XMpeDscxQDGlSagtH1n0qcWTbCXxSeE4su9Ys82dQCIwwLYb6ccOqgWoPUU4KdPPE+YlF/tbxnFh
vAz71yL8IbvUZODyJ7ty6W9MZjc/eVjGFXSa1GdLxqw8lgiIdDgcajvH6OvopMAl4yX3ZIxoJhBl
S95+qEpaIvt8vliYuHsWziL7tJYapd2vaUe+aS+2MMB6QLQC2r7lNTdL+DkMeIdXlqE0PkaC/9BK
iU1tYvseNqo+iizofyduFEj4Jq5wMFeSCztHC5TZLINvC/VuHuuBRlcUD/TivMn2iGLU801jYqd7
1yPgwMFO3IATh2aXvo3xbONnbr69IBk8bgr5SOjPsKs/qsSe/lAQNXwtBYpmSuStHMwWcjh6aJvA
vXnYLpxYHeNOu1i6ym7BEW5ruznlYDkArBbJgNhG0UtlWLvAlAYZRFTeW9zlP2cQ/fRB+0TS7XLT
5A+bR5rR4aFNFub7drL9a8sovtw9BxtcAeFI1ityN4LcP708VBuNSj+nM10M+Mgo7Vs5g0XzT10j
Am1HdrVosGj7/bmz+sFH0Exk+GRD5Y8BS2Tur4ZhBtIiPDtnn9KsddJo2gaPqWu9A1WDRUBZxxDC
e33wlNN167CuZozrXCCyp7DApK+RkHIKtcs8wVZgx82j3Nqp4eB5MIOxKfDqNn2r3woNX0E8DL4f
ami96N9IOHi4kTdt4MmLkbCLxXITK8yTM3c2cmZjy1KcQrpcd02Ma3LdDtCrLtk0uCOdCl6dHlXI
DeEwsOff4ljs3702A4ymkobh9WG0OUofYgOOXQA/FFnJP1z/uy3db5iKEuCaz5HL6vKsHKx79z54
OAz7uXHhkrasNvH20QT0NDhlSOY6IwFOWxZVU3QImMr1GtJ3Y4R7uaz1cXQexkD74aTZ5SpK/9GQ
4YRPyJVB9YTd0scFGjmhJgzsoLwjReZCEubKJ149MrV7Z+ex85Q3L0pSNiusKzbeAmt1wyW1mC+m
5wX7bDctqhdGI32W1dR8kO8wXJVqq/ssbVdvi6xSzhf3tuqYcTth8yySAOgLZu3uXREtT1m8eMHG
btlI7t0khsIVpOExr9r4rwTVj4Y+qDOY7PhEafN0kZlTQcrhT+DTaNx5LfbOnthHzn4PUqjATtAx
iLHs4m9A8by0hBcgR+zxjI7pDjN9ZzZ+KgAD4qHysY95PgtY0orpNnEICp/rKkofjRf9sITnwHdh
cE0D2ZWe7wLht0YM5b6DPsCSqJb2e1g/wM1AsJAW3SWrtgVbymod6RlcPolL5riSU2Wdj1qWtNW1
3jrl7vyRDTK68Z/JXg/n7vCwmc7pTbLcclfu4PXpnot3h4mY0g1xa/HpHq2QxSxBc4PnEOQpXrdE
C5uVhTd/eI4ffLjp6LwUQ8HafHo0ElzD1mv7q03XSX3tkWDiPxUbPk4OV3KewqOj2OrAiIniiNZE
S1Mis9LKNhExyqTkNcH392BNmccrB1PKW2IqeZGyn6x8RXmNVV5nm5kHOlUKGN5w7qtVV1nyi5up
Y73YNmvSLxui6B6rU/kxEKib/mDKhXzG+9xLv2TP9WSPj11N9zqfU+pfjMTLE8xq3rSKMhBab6VP
Rkc2Lx6g2plkNbPrJqBBhx9bQ7zivFT5iP/rwWz9HKw23zIUqzvfiXi8kNRz3+geoYHcZmg4ZmxX
JTttkXwRm+rnDQ65iEeLH3l8juFIkuRUegsGZKAYabLk2utM7bNlckUaPImRAekEhrESywqcyowf
SifZAyDhkf1/R9hIsGt76PFzHBGAtdPqb+CE/LIuJsgt+6zJw/PFFfoQz250BH3fs+LnMdna86CT
s2eYp9cFPvvqlusA9gNSFnffctIBuMPeZY3n2gWcj0YGnYXDSwhJpi50yeDKDk8u9Mso2NLjEJjv
CDzpk+Xw03M3KMfTx1D3lldvaL7qvmBl0xmuFRcRj0xFd056LU8IBGm+xgnxEAsCny+cn/stiUQH
5mS4ckLfzY7CD5zoWOeZLNauxRtjhQaLHTGVwbQl3rVckICXr6Rz7HY/zDpAemlnyoCGhSorsmnT
GvOef6kB5sH5E2mdbwp6QxcCvHFnfeD2jI+hbCWHIdgq7964tTYvGXnPJl+X0InIiRU6CcXO6R3V
vlTpPLG6gIRKiEBgQeVLoEcwJN54RI8dLxiyXCqTZ9gilhAXCf8l2mBVFhAq8qZzvjVo+WAztNya
1zlskhm7ipNFJQgqWU8nJ3rsqJrUFUpvGugiEWO0nMQ8bPKJ7yTbL3qnS1q4eRyYv3aEApNNYgbx
X07q/hryLT1QzC17iv2Wxtx9y0YP1lMMCL0ngQJQuMx94vUtgnzgRabdiBmuXNlqPLW4qqf/WBKl
6Z9Q0Td8JSVdEjx1aQfcuQiZMS7MvCv6l9QfWKZ7fViXe9g/jrijkUOvn6RX71MdW2gCOq6IxlFh
p0bC8ofAJl26zZu8OWMgKLejtuUhMdhON1WD/jQYAXNK1ql8MCcTPualvVJEzF06EVPXbTHWeTuk
9AnPFZtADRcnH6q33oRFcSnscGowuC/23yjVzl+EGoi+jeVFDv868MFvzQMjNksLyCYxPbjwVRZU
rJb70n8nyelviEwM4MRq62wTeOZShzbYWBtVhk4NE64sIYHEIBfw8bh1/Hsx3bQdoXQMPjiyZIHc
2deWe9KJbz9yiuy3B+Jo70FpqeC33aXtFUP4AnRJNXvsCbSfsEbKPXw/87CDMmZY9jcDug20QD/l
88jdYQtisGWqUV2/ExqLOqplON25weXNO+w2XAe8ZUdJdrDnVqPEzFtAj2EQrmsf7+bcGHzlEP+T
dUN7Jh5mZc3FC8XRS7gfB65qx673Y3EIm8RRb+UjWYT0DkLmtxlnAxOwhjSVP5zTSp0WEGXEwaXt
DswES5K94Apv/RcAWhN5MH8MGcaj1IJVQ6G1mqYTXMW0pZ2v5trzBjuOOWrjBg8QZhNZYiuCbGDX
uvB27BhrVJ4+hz0lhKthxEtYYLEuGnJzNisoqkKopOy2Sk79j18+9uA58syplSGcG0ZSaq/cXr83
WRLtM+F4epe4Thpi5BL+W2W66LUfiv7NaaP0xwBVsL8FcIYH6j10/mI7nHCZF2J85tKegiRJDYaE
QuiJF3kK3qflV+miBuHU6pP0zRpm6xci0XyPktyPKZoI4duC7YP8dYnhyb3EDOs/2o4QizgLgjdw
2LQhlcU0zLcSMPpVRT3/8UATPBpX/bFKtr7SvksXqqb/aQjSpt1WDsHQte+U89nKWS/SQuqMbyZt
098RDixnh8c9rZ5DZRMoiSNSWVu0Y04123CPSHAfv4GntMRp9sPBcO8pAXPDtRJNDeq7oCCFzQe7
OnuIoitZF6UodtWUBlUBUtm5woJbUq1KzSapk9R3tgO9HWdXsYAG4EbHNrs83ntb7ICxeSYUFH2R
BCnfWUlP47Zle32UVQDjHyDQfXFZvZwYSYPqlLD5/C+12/EjtMfwSqLBmpEwwpkubBdIaJQ4U/9N
q6We1HnRaEINJireVU/ZyOaPtmBLjb8oucGggolnYWUGZjAmchnZmMfA3C4IZBzrEM5DDDF+Y+mz
oT23WbOYZxWUDt3EXpCiKup8RRi00Ibx55mn0YnG26h7+eRmTfUawDKMb5Yp6Kd149HQmqxkHzmb
2lEd975YRc3WhXqZgtrX2SEblPhIfbrqjizpZffWcXshdF66qbOJ6JCRjNIKeu6KHOQEYsYC1e9Q
LXiIWz/7T6SOfhd+C+AmH+0/ZV5GJ2ww+l+f2f0lz0L/rMokKfduNFKQFBGOQK6bquxvNXcPbKu3
JCOFO1bwJGOWW09dGqcRsyFX4vMs7Na94Hnu9MEb+S/GsQXZKEprQlqNCTMNDdkNvG9/7K0jIftu
+iCTFtnI7gykQNxbUsc/TcjL/1b5FVovW4mlif4Kv/PzazkNOQqTC96LIgFeKRjtYs/wfnF4929q
6oOdVQR47DCOSzZeGTtwU5OPZ0QweQ7CkCJTtVAcvHDTPAZBjid2mlVEz/k8JveWoNmwHWanACW+
pJ53w+xiDVhSufKfDJUZ/B5zTlgm9sLpaeT18OLKZb5RHxyoZ/qGyl91nSCpTlESQHzIVEYA7fGz
A1CLU6kmybzpiL9Yd98FeFEfnITiENDucxupF8uPwCBbuQCctxo5c9zmUQucg58XaQTSQ8aiwZUq
J6aEFYvTyYLeoYSB7cWf9xRDOqW+QaihGj8tNoKptxa9Ih6GHJWZ5IDWDC7a9ZbH5ten5PRia04f
LIwIcshIc/qRAJVTpMubpd2wVycDjpRi5LtPJRpEcKwj+cWPOtln8AKBzqgVr6yovQhWTp9BbEB5
9DAiSpSSJmHIr2ZqUnOYDmAjjN+QcQYAz2QpREFbSE8c0/msqrYH2zKPaWJfGSN7rHslaU2W6F7j
F2QkCI5glQv9xUKNJxnL3gpt6Mh91/DhdU1wqJyapEbSGotCvFAcvUAWHfgQbiXQYAGfBK+P2LH6
AZVb7ZNJqL2nGbl/pHh8SQYKOo4yctlMjiqr/pjcc3OGe2fZjFSdyw093nwbp0EjtKYD9Wv/LRMJ
1kPZMH48ZZZUzc11rUHvWqxhydoZa788Wp2xA+LXfi2uRVJgmKSNj+AJnT0Hw/cfLKY3BfaPjyW/
3JNk49jMGe3PwZRA0c2KUt/AVvMqjwtlrg0bAztatX2ig7eSwKX/SnqhKpMV5idri7UNG6GCZIXh
L5o+2QTCYsgiG5s8ilGCl0NZ7rXk6v3ucAepXpa8zl4DFFtmN3TjPxR1cLUL/aR9cbo2bzZ0K4Tn
muf6F3HHBWYy+d0tAxliEbtMxxQrwehhIKk3VXDOmoR/AOUetiCtCyGgzs5q1RPrtQz2abp4OvgI
HDkfQBP4pGVrSgoR87zVIHMIv3Whj52nCuvWMQNh4XA8YW4N5ykbUVYK1bIxnUwCXC+R95aBAsQR
lUV1ecrYna8jjMmD2kxV7rZX3LRZ9atOcc9++0EwDpQYYnpfB3HXT+sis634ObUICLFZ97khkIdt
3OCrAekhrVUCf8z9JATEkgxTV1QcMR+pq2t8oDbsGsTviIa4mEgSzceU/HAaBXtrQbyomHIQ76+W
ExfxT9SgW8Eq41AGq/ut+IkGBx6rtqe5oLIdffU6mpA/RoEAvssHVzmEMG0pt6yjSM4l/bRsSSHQ
PSzZQ4F76f1FXsIZ8gF4ikVeazpWJGugGekj2pboOexvAFu+oXel+NfYg3IJCYnkk4TyGKIaQhCy
GE55iGXoyIG2BHfqvHUCHMWKO+7Mij1iSW2fdysXr16r2MHSyIUxrcP3DpWKSV1V0vxFPsfGyuQ5
41pAblQFMiSVWGb88SL+C9eOn6FRRGbo3ooyrf11hRr0NXMWsw61grTiBjabt47L9XO5jBZPVqo/
4ej4B62cYbloMTKWZuBedwHYheTdd2yDmLE4RfCXGcMnvMZ6y30tUx1+LlREJMnOdRcgHobTH+yH
dAq4WH6cv9VNk8S3gYz+jsoMgOldsbwODvS9R0fzmAzvvimddBuNM+xUKst03b/w2skxPFdV3Xy6
OuHxJAWT/uKICb+6eZIILuVCFS095P6zY4nIJoygxxFFrVwwTFS+/zIzH9jHnmqM7yYcwuwTgxEE
MyPaggbpMPbuYxO75IR0wUiUTv6XS1H9iRwymVruqyJ56+F1hS+UkzJt8eREv+fRjPvIcwgpG1Wd
W+dhuUckLT+5wM4H5F9SlKEX9FvKmkElAvbvIYFhG5ivlZjbT4ISmXktwnKa21Uzuvw/HwopoiNX
2z89u+yHcz+g9QpGDeSkQRGsq6tWbhcmZgIvCbPgeukjL/uJAU5ezExT48nJo4ZdXdEHau8OCxdQ
qHxqn2ZDzlKm1fBdXC6txGjZetHjawJ/XU9d+EQ9NFduEiBsdoumCn+xclYvg++OEDYoKuvGLR+/
ZV/qSE7tLwe+j/U+ERK31guJr7XikPaPjnRa+F+NtEb6GLwx/Su5n5bHdoQX4dKHIS+I2WN78Ago
jxsgcxXeqKgr1C2Mwok0HJOWJf6hPwmC3RakBXUv8Uw3W0dK8ohgMSFkEy+eWK8Kq0yePQu6m50Z
uh621tLp8J7kLZFS7jDxmhUn4A/QXWCrMjJz1pY/n1RXNdkN/uOQk5k+BeiETcxYv4kXEf5ZWClR
1cxT8J6A3cBnUcBdJk9hUZzJrdAt191STdGGmcj1/otqArxr2MlsieH+2DOXYbz57JogGAAXIgmI
XMCK7NXrLWoqNFtQuI8Ba8rJrbYCTNfATkkyBwDjwnPipg9GrbR7oigou8lu8ghpjwBMvbXHNu4N
j7xd7HJuJ48NuT2Hv2uAs2CtUlfXO5bSMQFWqmBPZmrq96pvWxYe+TAnOCsf2E6mWxx9u5QLKgnf
AagKSL2k/B44wcwtLCK3ODv5kPXdzp6VtD4V2C35Sw0RXMY+4b1zgrqFO087/G9EPOTTNwgHJRdj
Ls831wx2sax8DxvXj20HOZ8bB0sEkBgu23LAzt+HgFj4EX8pANjLJ2mBIIGkk1fp8NrQGvjK7tYk
VCiEyT8A20PxonXog/fGqbAvLT5DbsUSvxNlniL6pu/JoYPAy+bfc0+/cVombFmJhXqrcE7wYEs7
YYRgQfHgJiVJflVD0vyUcRghADiCvxI3CHZBOKI1Pdbf8wl7t2g/28zEP6zwwub3xIuC0kh83VyP
rLht32rQDJDj0QDvsdBIAwWAIN4fbrj8LqxUEYrjYkewj05yOmsUh44YsKVeA2NPh3Kx1blNp7h/
w+xjvPsDEtDue7cHWbBRg55pExlizhE/JTH/Sl1Rlb6yYnL5Pe2CzKln0Vazp6wi+KGZiEE0D/uU
1VI+7HQUypv2x+LoykJvtZPb/0lifWTpceZjR6PXRl+CxaWnClkMg9bCI7kjp2DbmKiyZe80NUPQ
wLMRGs9C3vFjJBUEJ4AatlheWgub1cavxPRVJ5WJ9gXFlTPspjiiM8HLUSPWINlrqgg5PMAzQPGP
XbN81SzBMIo69ZLPxCB4t6/ZSQUP+CU3jNXoilC9saALl2NCALRg6JlDkGuci/qQirFldTSrK+vI
uiWSI2rvz5AG6j20BscH3DNPYsF4Y/Ev9vU8Pgd1O1ww8cgDjTkW2Z3CxXBRT6AI5khGD8m/BvEa
1ePy6fUqA2Jlm+nTJg8tUJiIh9pjxVc443P1D1yWEkoJ6+iVBROfcWWFucVBFgninfRyCTK5Ve40
r0mkKgr3OOKwSg4N9+sYNsoJByrqYgIhu9xy3VrwYUS+8tYFLtx63wxsQRM8yD58dPyFhyowouC5
H1vxC3dlk/eoDblGF1gWjJPewSduwO+Qz3YavuCAza5LV5UNYINwtJ7HJZwoNNNRYN+Mdnr79D9n
59UjN5Ku6b8ymOsllmTQLvbsRfpkqUpSqWRvCI2kpveev36f0LmpZCaSqDPTmAamTWQEw3zmNdxl
kAjJwuofNd43HxJVKf0vdtkpppSc0Otz6Ov6oYKI4WGxOz0ZxkRPVomsx4nUqvnWW/Rgt1Ti9N9U
WYroM24M8+dKsYnayAXtbeGwrB9xR4w+N3RxtuBgS/M3vYe59PDOdB+yDl+dLZqnLn2oGCMiqMQ4
GzwguZ984F2AmkRKIJR9ZFcu3es4g9d4aDJ7hsIyRBzR0auQzEME2KDyi/Mdnqg4SWsW5g5IobpD
vNVSogcdoEsPg/KUtKplx7uA80mom5md/SkeyCx3TTcPZPdiUj6UzqTAM85kQfvdDJw8OA4xTB1s
lFyz/6Ehu5i8TM2YBEjQqQ1lCXNwoclAtKKaHKA1NR6UHq9NdSuwM8iUTWeU9GEqBy8QxOxL3Z/6
Z8gAwVz9Y6t110Nb7MsJGiW0qHakblmAW8unXV+Feat+Qi83xv/bV2jtNy+RQCrvS+sU/fgIUEcp
g98uwXbsH+ifccDAfI/A5Y9OB94Yh7UMSu8Tud6MDYdhq26QImSBEMQJPxGoD+ZE9vlETd+Zd12h
Fz+iWiv6Y2woFQ0krRJGd4x5yDroeiMEoXxrZ0A4xYl2URh+D3uDG+s04R06lQctBx9ntv/8+1//
+//931/j/wn+FB+KdMLK6F/IX30ABNI2//VvTfv3v7jW5f99/v1f/yYNQaXStFF0IWpzTSpc/PVf
P58jPN74u/+XSIKshX1V/vSttqp2ZD7DMVVT7aulk0/A9oOnDXEeU+5GdSeyl9qhcz8m9LUi4En3
f419+WN0myI3XhEunE7LlR3Uyx9D926yBt7974kG3GOnGaX7TYPT0u71PpuyI0Yq0IGrJCSkeOPI
kPJNU1dtYQlU+4VxObJu0ANSQmX4SqyYHOtswpbFAhxn21bwDnLkL81H4Or+mJp7OV2B4JxwNIOa
ORpwNubul4MCm6KUZIP3xgBkaB4d0VkIR7aGmW3ox9J62gwcG67msjG1D6YO7xQhfNNNeZ2FTVmo
pJu6w/W1UE8WZdqYIlbdERRgsCnxiQp218kYl/2nQet8xwsyEpt39yex+GRCdQWSwo7pGroB0sp1
Luegs0CzGfTq82RrPfCkcvyBel6/b3QVqS5BUPNt0vXgfH9U+W99tWuFpqsaBitUMdkopmbIXf1q
1xZzk4SmbxWfkHrExKLMnexdn8AshEY8t1vKwTb9ZRxnz6GDO8fKNjVvjC4M22C36vxJ1S9H78DK
1k2jFp/8Ymifk0yYn4JGwnTRR1wZSu745USFY+oCYJ7lGobcQq8m2uhCoSFgFJ+alswyB/ixhUxU
H7rEHQ+1rTqf7y/s8nNqusGGBG/omOxLXV18ThPBnmqE/vCM6yS8hdCVbRbqGAjLRfmJgj99I4vw
+P6o1wvKqCYFfEPTCcJN9XKW1DiYKM235yIhRN/MivWfsKGCTddMmX+9eSy2KZUxx9TQPV3eMezN
SqXE5j/TOhefCRTRLYGOFslqFGy6+4PdWE5DGJrt6JpBo9Ve7BQDErhF6VoaA0k6P+p1PyfJxkEK
SIe/RrKOrWQaadP+/rja9b4xGNix+Irco66QP+zVvjEVwKO6m/rPoK+8UhF1eqgFWrwBtRYsthsk
6qNhrn9mlvbVkB4926Rp8RnwUayouW0tiA8D+ZyL/ssHJEteXLc3Vg7xjd9okXBShbYoOqrq4jdW
YRkMDeIVz5OBM8kmzCzKcvCljYe8wfcxSovq6/1lWV647G5b555in7EkXCGXqxKSLc9OqBjPOmcb
YCD8gZaiAPhoCwVngYrUybAUuvfQT9pDhEHu9v4PuLHRuS81fgfVLc0Si42e9Bo0kS6wn61u1M+p
0VBJKlMfMG7frQy1fNm5Iw0JCeKeBdCGXIa4nGwQj37nZKX1jKCduyvh1R6A35MT0s4/5nH5UBL5
beC/ip2m+ahsFAXggHrOTvfnfH1Xm67mmvwYlZmr5uKVazFzAcc/ms/K4Oro3Y6Odi7T9BtseiL9
AinWPlWnHRzZaGXk68/Ns+QwqOPwpLMMlyvgzkPtmqVhPAP5oAOqmKO9G6k/HZw5Md/RlHqfgjU6
+J0lwSFO+XB/4tcf2+R54mnUNEIK0BaXw/NCOXAGGu1Zj4lktXgoRkSfwnknoqb/z/2xrs+SZdsq
RnWGzrGn1XY5FobT+G40jv+sAmc8qI0rE7rQPAKRbre5OsbH++NpV1/VBlspbC4ZGMkqUlKXA2Yg
LnpHzejyBYpWPmBuGItTT8eT0nDkm/XBagf1nGFzg4jUFGBzZ8+WOE+Y2s0fGiQn/1MAtheb3GjE
O3NOhm+RySuOpFEN8bwsw/jJDU33/f2fvVgmywLUzoGwLZX/FZq72It9M3Woxmr5gz7n8wnRsPpU
KJm2oyOXPgehunYIr8cTqm7xXdDudSnbLsZTwR3hiZ5UtChdbGrzAfY6SqI+Yv90LZAYdw73J/j3
CnsVMDBDQEuqYyPp5XAFuItLtQc0UYBiqh5oJrefXUPJjoah51srVMdzJGbxTRmMBDO4EUxImbXJ
caZ9vVNJYvamro8rL/vyFvrv32MTNrArETd0F2dQSxFV6XQ0lQDN5FmIsWctfg9x6Yf/+CV9uHMd
jlLoR03jYw5qBqVh5FE/GbgUOZ7A8vTzygItEp6/PwgckiMEdyKtlcWppF+ngZls+SRBlvZbVKFB
KhiYNbFDzVh9j4ckSGKqsygaYdc4iYPZKeo/aalH4a7PDNqN93/RjT2i2a7rmo6qO3K7XJ4kV1UG
Iv+xBRFgpQc31qZPCExNR4oP4o+qUTW6P97i5MoF4FHQXMsC7qyr+mJPJh0eOB21jocK2Wi0g5Fy
Gh71xKLDXQmA+Senqq3xqaa8/YLFZl+vbFFdXg2LLUowy9PP+msEYovgvelSbGOasHkIx3Q6t/jU
oQ6qjl/cqH4i4jfQ0grfS/Pa35ls2JADCx6nipq5hXvqCb8kFMZp7owbGyAUysCa80/Qo7IUWEO8
8UMr+jQJ2z5FIgUOklFmBDf78/4iLj+aQ97MB0MR0uCNob56+dEaA0FDUvf0XPLTsbyxTBRs7Og9
b6C91fAseL4/3uItsRzHMlwTfrSq0xF3tcWxDvU6tBEEV86O4/YqTE8q0CPNxiqA8LZJs4kXfGVf
yn/l68/kOKSkvNuCeWqqZi1OrgVBgYK/03pGq5Ynm7I3vh8TokWt0Wwtsxr3CC4WK5tj8WQzT8c2
SQY0SzelnONic2KZN2VgPjElcGyH9mEGRc18b6X0TE6VWtbTAdUvRTmPjVa2dO0BN2zjjvbPyuTF
9Q9xVXRHdB5U0yF0WHzgXAXfU0P88rD3UYd3NNvC9jkDU57xfFtd883oNAtub0fVbycClHoyxNba
cXqx+8hs3rV0XdUvlHdNqiRICavR90FIyxwQvchuPsUg/ZLnClkOf6fSXHN/NQbqm3sN3D4XT9jV
6nOJcmtIGluBl0PVAiV7sNFtSJhWThFu0dFQauq5QR8Id5/MGGmcTnGhyEQ0UiNv6LKux8QxAmK/
hSylBC9iQJ35cwzAPv1AfI0m4TiMY6dvMJFAm/v+nr06IyTorikEejXkdLoll/hVDqKD2cMTAZyS
1eR0SBN/sDa0GJHE0efyN4UVZ+Wjyc1xuWMZkBOi8YfDl5MXz6sBkwb+Nn5kmacOY/sRwdzyE8ao
wcooV08aR4xhyK11DgUv7WJeJRIuMaDzzAOwgZczlcNzbQjcWoxeYPlc6mclQ2gRE/AQ7hOeJWmZ
NVs7nJKVAHN5k/NDyCtNMDIaJRjXWFwKYyIQvcQiwAtcY/hsVGl0yPGm9nLc+HpU5qUOZFSUHilv
tbIIN46HTmnKolxgk1wsl1pDna8oIw3fEOiFWyvPo/cZWkb7Qe7CEWLHGcyPjVkkJsQpJZkP97fW
jS9NUiPYV4T1hvj7xLz60mHW6POUgaYMcg3YK5jQ7LcSZdHbd7AOsE3lmQTHq1qLWKEfis7GjZwv
PUNPRN50tB6F40/mIYiH4CtwfhwA7s/sxqHhi9poJRIzIR6z2FxxE45lmIWh1xjY4hh98wCDEFh9
B7rM1PHEuD/crc2MBrOmggLnD7bz5Zmp1WRqaYmF3mClPKNjUnO/+Vwe45gckHrAKiUt0dmY4vJd
4NMimJxWe6/W1a/7P+QqKmAzUyKn7mRbsgy8DEt6YwRBUAeZh4yqjr/6aI+OB1lnTL4ZGJbOmwrf
KvFjbEDubcmg9GhnFVSMN7NjKsHvxB7V8r3f6UiuItdSz5ayob1hil2tuYEuNgWxZOzF0TyUTzOw
pP59pdnQ/V0VoaNmm/mdK05FbtSgcIDVItB5f4JXLziPqaDUTuhJKCyMReqPUiQm0jrVGAfE+h+p
GHts+x6JV8BDGADeH2xZ/+EdZTX5wwRHTGVlmXiAbMidiEcC5bxU5IcQbaFf8DyRyk6cyTpxqdmk
pJhwzgcd7EAl3bn6lxJLnvQd/2j+SQcQ429tp4kecc3WygNGvvqvmBhWW9mCN3Y8ORl1d5sTZlEG
XOzAqVAh9jaRhx7mLABr41drBHbz2Zx1p3hs6Wz8c391btybFqvCspACCn2550cr1qm3K4k3TG6/
w1vIBBZrR17MNXYohd68a0SA12EZxJ/vj3y1CTAFF2ipcm3zQNF5uZxrk2o4M1UR+9DCahYqjx5k
oD+76CED6v14f7AblyQBvknyBc1PUF69HEyYMAK0ssJKTzjjuYVkudWm5H/wCHFP0T6yDd0isVpE
8wMuD30E69lr5oSSJihnAKSqpmDkibASagodrkMTYDg/zfb3J3jrOxKaqZbKfSkr1pcTnAHnuK1R
xB6OQik1PL04tugO70KH4bMG5iocKWMb6PNwvD/ydWxM30He02xY3gdtcZgBsouhc5PEax2jsN+H
CjWgPc4o4Sc90Onsjtg14m9RjP7bt66MpeR7T5YPeedyynVpiKlW/Ngr8XjZJ0OpbCYg7e/GMbb+
jPjQYYcRFBBbKLiWK2/+1eaV1XIq9CrdQqpqQn6OV48u+PEgcrpZ9yyYdNuCv+vjrPvoAcZqtpJe
Xa0vGQ4tSY1eIJPkiF4OZQLsyCkS6R6ezjo0PIydbHDnm8Bqxv2E/h59XzV760XEospReYUA+RO3
Xg5ap2D2J1XYXoqAxwNpFlJWGANt8rmNji0NkJX1vH57eRJIdCyHIppq8TRcDqjbGQY6SWby5MEf
gB6Jg3gc/1NZeBFgYTJt8ihj9mWOgnsI3QO6o34oRoRr3rib5dOk2dQe6BSwrRabyrDixPAD3/Ca
tnKPTQu8E22KfGfUttgA11VfckhqK7O/OrxyUN4peX4Y0l2sduSjizmqvvDSJrZCELzdDGJmIF7f
uITuHiqHSFLbZmafavCrb43sGJ1+JZGGTvjDXXy59Iaq1dzusYnsEt34r7WNgwASIEXxBDArQSgj
aCAcvH2ZaQJZ3JF08qjPXY45K/g4ZkFPMId1GKyUKt77SuG+d3A8OQZS7w1UbBav7Oobp9aVkSTt
LkPX+LqLUTW6HEPQGt6kZkJFkqppUHcKfCqyWgiY9v4c5Va5SMHkuqIJyRHiMef5uRwtS+0uVpTc
8IySm6EN7XxL5147ROH0U6Bo6N0f7tbkyAMIFwk8eNAXO7eDzhahACVQjZiybatHmOWpgFpyJApW
Uo5b+1XWVoVOuEykvAjMK60aZoMui5d2WEWoonNPCpLdh9zOxbkF9/65jTRtR/kSdcT7s9RuTtPh
diLnIuFcNjJq9A8QkQ1dT6C+njlAnOey2CKPM9abCm6Jv3cjsGh7/DZUDHYx8DWwigjcyaX+1QoL
oX4f2v6GfzZGKBOtvUk9zDnCE5+BWPj6Cibg1iawEVPgdqPGyjV+uQn81veDOoIRPDsgEXsQoMhl
2Nkpj0lppjBRVtbnKtBh00n4BBuOtMm1FznMDBK/rKYAhfGsbX9j6lgfYaVmT/e/wq2P4Fiq5lhg
FdkJi61ttM5YqWpteG1RtZ9wWcoe2haJp6iZjZW78XooqheaoEhJCE+As5gQ9gSmgjSFTYDaq1s/
bPV9VxkIPke9WLkI5ba9PLCyUKJCPXY06xr4kgRmU0MJtMHvO2CuArSQbT1qv4AS7w8+EfgeOL2/
m0QJSUZFmeX+ol4/9Axv0yAHewQ0+e/OfxVTCBSXEJ7IXW8KnfldWhqPSYnaLSU2Hzt6sId6iIzA
/TGvTzJjAi+y2aNExs4ibESREVPASYpWUKp7VucRLTN7EJg02vmTWeC13Aw9LOxC+XV/4Ot9KmMn
do7sSEqw0eW5aJyhrCogQZ4VZ5bxWBoNKuloJlfJl/sD3do/MpuXSRVlhCWeolfMvpoE90WISISH
f3f5LrLCz7XK0t4f6db2YRkNWbXlAy7zzCRs1WjSA8crw1oBxma1WFJGdfygDQO6cUle9R+T1M6+
D50a/zF5Gz/e/wG31lQGERRoLJ0kYPECkLuWipJNlod81PzeRyMQNyPy/bffMeRrhIcOJ4VuzRJx
1Me2odgIJ3hmGMc98qZt5RwTyotvvmUYh/cTTB5FZ5okl3uE8u3szKWNuyVY0x+2MecP8Ilqcjj1
9/2Vu3EMCHYdSwf9J/8jN9Gro2cboQGI2jW9sZyUva9q2YEa97jt+wqHbQBoxNhYL5u0Sle+2a2R
Cf24cixb8PHkX381Mn0eiRHnzoE3nn1HNyneuXkL1YP3FN3a2M6OaPt1O4Bla82nGyeD2iTtLxqS
IDCWJ6OIekilYWd7oZvDxVLobk1tmuy6wYmO99f3+hUk3HJhenLZqBRUFu9FGCv9X/KlB4GYNpY/
RcMpMyiqUCdGcEXBLvD+gDfuUqbl0CDi3eW/y2VVUKYqy5jrRQsQVO7Nc2e6CJxEAhvFoah3Ntof
94e8NUebS0Zjq7KLTHH5JckbhgpxNuG5PULbASjaB0OHwKDahYHQTOKuXDe3Ph84B8qUFjkoGJrL
8ZDFntVJVMIThg7EgF+EEtmMK8ngvP2upitLsiuoSF2XNaJ2GqtS7YU3F6b7VevDfueYY7Fy2m+d
BPQ+TIpCXCn2ssemNxpKgEiweGWFhHLlZsoXDAHyXdAXINzNRm+2yDH+iGz/jbhNLhbqEMJ2HMB+
BnC/RYyGhn2CSx+Bugb4N9/AhbW+NIX7VdcAWhsj5IhapmVv3i464SCamTJJEJa8zF8f/KK1w7JP
qIFSsDq2QRLsDLfwXzqUSXYVBM1oJTK8sT91JBGp3Lt8SMBHlwMiUQCLeyDJ7NvGwOQ66s96rvtn
3IlotZvN5/vzu0JfyFVF7ZWEEjVgIH+L86DG9WRGbic8lH3arRnE6NyAN9xFwwA3YSQ22PSRQHWj
N2xShb5+LCTTZ6D3i75D2AwrC37jedYpMNAk4vHieC6+8ojb4lRYg/DwtW3omjsYvG/ApMBTtTCH
PNWDWx4ayAynCjjWs2PF6eH+ktw4seScEomCeA6oOvmFXn1yw58dP+pqHT+cwT9GdNO9saqbfVgV
wcpkb9x/QgO9SsvRAfiiL55ONAQFKqWd7sWZoz7ANEEWteusL0U8R38mO54eW9GrK7f8jRUGOQ4A
gIxA3rqLS7d1Tbu3R9PwchU1X2TF3W7GHAIhl01aYSu76dEVfApatG+2CLTbD7YxhN3KzOW5WQTx
vKfgeEz6YZzlxWdGfzJGuY8EaMJy8XvUDP7HuQ/1+e2nCdyMSblVtulRmrn8lkU6IMNXaMLTfJu+
S4eoaVE2OvR8aHkip9P79r3jcvuCVOFrclVdjodN8YCDLN2vWtGy36NiWB4m8spTAf9g5e28sU1l
o1+X2T2h5BIZioRfoNRGangqldstiq8j7pUtIsqBHiJgfn9eN24lgg8gODIFAUEvP+erM+Em8dyL
klczA63+4vZkdRtIgFgtCYwc8Hp1HX9lyBvzY3OSY3EIedOW2xRaTMxz5ugeBC71XV2YJcW+Bgk/
C43T+7O7cSIoZZpUp/+79bDYJU2Es5sf+3g9aRKjYyK/MWwCrMF30OfgeYt+/K6IwToMCBuQYk7m
8/0fcOMegCjn0GzjNADBXFzCU5TaeeSX8CvDYVbgyAsJfUP5Bu0NfdQQKQK5k2xhZznVygm5UdLl
toXnBPKapIiM9vLTQmSumqoIU8Ig057gCvqozakWFkwzBto4eCkOIn1RmDwNuhZvewc/b2cOnT9G
a1v7++tw41aglUqKC9SZjf2XfvJqmyWjopJVq8nDrCTaH3ZGti3T2Hx7MP96lGUltUeOqEMiP3kw
1djf6e5o4P2BNHTrZMUX23Sf56isvS7K18Dctz4zD4vNSaLDBRfkcqmNHCCnC3P9YYAXZjxMNVoO
L25gap9oWqY/2lFFC9DWUntcCdpunCXZ/KFcQiKP4NbinYlbRbdQp4wf0IGoT07e6Mc41jCuCKK1
9/tvI2lxszvO30jXseEILQOYduCvCewuHuw6NXBUAdWKdU+UZZhcdGXXlmcs/Dr/EOAVibnvmIP1
PlUVrOMZ/2hoRSvP+fXVBW6S7o+s2etck4vnnKAnmf0pyx5i4v4Kn9B6irYqMd/HqTSH912br1F9
rldbQre5LGFrSDz74jqBGhWYqhLjSxuO2TFP1WhfmVmzs3VjLVa53lHCdCnPSDIWOGp38WHxaW2x
GoLbFltV8zPUohw5T44osj55C/E81LOdOrlIJ94/qDemKIGEvODgeaDPLC6N3iq7GDNZ3xtRpat5
SevssYvCvNiWSULL/v5o1zkHlRrawexdDXbtcjQBcRXvEdC1qNs6Tyl6aHu/7DCMwekbCd2p69qt
XkqwOuVu/9f9wa/3D+08yUhgvjbVhcXdXEDvsAdMKD0zyqjwpd20qc2yh2hvuZs0iKqVEOL6DpTZ
DZ1+Soy8Blf0RpGhYYczj9f6FUVUM9WPAyiW/f1ZXX9AnlaLwrCMA2EwLU7FYOvo+GJk7k0E1R+K
xpmfFIjkXtrm7lpKc2ssnjWVsg2lbiL7y2vPjuy0BO80eQgNSWBHhhY1EuCQlZO14uyNoUicJGSe
wwTWaxF/xdjZtwOi4t7U2dFPDLfSD3mspDtlnuOVTXl7KCT16ASCO13ec9hylCqKVz08jGL8gKxI
ftILI9+jLb6Gf76xBeFJSMgJQaxsel4uoNP0GPa52eD1SH4dnRoJ7SwawHwUqATOQ9utTO0vFeLy
Djdpm0tAjk3THunHywGhE6vhYPm9h6lghuOmY0bnKRz9T4VRmd/V2teOQTj18abOKJ1YAe/Yrsz0
4aSnOM5wlZf40eK8e3/PXl92JhcOmQtgJGpwy0pYVmMQp8fYXiF4gLSGPgV7u/MTL0RQBjWO8YhA
6BsZXxQdIBCCXqZQLK/zZUDfZcaQp6hzegIV328KiOYvYxUin4kkxEFrcKy7P8cbu0qGBgAI4HpZ
XDuLlXdH9HWyqPMaxKK9HFHkMzX++WTbjXb8HwwFIQbgArk2XbrLoSKtG/sw1VoPsa6UdDvwz0IJ
jENIYrbSXrs1K64ZQ5ZRZG1xsZ+w4e5Qv4pbb+yj5oOjaO6RgFd7odDhrCzgjU1iU4imcEJOZJvL
pmeE0kapVnbrqdWI7LxSu6fBxlbVDuPhsa4mBKvm4u0pNQU3vhYxNCgXMs7LpQzcpnbsTK29YpiB
m+zQPPGBoqV4N2Z4VIcoLuOCNoZHWvcIYhWuSP3fqLOUzUrL98ZNQezFu6wBSqQysYgHui7F67gu
wICj8jt9bPE8CM95XaFIR5KjIITaGX66ffNGcgQXkwQ1Me7yebabiULDbDSeLbLxOOG9dYhQgjkZ
CupJ94e6NT+5xKShLtGlu3i2sOYaE8yjiM6l6o6vur/zOfL34O4mdAyU/nB/uOvAw6TrxetIU4oO
+hJNq3c9aWNo1p7LyUeSH5r7hGnGqcyLj5gMRadG+nWh8dOsnM2b8yQMIAGmiHAFvECxMJ8UHHq9
sTGjF+Q90m+DZQY7JBiktmJZ7+9P9EYWSIVanhoiXyAByycmJswoq7bsPRMWFgC0OMGtPMVSbDsN
LVozTY1NSTBFDvqS2TySMGXBf5JaSX6MWtKc7/+a6+uCswS1SNZbQaotr4twQtUcTZqZuls1BDuc
2OYnt0+q6ag2WrG2p64/sjy5qDhIeq3cW5eHtw/reDLSSvW0qsDPLE4Qg99hVyc+TwiJv7gWuttY
T8XJru6ScgXxeH1d0Rb4283mXuS9XRxYoEbahL6S6tEjqbZ2E5c/tKGO/hS5grSMK/2CzTZ2fr55
gYGiE1BTWoFPtcRZxgi2GuaANW+goSxnxK3zPs/0ZucETbayk298SwqcAJcoVREBLiFETmNWoWFS
nBqKRPzI7XE6o5yCAqGKAt/9Wcm1uoxa4KtLjpZB/VzlY15+yIA3UgrrT14AYvpAW9VEvzk3Tyno
vxPGtwADGgUMTFyOSE2U+coZujFTG/g7n5O3gGxh8Qg4aPJmklnqETIVx4ZUZDNgTrJBWm4tQLsx
FOghuiEApKDhLZtKjaoIYs+k8krA8HvNndJPGR5J2KDW0coVeGODUhSiL0hxipRh2S+rKf9gDz0y
K+RRgfePSuOBec+wsEcq+mtWcpAfao5L8eanjH4r0goa+SXkdkeuwataEPjYaApDHCAFHiHAlwJ7
sgmu7XnetQjm/SrdekjfSLYF6wxexhIGIb0kUi3GbDEmVLHFzr3MHcrsOFeqmx2qMEHaMbM6nFAK
qr4rl92tBQafJZuuUt9hieGkLlj2kLozb07wTPUr82eEZvTG6eAD6lb5O1fcNQjE9evCNFGTAP4g
X9JlJ00bpQWR62deXYnm0Zqb8tCOegYJq8qOg9KsaQgsxwNuLKt6klVFUc9ZRiVah6auNTrGedLS
IkCiXmBlicltGHRPcaumXb6RLSp1ZQct7wM5LK0F2TaXgkHLHFctijyELy3OmF01/amcUKvdZqK2
UMTu0I7NAw0iXGY6u5AG/n5wxmF//0a6elbZ/Ig9UoACa8KVsEQF1xVWvHMW6GcMhFqKudWYDy+1
CX7p4M5RpX4Yse20Dr7i+v6hRDsE/6y0TILHoaTGvg9RqI9WYvGrAh2/iYKNkPBZuFDQJS8PVhhY
ASDWcjqnZWVuiiCoH0Y6q1sT2gxQihC3GxiuWwdfKWp4SXAs8Vl7a0orfwRPrQzhYCqBUbn8ERov
vBLBJjkPwHT2tsOAOIqPnm23v1QcjVdC1OUbL4ejsE7qIfn0hKmXw4XGhMlRpvfn0BrG+kOSuSns
pHDCDvzQsE1ie4OCbYJ7M9Zv0UTLE2uEle0op/T6eeI3ABujNMEhV0H+LZ4nZOsjnDSM/oxPnv6P
NU/pl7QO06e6CfuV6S5rSAxFAZKdB8qBAueSkzpj96c2g9mhlJfbOE5Uzd4iAVt5Gq6PNaUW+ocy
juACW8aMbmbmdOKH/tz35fRYp9B60avAmiYd1Y2DxN3m/mm68RGl9gqPrEzFqXtefkQ3hp+Za3N3
Fny94aVPCuLxLhPTmGF5mFmpB8VN97FJxL14E6Stoa50DpZ3NS15oiVCGYjNgOHUxTayysRGejxo
zmyyGKOC2Min9AC9DjJJUtnIX+VK1OFDmQmMvNeUla4IZ3J4ps4TRXmGQEcu0Ksnscvd3saZfT7j
xhXo7qmvSeyTjYMJVHpAU7t2Hhx6f+rn3EAvj3K605busK1ntXe+d9itaE/D7DjimFp6pHxXUNkr
D6JHA32vqMgXHBsIZkG9DUbKBb9Cv47TD1oX2xh0FJII9cNxsWN+bvAvR0wzCpHifOsXBlXCM6HR
n+GYLEMoI3Ij8L4Bva+oesnDDj/oFmebRklhU/R9/tDZensQWqSsRKnXB0aAx5VwPG4ImcVfrmwi
cK4erck/qypI0pjcaxtaU/blzdNjFDrDBkkdu2fx/Wqsgwvd6PwzxnV6vAmaTgpGGf1A1bAzS+fo
WIDD9/aY6AZY0iz49NbxAZTA3yDMADeLB8rlLEO7yEcoVu55tn24odxU9abr6TnNYeL/xCMw2CVB
2rkIdlntGj/9+rZA1oZ0htIdVELCycvBkeUrkbeZ3fPYa5gEqWb2Lq6c7EOvofpYOYx6f7I3xqMQ
gyif5P3AXpB//dVhcVG67cN4tM9NUmFsXAjR43haQy5rSoUEoAmqlejxxsuKaA4BB2mIxDQsHzXL
8gnAq9w+B3MrqSBYns8F6Yc60SO3K18gYVmFBY0MwDRRRPA8RbBVBy3MHpPGTfOV43RrCcCWU6Dm
dEptpcslqFP0AGjSswT4UHhKML4gGV7t/V5NHrNSiVainRvD0SGxII4BbJWUg8vhhjy2WyygzHMw
xsjitBBDimCy9lqgjZtJpbtw/wtfx3cA3ShakL7rsrq4eA9Gg7XEmibwugI/g81c6niSQoPXflqF
n7+retPC6Gsy+s/IwGNN5OJZkp/u/4brF4HXgPEhLKJycXVxZBaNZF804LNGrTh1DZbtSRSmODVQ
JMkDZA5Trrs3tnOpodLORf2RP8t0U95mr7Z2RpOLIsEQeEjqubuMnunRLez8ALF/Td3iOmhhKJme
yPyEHtjimwqVujPGMYGHo7iiH1CiDIq9qcLT3Pdp474V7MrMqFvKBB7FEdnHuZyZViYlhkY6Bs22
0pwxvFQ2eWYl3/E2XitM3DqtgIIoL1HvYseai9NR+gITUa3Dt80054NIcPHMLfzKSg0N8XoYjG08
Io+Kphym5jCRsOF1w8P97XNjeXlxSKtJECQMdjFfP1UCtexd99x2XXEYBvOjM83xOx8EytvvAiIG
ghcuflZ3WfKJUtecTWRszj3rcXSyXC03tcAgYZv3ab1Ngyx6o+gktw66PTyqVH9J4sk2Lz9mNBsI
9A8K2mmjpj+CeDBh5mvVCUZZu6IrceNjygIeZSZ64PIwLvapHgyZFmCmcJ7LhjpBVTXqH7+stG9W
n+CPUsGb9oypHTF6njr1cTaU+Ct2gMbKlXR9Bf6lkLGJgWaR3sgr69XJLIu5FdCWq/NYKg6F2hbd
rDpJHp2irs8aGf7x/v75q/J6mVRAWSNkIZGiVUyWfTlg0eJ0iI9JeXaxr0GyxEozpfAQJretlxlP
CiYs/AyVcqlNc2xdo1KeR1xRqnfmoCbVP36lTKZnRZNiPQ84pGJgUzeZ+GnHnRVgzzOIMNoafhdl
51Gfyu7gakOOSnNUY2a0iXUdM0/cB3H33Yy0c9VoMwWBK76Gro2Dz1GrqyY8mEbSg9eHS6F/V7GN
+4XGFj6LDlrh9j4d4iD54ORF1m0iv86V/f0lur6hkTFmV/BUQLggvLxcoVwUOgvB74+a0j+64/xM
x3Q80RjJDs0Enlcd/XEl9rg+1oTqUsOPmqfsQi3GVBQDt2srQcsVN8ddVOPhrOamhccVRci3Tg+4
FGEVxAsyPZrfi+nFU5aHSpaex2rSvxhYWAS7NnGacevbejcey34EozzX3KcrI1+nY/T0IezQqeRs
g1+9HDlzg6yucc44WygAjXDWAxX0iRLg4kIxJDk4RoR5ZNVj4Dpzx63cnNeflQwQqgKFHQpnVEEv
R4f1VdU8W+PZ7DOBPDdcQioJ476nsvOYp878MZdE7PuLfeO7urQk6KxRfIUxungyOqDS9Nwxo7b1
MaxOfQ5t8KTqRYhCdvP2txCJNVugvim73vS7LmcYBVhATFrTn9VKNfdWg2k4AY67mWOxVqe6Wsy/
oDAdbQCbtIBm1+VQNsrN01iE7bkEa4mdZlrtMfsbnsZA1bw8ThMsVZM1TOnVYkrsCbUfulugxGjr
LwYlrzSGImrOrR+gfU85zHyyq8kt0U8rg8/3v5zcDhf3JApLROSglQCU8vkWM4ymGN9N3FnOXTO4
+5H+1lM2lO4mQKJsP8Fc3E0J0aPT5dKpuzJWXt/r90kmXhJJIUv2uAcs3qckAhaF51F1LgSEdWTx
3aORDymq03MdvkfVON1O9J0MfgGu4jsMiSsdb5E3g9sJzsH/Uc2nf8BOXmrWJG6BjbKj1edsFqhQ
tJ2J/QFu4JsUSduX+2t+9RjKsaR6iKAzTM1tcQt2po7GJkq8Z3MSIFlznDPjTd6iZHrgRjEPRlj5
2soJvTUmmHIiHZpqiE8vrwUDhY36/3N2XjtyG9G6fiICzOG22blnRqNR1g1hWxZzKmY+/f5qvHG2
mj1oYo4vZAMGVE2yatUKf7CD+lQ3VhUdq1yLxi+2UHC1LmkLvTjQ5t87+JHv1GRUSSSSo+Klamrg
ZKOSdlZNY68r/7XhUPn2HNpfpg6Nj/uv9LahzFokF2xkcisy78U7rZI4sK28EyeFL5x0TGerIgv9
TLQNLVslmLQjCYGX79yq8r6QqFfWLkpjvXlRcDENkk1j1GW7EovfeOkklkCuQL3LLuviR6Eq0rZY
W+enBHO3b0AS+5/U95GyAbbXH+hLhc37PzNNbApNqUskz/V17KiK2XKU0shPXZbXDdPpUYu3EQ5t
88/ATM2vRot15EqOqcszeh1DYLvQfoQ0YbCll8WJmg5GbNEmO80AO3JnM3Nw4sq3cC2cEDGRbTI9
yqopOhsGfkUfbbtIhn2NS5v1NNU6YjatNQ3lPxpOO4ZfWVobvrotJjj8dDZdEC8OVa/bDZHnoTmH
D9hgbaIK27LPqjOO4ljPdtUe7u+oN76dFMQlh3BtQEfLCUVUGo1TjHUGKreMj4Vi6cdUEeNOr6wv
lRslK9MHWZou3iHtYkpWqfVNQbmIg1Wel1oVJ81JZb53Tse2uRTOtNZHfJVEXSwDvQ/wBFcaN/Wy
1y4iD4WtuR5OWK/0zokKt0CKRcViZF+7DkPuQAHLb29HBaeEzzV6qdo5JFdDTtrIivRHOmM38oxT
9BB8pT3jRR8SEw+4aWt5haHvMBQM8ftLyZSlb+tYYcyGeaZ9soaRmA4f1EUZfqozY2fFadAeQNnH
yhHKKB23QhQ1TEAgB/oxrsxewwy6cqxNOmeT8xFZWxWFnCDz5p9tiVMtTphYe/1dKJoa7fJAN6un
yNPieJch2DH4cYMz0DZz63n8mpkmki+xrve/8aDIp6e50Nrukk2RYiBTa0SzRn4eFYVyFl6N3NBG
05HVSDfgOizvCcnDwKUfOWFFdH+T3V71DD7IFaX2MoTpJaADLAu/gSLg1CKmOx6bSh9x6g6jOPOh
zDT/3l/tJjEFJAzkgFwYdTi2wSKxgEEeTh5D69NoZ04dbdEUN+tn/Ood51BMY5z+29Zh0mlbF+My
ZxePGKy83P8JbzwwsGwInzCV6Sws45MyiAw48lTTWxiLbwaUim8C4xmsT7FX+f9YSp4kJj4wOZY3
nlfkzmTHhTi1yEJr32YIE8MPJSVD/T2i02V+vL/cbarIq4WbSEvxVV9w0cMeujqpAALYJyzhmsdc
4AgHw/WUaaJ7xHg124AetFYi7xtrysYxZT1xFzLXImiYCRhVnKmwhhVT0W31rtWFbytm/qUPG8VH
nKb7FHlY39x/1JuPKKljYB8kJQfrmGUxT1pjMzh2bIBshfnoYHp9jplWY2rZrt3rN1H4dSl0BCHW
Sm7eYsuKJAoaBDTsYxMp9V9m481ih9dm+qwjhnLKjblfOZFvLkjQl0LvNOOXMEmjjBr69Ip9tM35
7wC168cBy66t5s6/cl2Nv9x/k7fpLxKCBHwYIXxDoADyWvijL4I7zYzHpGMeS1VJP2qdpf4wO5KJ
XZIWdoR8clFilpwMbXDSFafVNmqAaNQW/1l9d/+n3BQCBuMdWm3AQyHhcJVf/xLVDZrQbRz9OPS4
7f6rTNHUOLvcdYekfahGKwmlHlmmPs0JIBffrgH97ZPUyIdv93/I7e7yKJpR1ZCzLgfez/UP8bqG
AWaM5+owN+EmNCL1oFtNcejB0pzevRTlo3TuYTuroGOvl8L/Fi/7CjtQXG/dkrZNlBn2J12E9viN
NM31Pt9f7yYAo6IkpX9AaDJ/YY9dr5cwM55GVekOdmIPuya3o7+nFkcpWj/iEJkVdG23DS+mWcXb
+yvfjkg5QvgJALVASUS7GXlkxewKJG7aQ+Q0mLchKvISY/l7UYyg2vGKqi0cVxR+NKcF6Kw5SCaW
80PTqPHJ7krc5Ez0QwEm5Fv06RDzyqvylKHsTGHm1Vie9p310aqG8KQOOB1mgdCfTC1xVgLezemU
T4G9FQRw2O6MQq9fYAxcJTQxPTzwnuxLVNf1KSvVxE+wgdhja7amGnsD+CcBAhOCqCq1ONCEZagj
GbCLoUoAdZlmVO1Rc48YoRtBlyE3Oc+1Hn4aURrtzsIJ0vBDB9I+I1MAzvPgYtOhfvbGyFUOmGvS
atsoiCmZa5XdayZ6ldPxGwkfSClQZgE1XsRIBY1gqx07cWjwaDhrzaRvhIjEpqnj0o8GJf7bznVj
p86D8TiWAUUmOg/btk7wt62S5KB1qrvVzBBHqihKPmLDbe4by6q3zVymJ9T80wc8CLECRSv5i9dW
+t4TseVnBMdTFTX2xsJcdQ9kRDliGjyt7NybuCSfjuvbBbOE4NpShgyhPwSESkUc8tApttCrsodX
1/CyEvo2SLv2cUQzaqu2XfvAMCx6b4iQy9NuQnxHDuCXF1AqNGSJx6g55OUE5LSO3UMk6tnvbWOt
jrqNDoBLmQoYpCyUAkvCqQbHb6xsIznVueqJfquliRPsB0uMyd6Yy6B8cnU7MX4GYVTMf82C9p+6
8rJvEgpYSJwug9kPiQwYrcX5stJBzUTBT0iz8RKFZePjHto8WkNenxubg66083y8H5veXJQHhtQl
A/5SXHxAwFW4dpiePKG3feyLFqVxlMXt0jmqeIzM/6S6niepX6SmaNaUxm+uG4SA2F1yPALql1zx
+pGnQVR6qanBURnQAussB3x376Q7+kzpytu9XYpOIjM8mjg2AWUpERJRzNhxPnnHsrGzIy1E/SMK
Go4/Y8e7cpvfBEouGRrfFHqyv08v+vqpwgkXZNUJvOOYxuFezRGJc3vdvsAH+CpSPX3veIfl6DUz
QyM5kvPQ6+XSscRsCR/eYwZRfqeipu5niKkdlQirLKVCoPj+ljEWr5IZOogCMt7X8QX1ySLbpo+p
BqYxKA8mMJEcdGhZDw85hjPpPup6t6Z9mDsI8tJOC8VGOGpVfMfzd1APKS6R9sUdTBV1WfxJEJqF
sajuyaO7+UdFUfqbkhKr1mS2wCzPlK/JzrRTezpYQAPmZovxVPowDqlq77WxSqONh/J/7QftOE64
Xs3BqDx5sJefUSUxu2MywVf0EeJm4mEGIBuOTlJZ43au6iA8xG3g5JTguTYba0iPRUCBYQu+Q1oe
SOSOLPevv0pvYT1P5yd8UDMjOAghvvatZX82gtHxHbOzt0nvgOeZ+rW+1+JEszAFJvkbtFQyDdNc
LKxRxb72lZEqCxHSULW/4Ngouzpt9ZMWmcNRinns72+JN9ZEkJMYbciNj3jL9cNimBxX1uzWD2Po
2scwRq+g6Cr3IhJzQmQ8TLfA79Zoxq9Z8R93LxLgCK2ypARsIl65LODDnuvdEtZ8oYFjqru+d2cd
W542K5mhaVP0qxTB8L1OFQNT5bLJTN9Fj/wlxOIYAYcEnr1f13bTbCb0Qp/Mui7EPsgjx3kMq9D9
as1CD7+VSa5kLZEYMB/y3llkYFOeR1ONnRuvotp4IfbKT+hktcm2n1rH/azWmltsa7Vsq4+GW83a
VzGUff7gYBuW0lIJprT0iwwMdY4ortexE6VgfIg8oMC1AmOHAdTpC5099Dp8tbYrIDpO5Y31Vgub
Qmw7/IYuTQN3bc89kn7rK2TqNszNhxMy9LO6i7k2P4xQ6X6lmNv960FQdDcNltjvi3R8AWYzrzJu
jNwIdYsrq/SiwZuRtL7knibQGdP+mqYgfjJh5xynODFWMtCbbcZyJIUkAygRUZIulhPg4IIRSCOC
kVZyaYLeZDiLL3hA22o/d9avwgvfybWUjwgcg6ME5h3QwFKZz2Me1IxwbS9VJ6YXq5rL763eiYtt
MK/1pFjf/aN0E1zRAJRGCeDE8W+hGrs+ShbCo3FIavhUR9Z0QFgteZjnqDwAep4P71yK+55Agbkh
pjiSDXO91JwGdQE5OHioqbc/qWKcNtgXtT+ycVwjbLzqE/15VoGz8NVQE3kV+AFsd71Wmru1RmnZ
XIiVJTWYYbb52dIH5aehJGa1AeIJDn5IDO8FfNXQ+QpiPN5B4Mn64mL8K9l7+KAcW5dONgwoRD/q
qdO+tVOrreGyF/e3jCtSZYngLfGQJCfXv3UOSxrbdW9c6tKcfhRQc/4hsTBeJr34S0lEtdIrk4/+
56uhfwSVhETXguRGb3gRPIu0sfOhMOcLcJz+MuBT/Di0dr0Som8fSpYpnBrpZQkTSJ6tP5odZVfh
U5lWwwVoRYo1w6TGT1pltc9jPGEGzpWyspHfXJDEhCExzSPuo+sFk6kHHTLr/cUc5gkFkUrz/D51
rQOCueG+EKW9pu97Gx54k5DmKMQIEUBdrlccp2IulYLc2YlqVfUrA6XzODDi3B/zdvqghpgO9ZOX
rrzZmxOLzbFMoAlKcky9jEqKhlQ9FDXt0lhzv1VS295QUv1uZ29NFfqNlRiHyKPKCB6S3OIQtdAu
0yLr2osVIH20mXpIOJZJjbjR7EisRIdXqMRiX8rox7iSj8hIfPE6VQhWdpuF7SVIlGDb6dzvviJA
p33vDKcVGx2Py3bjDlP0o2/Nvty0Xmd6iLLqgbGRmYL2OWQQ1h/rru3rrdlZKaYduvKNe9Ard3lr
defZa7Ets7U4RFBNCM18cLBOZ2TFQCDZOXnf/W0Wtpr6SPCUHxFA1dO9ak5ThRJyJ5iYOM24dh5v
3zIsfmoSfBkB9MPwud5GcPhGS6uFerHwbjvkCIlueifon5hdDCup9O0ZIZjRIUe/B80GBGGulxJN
r1kT3f9L6fS/i5piPxi4wSS5PtlYlVr+886ITzEPQgQNI6k7Q2i7Xi8A1jfY0YCmZKabv0e8h3Z9
q9fjfnLCaU3qddE8kHuHC0zahgLAJMgtIo4zGUEsSs+8WCg9b6vCRDWAY3+xytBBg7+fkj3engKs
sZ7NB6OK1kRLbt8uLQsmzq+qG1xy8kP/EfJyptLlhGnvxQzd8Sy6zqx8L9XnX64trA9mIeJg5Xve
bh3uDQYrgEVRLoQPcb2il+ZJhr27fQnqbt5FmOGcwm5wd+EYzytR5zbY4VeFvK1O3u2oKPdeLxVa
vWuGGtWUEaTaTkUz9NiZI7diheyFihnOT1fBkvb+/nn1x/szJshrnD4qpEAOB+mDfOV/vNJElEHo
ekF1IWPOEhCMzpD7PTrP804Yylw9oPjmfIchFqigf4N6PlRqqJs+Ut95uY0ns0o3Yi5d4ymJBmdf
qbDxN7TzHH2f1EWsHrJAF/3u/q9e7gP5o6GWYVcKFkLCP69/tJ6jQGBPMMpi8sPkY9GlrrZtoI/9
XUVRVT0P4WC9c3YiLV1pCMLvoyiX+PNFEJnd0ep7e6ovcdpnf5PzuPlWEW316CVJ1+y9oJ9+vvcp
uYMkAINeOmyOJZjIgQObTWPQXERfl496M6tHmuDiWxKqHQKOxpp8xrLA5QmBfRCzkMoFyb9UjOZ7
9nqZ47cZgnMPqcC1uN2GrpEHp1LghLWxUQj9Ys+V4g96N39799MCMESFAJVGWh5LMRjXKuhODVp9
yYbRNne9WVmu73WVFz2OQ6nukszih7x7TclwAvbGqIZeyiKgSdPrPHAsrMSmrPwaj3qNJnfrqhtL
a/KPsas0L/cXXIYT7kg5g5EtWBLim7K6MW2uRV2ZLpISe8yYvu+FB5Syy5q1WuD2jFAIAIciktAz
uMH1VYGnN2iFjJeh0oxdbZqlX06eegiL8J+ZruRKJffWk5HCsBogO0n7vT6SEt8xGHDTLwWil5Ev
oMR32yEy259WFb9XcBNXdJluSCC2nLDhxHm9Wu9NsekCvD5k4zzsHD3/NsAs2/ZI6j2kfWeujDFf
1dv+jJKsB6eJBIe5qaTdLDInl3RhAHJaH0ptiKARU9XkT23neu0G9FUGjUqPq8NY4Si5CYvCeIWh
hTHA5tb+3UUq2uuoUIDTGpqxfHa11P1WK6LRNwGip5/UxlMKv8iVkXkzrEbXxy4624UJ8p7gpJVu
FxbwxWkwiSLypxBNPT9yqvzL/c25vN5fH1J2yiV4AvbfIsKR0uHZ2tfiMHSKeAqbJAK+rNZ7BmAF
MyFsd0abzq5WmNnB8YJp5aq9Xh41GakLiWI2rTUGMAT2629aaFmru8yf9tNop8dAz/XzpAzJzqDX
0m4HRanQYIsLsBVW9SNM1TWV8AXo7b8fAGgEsgahHvrjYgs7Vu2FKXi/vdFgp1rokJUTbVZfIhC/
W2yQ58dRd60PrZ73J6E14a4G5blNbKVauZSvA/F/PwTzHfpgkkLHr7l+E3kddYo3uypW4QEYABpW
SEeGCOd2ddOdA4jSz3XnhHtYHebh/h6Qf/X/bXRChWxukn5Inq3UUFu8gxn3bYAWkX5IHTv8nAZz
8NCQv6986utg8boKg0AuN/r2NH+W3cUsLme1M2fj4JoU5RhVai/apIutlwRrfYrrMPi/SzGAJyln
Tkypdf0uA4BUpROZxiF2Ov1DrLRcXkIbfwTh6O7nOVhLqG4ejY49hQZqVwzX0NhavEBX6VtP0IA6
xEUPAUaF7oL/qLIfaBn497/VIirxbKh8clmSHvC1YNgvTowVcotjEKgfhNW2z3PXBVtNcd0NDFPt
oLbJrzSPqhP18fgF38N5E1qR+6i6cfrZLjBaIrtrDuxDgBFG6W4n0q3zZGN3rjtJ/BRHufIy2ynI
pQEVZwG78NCHbg77WXpLImOwK+yu/nj/mRYj4v99JqmMQSCSRfHimTSrmegxd/qhRif1E7dzgkSA
Mx+N1BB0nwFPq2bRH/VeKH6Uzc4xK2zBDFYRO9eY0DJwEVW9/5tuthCvWYIXmWjJGmD5mtUq0oye
8dLBNVLrA8LLH9upmY6iQNG1LOff91dbHn75UckPuNToiPISFoe/tOeRyalhHGDjeJ9TD/0y9gCN
arVRD9Vsapsa0tiPpCI0vntl5k4kgAjR0QNelslpRH4Gn8Q4VBzNc6SBlUmMKNg4TjV9Uo1YuUTN
rJ8CpVkbQN0+M1wHGiFQHIl3TDuuD6lhBYIe6RQeM9rEW63t+r2R4OBXmhmFpSvKXZbl2PV2xpom
8+23JbfmcaWKtkVRsXjbfWUVAmBbepw9aE1V6ZS70jKix9QlP0OTa40mtFiPSZq0TZB5C2UE0W+x
XjaaiM2EFcQgo4I2vx9ShZwsp7BzPfSOxxmVUzqr/fH+p71dloYWxDXudTYVJMDrFyycGFFlW2jH
PDAUzB8x6sIz/ZdZD+M+nsM12NfiKucpZafb5aNa8FXpFl4vB8ehC00UpY+4kIlt4zndLi1745tR
xNFPS/HaYzq69pY3rW5yvvZKWr/YTq/LIxXn/udTzn9cL2/jDdVNaDQcM+7zcwdIcdPGynCoq+RD
nLfqLovTH7AXjf39t3xdwdPtoUkAtoXMlBuA6LxYNyzU2GtCUztmdRB/c3GF9M10CJ+RPNMPs0F2
x9Q3X8lN31yU1iiYK+nys4xOeowQnuvl+nEUlrFXcttFiYGAaTYR5HsKuW3damsGo298YBRnOC7U
p5AgbjSwgPrac27qxwhU2QFXwmCTaFp9MBLkKGzKKt8LuuYYlKW1hZij/77/om+3M411zaA0hhKG
QtXikhiQetXj2bGOaD+Pu6yzcl93huTgRlaymdXofVaB8sPyI6ENkvjTPbxBr0+xbqRDndrHhMmF
b5eu+xSB4YDlWaM3uXKtv/VwiBdxq+MVKAvx692L7EWhzH1nH1P28BE7Z/GkDxI0OZjD15yDs5Ly
LQgH/z0dzD64FUReGt6L01qX84gUSuwcZ0gFmzox5odqGPJPehnInrBmHERkFwc9MzF2Ayt5mLgD
Nwk166HP2/khCfT+pUkwVadGKJ+NqsifWweKSKVpkQ8UKAeFopISDUE45O9LJeWnoTKjJOPfYDOW
+Eaaq71RBgnOzdqQP1tdbvmGhh5vLbo1uZvbsELYluYlKloHZOn69YeZ+0ArGqe3j3XpJkdPhxCj
gUJ5Hhob5AGMWL/MYncf14g13t/vi6Ty9SHhsHFFAXSUDrXXK9sNN2TkAuDBOMX6Pnv8gE1t1Gju
FJr2+f5ab2w/88+1FmerQqwVt/HWOTqhhlO4A0t9cjr7bEMh8IXZO8f76y2sYdh+kpkOFAxkGOeL
VsX1w8Vz1dkBk/cjV1P3olT9c6F16VZvovbzILzoV+0lF72rrFOPaMgGZbZxT6Ii+adKvb3/Y25e
NHhzMODk7dyWKBIszp7TYwitwqk+jo5i+wg7W2domo+R1xif3rsSSa5UjgWGjR/dUoEX5JnpKGS3
pOfIGyjJrOyGytFPcarb7wwoDM5YAmoFL5fRz/KhOredy7rwtJNu1/mlaKO/FLf6FWdj/qLl6rR7
34PJMR0prCQh0i290VbA36d2wsww4RzZpi8aL3nwCswasz5fMxJbXn0sRZHAlSdBYEwJF/dtLyaB
xQwbI1abaVNNrS33xOznbaDtosn4W+Sms1KgLI/H65pUQtI8EEKYutgh1pQwkTQb6xShv7/Xm1Lb
4ila+LEt4l0702W7/zqXQUeuJ5lM9EQAABEsr09HkyHxX1CVnICT19tOqwxfHcEObifapP/0Cmr0
6ph7M9y8nqN6f3H5l//RDUDrQC7O2mCduQKWI2Y1KJyuHy0LDGWt/jCqSt12gcAV6/4yb31Hug4U
HZD7+GcRcsq8sjrPHawTRm3K3p6mL4YCcydxkKVGUyV8rEOnXrn13vqOzD1o9qACdUudsVG+rdo0
tk+J4YYXxOP7j4ntpYTwqfT1fFD/vv+My8giX+Uf6y37EGZR6XZKJ+lUjuUXVQz9AyqF07997Lhr
aIe3lqLM4OFkBGPbXG8ZekoQ7cQAj6WmU5W1Zf7kcFFtJRljJYq99RahqoMTA60oFVyul0rUoQhc
IAAnN+jTZBPYoevXcZaSNyButentolhJd996OO56yHY0qqQ42vWKediYRqZG9gkzCHEg0CiPnR5Y
pxRc6ruXQs9Jzl1cgrRGVXy91DQZnZWIyDlpcf4ry4zpSU2wzqqCalx5jbcPxUxA5hUM4iiXXnkt
fwzhun5wm9LpnBPTg+gDNHkDq5JBCjPW74NUUONCnGW2A6ZQdjqpuK8fKu2ScgpCwzkZene2M+mW
7A4tADUXsJoDLd+I7PnL/b1/u0uY60CRhAYjcRxLv52pmzEldOfg1IZC39jQWc+q0CT5vzEPgDff
J7P2+oxShIYGHOQGDM8W90Ie9OPYkCGcuUvt7VSI8NkxU2OlLfSqmnMdHT05OyJ1ZnpKy2axjKGF
mTWZY4hToJcfnCxr/GbO+pdYmabNkOT9U1UzMnCSIHqpzTjxSVGHyEe9PN4l/LFpml4/QsTpmF3q
vbMSVV+xeje/j9yReSVqPDcGMWY/osyVacopsftw0wAQ+IX9U/8guuFrViJ8pGS2sYdUbWyNtnJ8
Ky+8g2UVzXYKIv3cD2N7LMbUPOpJY0hZmed6nEGE1lmIuL5r+MwmxXcLt0IfEz0Cd4aInqLY4c62
EvtXmgz2I2JZ6a4yzeFRMQfnVIz5eOyrxttaAhD1kDjhyn35xlFiWA8QWXaUOLaLQ1vaeUOi3ikn
kKLjOYsQS5ySwjq3VIkrL/jtpSTKnaEAo6/F1VymojGtclJOFhf0E/xz5KbB8pzDvhArS93ckLZE
PTCkZCIAMNxbbLUMobcUDZT47PRNtI0TRT95UaNunKhRToYLjc800Y+6f2xvno9FASUxbGNBaTV0
HSrgBRJGjDE5ozzWHOLOag6GG/eHwkzWbuO3lqLlKbWCGerR0r5eylHgu0R2kJyVtsSIZrTHx0Ef
W39s8mKFGn4TjHiqP5da3I5d1luTNboJqmZutxGRVuymyIi2vP+/w5AB5v2XuMBJEozkeq5EXHGN
kC8uNqQ3QZd1avQA+660/EIpy22YRtVOH2csfpwifBgsUB5W4Tj7STE6QP/KDG4Y+QQ90YoPHlo7
n6ewr9CBoTApqyx8b0rLL3SwvgN2wu7iI1y//MApKi0xUF8h/Ocfks76Nupa+CNjzb1nZuX79Av/
eyNMK4BHMlRlgxnX62HwEg5I4acYrPTFPilm8ZQUHRolhaNs0C+olc2gR7U/k7oVm9FskouNE9xK
Arggi77+DMg5gLSgqoD3W6L8dLdWi6JR07NnzAg3Kir6uGM1zubTrKcxpkuZ8P6ymz5u6fjk8z+N
HjBg8eDe1++NWRJm+CoETvcbisliSwKnR+e1ctNzp4I3nEPkrSDv53uL072y1LJxx25k0EwaAaWD
6nOJshBt2SclNnznKs30pzDPnI0F7HwXac7wOAa17bu4ITxHdqReghCfr/un4Y3D90rGsoDhvVpc
X3/6EUHBskVC7Fxo/bh3GzU6l4na7KqpnD5ZDDVX1nvzI9Mg4koAaS5V7BcLDnMwV3mfnXt7NNjg
6QB2ZW7rzeDZEeN4L7L8GQ5A6M9Zp/vliGwOh3LN/vCt1w4OWs44SIGsZUoeVMLr0SLMzs7ojJ9G
QGD7ENe0s5l1X/k/wzdD8TLfnprYt1uMeVaujzfCq8wqwS5QMFPvyM/yR37ZznU4BdWcnc0uC2ga
Ne5TY1fxGfDEmjHf7RdmC1P50ykFRUsf5Xqpqoe4349eflbqaNqUgzPQHvaUv9Dq/Kx3cbqm1nzT
PpL4c0DW4BJJxuBsLqIXZDNQs5rXnMfScX01QWSxQUQYylJUbpSiQEAlhwWodl626w2jOyBN435k
/Gh9c3pzbSZ7s+FIPehHsuWkTB7A5cWrrovWziZlHI+pk7XepgYicswYqvtstQptkDl/inkPp6nq
zR+M+etDHCv/vO+U0QqVfUo0IXgd8JX062/gisQqhxLCWGd4I5jwPttYThldkOIYL6NTr7XHl9kJ
rXEuDzoEXB6UZctEASNjkq3C0s6eWVhbE/T71tBFt8GXSEeLQ8/8NCzslfgtU54/slsgKlLyERAo
2RcXyVIOyayDtgT4rjy4U2mci9GJnpVW7ZH47xjLtr11HEtMOvKiWGvQv7my1MGQPGGU/hbhehxD
2kMTbDkttdRzGXruAYfA5tSXSEcLZBI3rapFFDY4993/sIt+DM+MIBMNPLp4MoIum90JeiJRzzTn
sQEXtU17Ldgng3jnjFKuwqECB0g5Spm4lHW3GqdpvWLOH8dR646R2hqbsB2jR9Gos59qs3K6/1SL
6PS6Hv0Kg/JQAmCXyW0O3mcIrSl/zFwn2dqWCI9ibLEBn/W1ce8bS6FGRk8ELh9AvCXGCP553OeZ
mz9S5fKdqjJwnE0+oFfq1Ym7ViDKrPV6i3pXqy3OIQDpWWlyPCsZhBiOHws4sN1gZ4zxy08k8sYz
N3T9uTKF94igmLHByVlbyT8X8Vi+XNlX4HIhMIFrWoTHAcOWNIuc/LEUZh5ucwSrfHiaxidhmBdT
yZHDvP81lwH5vxUlkIPerGxnLGqVqeWRnYl3bIXzdEmt6RGfKe930Sn1ucM/76OrkeVWifet9ZxA
9UOLTgdCuAU/rlrjTi7wzUQm+fyU6NSD6J1wRVzHwi5qmgbL4+IxnS2Fya/IbL+vGxP+dQqgrU34
GrkeHvTByX0lyNpwo0ExfQRS3OysyERc2qBLGFau/bUrEZl0EAcwtkE+abuVF/fWdtHoM3HqOAx8
tOuf2g4aY3NFLR77HgPLFCItyv+h7TuBqT7ECplKCz7uZ+025pemTIxd6PZuv/L5FrH89X3JEhNV
dtnyUhcJUyazZTexi0f8smYQEYPVMzy3q4NV9+kmSFpl4+jpO+fJ/60Ki9uRUlqUSotdGii507s5
XylMDecJ4Or3YtRLQC7TvOtBkvqlGf1b1qr7ZRb9vHJO3woKXJX/b/HFlT0E9Yi6RFM8VgzynloE
/LZQ8+xzrFc/7n/itw4j6ZfO4YAghmTJ9Rd2KyWIymoqHqc6KH4CSE53TtoN9IC4qDc5ldD+/oK3
VxUiACDtmGkh8XEzrRB2UnU0fopHEdfVBxFhcxbEdncYpvYZnfIYMVN3/NzzpVdi+lvbCKwLMz2V
4ooJzfWTqsYwNWriFY8K1jKHWK3jrTVAktVyJ7qoDkr5cwgq5P7TvrkoAGQHYUZm2UvyKgrIzECm
sHyM4m7+lNhO9WCE+BA6Irf2gRmKj3Flr2kjL2Gjr3uX+kLKJAIO4968ftQyU4MwHSu2T5SZf03o
8B+5uaZdUyfNS6NZv3FVtZ/cRvlWQ2F/xLhD0ES2jTX29FtPj64HBAUSIzmDu/4dwaglyLjUxWOe
edrenOzulxp5TKaHLP45elbwMHXdsPKdXz/k4o6TLSmgnDSJUCJefGhACW46TbT5dYF8O37qyqe6
s+D1u8n4xZhUtfXDWp3/ys3M2gM8ig5O7E18krI8BUFZ7Rn2Rg98uLU+zxuvA61q2r9c9FQiy0S8
shmsdnYePTLLQWCpc6etYwlj5whUESfNDQ7TlA2Hd+5AecmQjnLcQIrcDD8DpQrzFAeex6aPQoyu
gFRv1K7EpIFkIH/qhw75GEvYK1/h5llZlrSbP0AekfMvPkIVmooFITx6zFpN+53hIH0CrpKes2L4
HsugZozTWi66WBMYAuRfuidsNkYrSFVcb7dqbFJjyOriQ4W1S3wQgTu42QZUbWmVPuM8p31Wg7bL
9p7eTvb7WlYsLnu7KIyAe4Kpu3RbT+Yop2HldB/Kei4v1HFf6XDBXhobbYO2ybhyKS7iNlBIikuG
QOA+JBfMWLQnu6q3rdK0WpjM7UF08CMHK0XuHYObI9hF4/n+LvJ4dX+cKZYDig8QU/JwSPS9xW0o
SscsPGMwX1Ts0vxRp4LJE0QAbBTaSBSncTeoAsf1KCse0nJQPt1ffnFp/O/ybCkqeXlNLXYTGAK4
3EZsvjTGnOy8fuxPSi5U4JCTt01G/bM1uLYPhVts7y8s/+Lb5/6/hRfPbTSh0UZhZb64SVpuG6Sv
Pia67n6+v8py4/73duHEcFAQb1y2H0NMHsy6asyXxEuV76KHyqhQae4n1wmPZZ15l1wY/cqj3e4g
Pim6R3QoED8CZXt9WoTXpKEazubL3JbDHrs4e2u3IJqxQLM2uResYT6Wt9LrR3zV9UZHg5O61JDJ
Yicu7Nk2X+q+6vxCs2sf9zNk6I1y2kIXCvd2IpJ9hqjH5xJFW1+PVPGxRrdlpQW3yK7kD3l1ZjDI
KKVtgvzof/Se0sadtDROrJfIDoud1dXxWW/gcc9luabQ8sZLxjgL/gqsJ6DjS3ErO8xq0GCD9TL2
3XPt9NrZCC3rZ9anIKWcsV4j+76xkxj80EalagXxusQtFHrjBbPorJcJVvWxyDvvNxeAsv0fzs6s
uW0kXdN/paLu0YN9OXG6L8BNFCVSG23LNwhZkrEkgMS+/fp5QNfMsWhHcWoiOipakiWAQOaX3/Iu
PcIcq8AcPWwAzUvcid/sTgMJGuiPs8cbse/j88S0zkiE3toP2OcBKPWSZusNLYQj2Zi3UwCfQkj5
YKrDeMnP8fysn18l3XrSyLmpNKPtPl466LH+anPNeihGKLCpXTLCNdFUD0BMrsdAxbhShPHKcrAb
YlTeriUYID9CmvYQNIm9ivJCvarD6hJw/eN7ADfCQU/qNUPWqfAoTD7el5aIKKJXY7/NRAlvR7Mz
1XdBrFaltwwMA8BvlzdJ9ylrZWj9M7H+08W5LKxocE/QTM7ha1Fv0F3FvextKJx4LXBhuOYhRkth
O5fozx/PhR+XYk4B+RRPRQfM3MfPaSZkLK4xuG8jMLVN6mjVutfT8cqzW6QXFAdmvydU9ejiAOYn
+Jb+o1OXligXB642N9vAlsCQ+nh9K9WGlvZ28i4HCCNXHuqK6l1dRp39WZSR1ge+gmrAdCF0njUU
5svSXESZjq4tpz4i0h8vq8dlPjZmqb9PdabAkPMiW6wQorLLrZNWRVcvARCp7aMB3dC9AwaqJvux
zqLaN/UAyDsCEsGqCaigL6RdH+MNdzT7GqPSTbubCR/6UB9vjIwLyJ4dq++gJKHXmEJo6yTIm25p
1Vn5xc2L7hIF/2M0pY8N9x3yKN38GXf9C1jSVVDv6xwr+k67o8Ype+iPuBEOvpZl0ds/OSf/utSc
iMyWNySzZ4E7alo2HE723yHrxcZN4rVg3aA3uemTpifO3dhFWBCy1xzrwhs/f66sdED0kCRo0CHC
ca4zQG8brylvSEJfdE67i93c2Iyo+ht+7NjKFZID+SWl91+eK7BetIDoe2D9SGQ9e5VdgBtU5kXY
xioOY3YlbKxFERLVW1WGm79/sB8jOA8WMZo5dNPrYOrHpvq4bBRimKM0ZRX6iWUHVzLPmOunsvfH
QosP/eSYByTThB85U3b195f+5WMCsZ3bcizaWQnj/NLV1NEnRBcSp3HTHfehNwarjJrloJcMAf/h
tWZ4vgeRC/YUSJzzwXcdKy2gljzgY7ZB8hW5w8L2QYu1N9lUe/WFFP2XT4buEd1SiFG0+/jvWWwU
WkLTfBJ9xMAYmCEoI5H5dZJ6nt9zSF242i+vkOqH2Q6uU4QmFCbPrqZOZjiFempHvhqaas/VUAv1
KysKTOYfqSVmMC+sBM8a5a0xmu6Xv3+2Z2Mm1hBP9odyA91CZrpnm7Onc5sanRFEPlMQXUVM2EjG
ZdFnbnotBw9fr0qGCabdauW+RS4i/75oPPVL09TNP/P84l5mn99Z258R4+yEfHYvEdny5Hi9E/mt
Y8SbVk+bXSOLjlfu5DgSTZekGH55+kwX6WZh3AZxi/hwtoH0rg0HGpOQFfK+qR+YpLZrxKUU30zT
YBsJ2d6HttEvLZKQCxvoPNVA33g25mH38rHpj85H9E/ZLLYmTuVmHZcejCR7HrPiAfNl4yhzlemx
o49bgdz8hYBxkgH6n8KISRM5F9keMqK0R8HtnZ2AXRBzCElDjXyTHL5+VEt45MtqyMZ8wdfmk2FH
g7wa0kF/tpssvjcyvc1f7FTrbmr0GHvfkmI8Wmoea/7gZGNxEye5+QXQnnWrOfVwV7URpPU4tHpl
U0O4HL4SDfubRoVyvGhI3qo7Rw9F+6M4+F+vw3+F7/Lux2eo//PffP1KY7OKw6g5+/I/t/FrJWv5
vfnv+df+7z/7+Ev/OXTvVdNW73/cvhT1H+s2f3tpYpmf/86HP8GV/rqT5Uvz8uGLVd7EzXjfviPx
9l63aXO6HPc8/8v/1x/+8X76K09j8f7vP19lmzfzXwu5rT//+tH27d9/0v/8aXPPf/+vH+5fMn7v
UbZN9MdOVu8vv/zW+0vdzH9A/RdrAFY+Yg4zR5G/17+ffqKb/2I90HUjK6MzMaPRc1k10b//NNx/
QVgCk0u+CFGKoP7nH/V8KX5k/IsVxQEAqwl2OSH6z//z6T+8sf95g3/kbXYn47ypuZuPuxG6KrdG
WoIxDUoyTJnOYqElNOwMFSW8S5R6vIusIV10Vlb5Vtsr+6DFmnTAic/HJZjzO0T+GQnTJr3KlBGJ
YdhOS8T+TFzsRNXTQtXRlRJN6vmB50QbRVebi4iB+Yb+ZzedbtilTDQdeCe42p3yzZ/2cFVE6Gbg
FnOHLoVyb4S0KAddtOsUdUgahdmXcjCNJ1owXrRQQltuytBWLozlPsaR+R5A09Mgp0wFtcC4/mMc
aUpssEwgo3dKYpuHYHL0l6zTyq0Z453kg0qql2bZRJ9/Wll/vbsP7+rjKTlfdmbMUR7zX/53Ti6O
4qEuQ0gLd1Gdx/ah6Z382cpsfT/qMt6YzuTcTEURPsUiiznbOqnpvldMcMojFLnjdTbk7r3e9AHQ
GWb6K92pLrmO/rqc5pmzS30DrpwU8Ky+haBajy1uQ3eNN+Y3vdmVPvSbuvJtvRvLK7V0tG3fDNbe
6KLh0slyVmucHhCtSSosQBwzqOQs0tZqlZBC1fldBO0ugfr9RFaf7FuakbdKQu/ChjlgwfsbkOAw
MbiqS8NbemkMnnCMtOWF9zUfnR+W6uwegLgf+feMdjDPTropcTwU/WR8ZxYpW6orjP4VZV1tr3pA
I9eRElovEzI1R+mhiiskXUNft4rxJlRkHt6KXM8wJkHE9KheflNnSQgPC+WPGU/GRB3PBbBFHxex
pSRWTOvBPZQIm23tQU57t9frZ03r4k3uVh42Y55+ZUxms8NkTLmWmrykAv2xVpjvgcujBkM9BKyT
FP7jPWR6RtSxgvoQ9mHxPHqpgjfIfDtx2xbPZl5fcgk566ydrjh/XsId2kxM8s5SgMbRsjZVrP5A
MGOTiMiraLQXYhFrNTmAkttLK46nRaw6nd+abrkctBGGV3TJ/vGsH3O6k7mAALEJ1J2iaA4yPwWy
09xSKdzhEKlReNO4tbcu2lJddGiaG2SjanybJnWw6kUmbpq8j1FPjD172Un8MBOsiqcp6b64cXgB
4fnLFiYJZ+JOs4hjhtcz//yn+8r6MSyIcOoB/f54ow1ddWqJrHQh7WdN4odneqPmh3KKry5smF8C
HJcGEDYDiclEUe35eGnNakNXmo15cOvCORYd0CfZ5DL3q8TrXzu91Pa4Hjh3Bho9C2aDpj8pyLT7
St07CxGpBXSBvr8aolFeuSGz/guFw8cWzumVsXBsSiKb2RTI34/3VyL1E/Wlbh6YkDbHtgEWkpdt
+7XRouomsuLm4Ewi6vycBQ8AJrW/XXhAc/j8GFFo4czqSZS5wKDP9wsON2hvazFnjvSUz/WIBHLs
1vUSi6ZhTWoRb5xSi2/DSoliuMBj+KkLAyrvXPP6oyerSxr5v0a4j/dzNhJvXThKVG3mIcvsL1g1
XWte8v3CZ/7Nopj1H9msFG1Af84What1SeWGrn5wqjFW0RNp2nUQDHKbV0F8gw1LeJMIR1nn+Ng9
D6KwrsKpo7nU5WIbRUraLigHmjeZx/VK81rvwqL9NYTN9tCU5ICgwKmc8wgqGUlLhUR8iFPWxCmK
xENi7WqzL55rI6iPf/88fl2DXI/nAL7gNBs9O2HRj8LTaEDKxJvU5MoypOp3Wiwfs1QmvZ8hEFFU
rblKEcO+ZuB9iZdyJvEy7wFId6j201liNkAl93EPKBXde7tASUkoVru15UDv3E3z1zKAVq4l1hIt
IDbIWEWfusllsjy6T7VXtotE9GiRV113Qa/3jMnz1x2hNoM1sA2+5VzlEZSfWhiFbR8U3s+xSmRI
2mMk4bqAOVj5re18N83EWeBVIf1gVK5axNc3WhTlmT/odrHSmij+1qth/zpMormED//NC+Mp8agJ
GQYAg7P1W5hGpoSAYA+mJqCWtJUpt3Wb9a9JpEuYb2J4bUKpE/fTfDUMk2Iv/37F/Oakp7/OWWeB
0ZvRpedn3iBNjyrbOrhdMj7gOmxiowRZchzFTiI+tMvCbFprxhBcxcOQboRtFpfy9lNO/DF0kZnR
YudcmQkp6tmxwnmOOE5ixnceOrMETMAl2tBssAhw7lJlmr64Qw8vvopCkqDOHNZ6fC9s0e6woQqT
ZVqheVTr9UsbavlyaPP4LWm19mArmvTLYOr9WNB0vxDwf0n04VYwMiahZLuAhDl7d6lFq2YomuSO
caa1m7LJuW9J0ndmYZNEOy4KtFixuhc69b+LeJx+YDfpis1s/o9brEbDwevgmB8YRTTHqq/KDYwL
rB2yanCM1YXV8ev6BPIANJWCE7VU/TxLVayGGbXbmYfR6ki/4qLuPrWeEe3crB5eM8uDQVEjO+Ub
SiiuSEe7lenU3Q1p49GNI2g4VmiVaxjO+TJCvh/147BKt6Ma1hsMvdIrtILRFblw17+GXRrpBG4D
dOBvsldU7q0e3pp2KFuclmhSMluocCO/kcPALeWePSR+URnNDjms9omB8ptXUA+1rWZ8b3q7v0b3
XF16wNZ8u1bSp06rmwuh+jexEjTPzMIG24FO0bm6y+ROGoUXN1mXapcseiPR9rkj8jWmSC3018Kb
BQSCp7RLtf2ktf1TLuJlJuEiWl38Dia0u9RpPWM0nXIYpn9zu5zoxyOcH+xP6R3XxNe+1PRDPVmc
UrXWHAfNKUCWSecxIanbjYEctqmeTAtHAbHY4UOD103nooeWGI9K0zJOkE1zBEjQv6KI9P/12E6N
kZm/xp2erX9rQHuuzFONCrfX9iXUhzsrCT57fTHs2hob8Qx7wSscOuWO1ttDURUkh5PtbrViag5K
GF2gEs/X+xi6PAROKGpBx6MMf3rNPz2ysEfJyoRKdRcOgX5jCrMpmIviGuyPZOmpj8awO/pObrrX
nMyXXBZ+XekscZAkFlBAzrdzhBqa3+WUUr3eVWhFR34a2c3RRQNq79RwXpzGoAnz95vrzCCNNcKU
gYkrxpRU8LDQz15AhMdQmrltcm/FabVoo9A06MZLY+1KmeNmQaVEf6NYBK3W3KYO+IO0tJq7CpTw
yimy4nnKcRfWK0ddixqVTXNIeWLOJG8BDTv3ImoQNg1Yc2E8fTp1Iej6qk9//ylOzLefXxurfIZs
kJXNPnMEt48r3dEDB2mCsT2ENcKiXqWXO8vEVdWszUdm/lSaoSZuZAaH1x+ySby2ojxW2kQhGpYh
Hgh1Y23tGBAx0xAj9mUwREsEu+/6ER0omeRfElF5qJFrYvqqDq3cDBVlfmi45ZMbGf278LTxTiH1
fpWJLTGYjaeHAdGONy8NynWm2uWwFINFt3bS9c+idbqtwJNsh8fqcKW6FXfolsaVPpbKlSZEsIZV
bi8zwNZrbJm8w8zHWkAWQThjtNxVh5alxsKEzixxLFm76Ky+OO5gVhh3pw12K5g8b07JaQ73/w68
vqCILD6hX+bcgA2uVp3Vto8oQ/neZB10c0rWXTB5uHLnyktmcfohkJWBZJqsnds0WrsRFWz+pRPF
+0JvxPcIKdQjW1puw6bQxW04dPKoAxzYJUFGkdsm06sb6dozIDdnS+AskV7Gni0vLf2Szd/5vmFC
Z8ISINRBmINDdpaoWl6fj4lWqYcScsteGVrnfrBybZ+YVgYuKhle/369/ZorcCEsn4nKoDvIzz8u
t9CGhC+8Xjt4TDd2Zh4Xz11QsCDSSMU919GrxxnQcqEV+Zvkjsu6zCHpNM00nrMUxSMJSisl1w8h
atrf9FbgQdd26YL6tV4p+tTfJ1Nu7SqvcO4NfZJMWObu4N9/9t/eBWg+PIcgTmHOMqc0P4VIT/RD
qAyJdhCuXqR+bbj1olXsaJXM48q0ld/UcgpejFl1MZm/n7dNvfnHN0FDHOwmPAkQf+DDPt6E01aM
sAZ9OuAHFu0Qd5S32uSaryI2tT0awBLvznQ/gahd9kj7vEy1eYmXeuqO/Bx05uYJVEUyxll2EiXM
s3votaLhJFCx+wldY4XmbvEMg1Hbh/mcXQVZTOMgFcJe5+MU7bG31x6HvJTvso2jacnRXaBuOlch
dV81R2G0MP07U793ysLaQe+3dmHcSSRs7fqY5bPtYDqajIjGMI3X2AaSA8smJiyBqZTbU5/XmXoy
nwsPmxkVH+Xso/IxeeMwvhFQOO+Cp3lXirDt/8okUjnSnXGKeBPhu34/UgzsKqzClzIsXxKMzx+I
Iu49HlnWrmW4vADNY4It18ebKtcfwxjW36AopS+9DFU4y5qWYW3271XdG3vZWF8YVFq7CNLjtkXU
9i5W6voT6XO3sIV0Fj9arMNgGIdy6oELw8tMSO3isttMkWmyFYbxYSSxWDaRnvpEInvytbkbSzFN
Mo9TvLUjYop9p3er0p6UHW5nkF5qt/Q90VgrgV7KlxLrxTs8z+Gda4CgpVeJewsZCRa+xtoSdvbW
gOd/IDuWW4VXhSpIDLeuGMun0Sva71NT6isoRGgndnp4G5GdbrxUh/c4KPKT0ynKtwKVw8iP5mPW
4GuaYPp8sBTS6pYAA41NEjnlbZACI6INxFKh0ePed30uty5zifvSq6ELFuO6wlPo2gydz2qs3FOR
mxtgjFIwwmnjV2kn7s3poO6mhrCoFe61UcoE+8463lh0pIcsidbCaZzrUY+GVTXp5UZHnmM3AVza
5lQv90nbMbT3yvE9B0WzjxN6x1kecK5lab9D5azeDrGpfHbz/j2fhLfvRz2ZpaCDCI0HV19ERvaS
ida7ps2jrNtGdL6bIKPieq1ykwVTk2NdFo9XprTutDTplnYx3cTobtY+SrZya835Z1Ya3UOWNMQ1
plmfHC1FiN6ttWGBAAzfPP0jUwVwW0SV9Vhp4jpgaLaqHLgyvtnH4a4avPRHRmsXg75QOPt3VTNx
cOTs4CgprW3GIX4HRE7dGJZgy5WWM9xHlmgzsOL0o6AEy23WmtauBCe5yU4vzSh5kAETvm+JEOYt
DV78xeth9NvOy3WfN1dejb22mPp61xSh/GoE3W3aac6Od9osEPQIFqTBNlmLhbdfktbLmbKwscyx
eSqmYVhEpWXdxFbtXlcYVS6aopK+0Ms69zmrxe50GoUlZot+gX+knyu58UQ6W9yCUmm3IEmU6yKV
6crpTRN2Kz6pyKJ033rgf3e5p3CUW0q3jIc8Xna5hrlp3BdLpwubje5ICHiN1ykrI6u9W2TKHmbX
t5vcK4erqjfFMlYGdR2wkn1VDzu5KMxIe/Y6t4p9dSxrrNOKqVg2bYvdr6lGR3ChtCtH0F5LzW6D
hV5U5mfMW4fvTq+gMGUGWxXphx0EwGBtYpSFqWv2SasdLHaj4CULU/HQDI7z0rfRF1yctZULdB/Z
/JQuA4hvmmN5f3WKihHb7MgxhBA3mHcUwlG8H1JQH6n+MhGc95gW6bPKy1ejinTbH3LZvVZuLbbE
frlNGpU9qURdZSybznjprb4+Uhw3R7NS2Rg9PnU+aissQtU0p202yuhFVEQ/JRG48Dl060DYuBut
jMRiwvtrPY5VeBMEpbmxSbuOZZrlK28Mx/WQdcGiRkP4LumjcT2aTXhQsibcgtAp9p2VZzsFmUXd
d3M0HH3XnDh0HXMCQWJkyTqs3PIzBnvBPijsiD6wQ3gB1DusnGZ8CHSvvO5Vu3jG8oVA2AwhIaVg
Xa+m3maAZ1icMnWVlM9RafCZT83X09NLR9tGubq6jpIpew3w2K38zIqSTZZOUCfIN2nydOkrkETr
i2HV/VsWDvJ2UGL3YGdSedTbcryue91aVwMqNapT91vNnHLfCZp6NcVZsZatY4NTU4SfBUmx6Jqq
XNhJ2hxP3Zc8nSisIYv/VXOMg94ci8LLY9+MUxROs5qRZ5I79AkG65ojR/9k499Kg0M+6bF6Ow2c
slMeVLlfKI3l63Gq+a0UN5j9TdfZWMqNKEdxU7uC1RyOXG0cteKTqbSMhvKp7vmcUl/WbVPd2IP3
JWvM4r1oAmZ5TqHjKIh83rO044e81zGQ67N1AA1454ZGeGWL1FxX6eTeoiBsbAEpW1eu6PqF3tm+
mrr9QsZF8zjqfbL0KizBdC1zb7Mou7PtPtl1bWPdu3O26bUOb+40NKuTUCsWZITORifc9ln3CDSF
4mXyViSl03vsOdNth2XGjylGMidHSayYGyWiSRrzqjZIATEzMEKlx6lgdicLU0y0lEi9oaueLlvh
IR6qSmWhl0nI2aZEX1y3uLHhsaz7MOx3ah+2MHOl+pQx5924TTm+5uR9SyrB0MFOtAo9f3Kb+qgk
8+i69aCYFYH2BvK5/mzKQgmZ+agjbjqavvCUkm5/nYzXUB9b+rhOtulGxKigegrIccoqm7rBrzxT
7AG5Gn6AQPq2HUJEgzsVRHfWv0t7GG6hg7vXwjaslVFSE6SOGT/qeJdeS1Su1qPeBWtUfIKHVMFH
RXcaeUBojqmBGZQWu4pdjyqweqQmTA8DZqIMt0et+6rZaf10mr6c0r3SlvF9aYjsHYF64AB5Xi1y
GAR+rSBoJS0z8F1BJ0jruR06sUPlm2PpHBzm1z72DNqi8frxE0IEyvVU5PUqt/RqLwnNG5ofcuuo
ubkw1NI1FyUPctuWpJpL3agpMdngnxE6ETiR295tdzohy2Ta1oNZbgsD2TWGmjo2mXWbsMunFv1q
Q054shpFf0i6eS/rJG1hKY2Hdi7Wc09lAGihrD0LUS1FypNqXZepG2auiIybses9jkZv79qiUDak
QdpRVextLnprYtlZLhPL2AE90iXufR5iNrQaZvRBH9r2VzUdFD6+iNx7ZGvYM16q6s8FaQVFRFVx
dpeyZ881dHsqIA0T3+n7kr7TnEfmU1c8e9VcZA3BlLADbLd9SGq+OwUqmbIz1l/COmQFeq7EG9Se
zGsqxug6Blf16iFStK880fK4gE0htqfUu7iWOgY9U11+M82Sy6UBs7QUx/CnBojOE1xi5eDK2F6X
xjR0C1eb8q0MRqKvDvoUGxND5360DqLKnSkoyldjOSjtPgGBv4hjMTz0eXwQgTE7Z3dczo8tp3tk
Zl2/qa3SfWl0K76RlPHu0i7JJlx1mJztqRecQj9+y+tA+aKS9UpfLY363miL8l1Wep/7dRSlW/wb
6dohqdz6UVc3iJKEerzNG30d59Z0U3E7z0SeqvEhRjEjM1x5W05MStyqUL/GfR4a2JlE/W6Y9GPt
wuiZ0uJuTKyjk9recQTDviWOdr7X9ty8pipkXTm7DF1bGUSqr5NorEY7UZas9TpfkK+EysLOtGpR
SF1Z4sOV+oZTPFiBKraMgsdVWVeWnzLAeY6cokebwTXXkdH1a8MJcGqW0bWZWDlJRBx/cZ3oBfwH
mVsUMD4fHWksdL10l+EAGEg0Y7kxsTPz03jsnFViGtXr4Bb54EPHnsZlkyvVt6JOcHWJ0ibY51Zv
5MtmMMw31l7gbQfuL7mVkXCBq8txuHIyI/yS24W1DzGo+p57hd2vcTOJPpeZZyaf01GdTwA6LZGv
DUb1xe3Q/rkR/dSFqyHRs/LGGTLlaxR3zrLQELfzsUfepHXqLgIF1HLohIfMNa7HPmuvdbcf9r2t
JShIpeVtEqjvZYyX4TJJ4vQ+zV0Ob84B8UJENLAIjdFrWdgxwWxlt5Z+A3lfAzZbeM5L3ZHLL1K7
juprkefmJ+wDjXgZe+1w6Oraa++CLoxKz6eHUIoN0GP1kzamOX/PHegywoTSfcuY4k3v0PiDoOPc
d6PAp7cLTAAIKRXApBq5tbC8Ttv/yB9glmAxENZ2cChioz1kFT869YRKTHtXLUpa29KmjtXHgSw6
CxT2N64sbB09k2yd0z9LVC0el/iUya3KyJP1EmkAmU65RzEPupOMKuX0T+uAfCsdW/Y73Tl36ZlZ
tzYrfR5HGM2dmFgalZppew5NAA02ressi8vnGJLFK/Ec6PZcynEMc8VgrpoxfCUpcKX3GdPgQF32
NlI/i9xIi+dWjGnle0OMM1DcY6t1yiVT7Nh7P4dJsjNsae1sGw3ktByAy4EPl5+aueDFA4bpTRZZ
/WsQu8Q6c0R/wfdih7ZuO7h8dHDA2r4RJmFnKOymYFMVXrMiRxHOklbevRmk9UExneaIqLS5tr2Q
bRgF+o/bkEXNH1TC4hQlTZ5aHyX5aipGS/qhJ9xrRljaWhVFvC+nUgY+vQqmJ5oSzX12PjnTN9OP
3LJc1940XI1Z9L3tXAPvmmHcchzc9SVK2Z1W5dsMAsEV0cE5hn1FohC3HFJ8RCw+zPBKEUF6rXTo
B6cRuZXipuFjLTP9lj3r9AsPYuIiMRvtQTZtc+S18/zINsWqGqJw1YgphJ2gZ/eZGUzTwpgM9bqI
MGJprfI2a+p0X+YK/ydMX06dEK23KMZrFGSQLETna6KKwKgpfPMUd7od3ZIpoReq0TdM7Xg4dRAH
NG7nh+O48xLL6+6OiZGxGxSo3ekYx+BuOKTS3qqP2qAxYHBQkM840alO0m5JD8p6EEV2dXq1U6Kq
VDBCDdJVblLb93WTfXNIvB87LGwwYck+K2lEudqFYYavLpr+Jp4OT5kqtC31n44Nn0rzQwyImQGr
xI9PBeZPhvCoxA2HLXGQ9REGsb4eBFVD1tNzPa3gRNDUCwVDLwePZ6LcPDT8caIaQY8DIWCebTl3
LCLkq7YMG8ZrPNmOkRJ/m/0uDkk5NREnoDkukRzVF32ntzd9HTg+VpLGfTtW1atnBu5DHZXCIDTw
wMzSU95rzNvTRdpPhgl1WHPue1MUe8SqmhUGAwhITUlsvFqxrl65Q934mGUwLSmycvimIeZFX0sl
TRzbIF2XbhIvgrDD+SBK1a2rOOmqdwdxmKoEqoWqxF9PDZowVdgswVjY5WoqnfEThzPvE/nSbBF0
qXGkjfXZTEfw/KK0xFelFu6yboxoXGrRaO3S0M3fYBQFd6flXoZecC/JLULSXXa3SIW3oBti3DdD
+iTmKZdq47G41LXSxu9LoSFgh3RLyn626kFbpD6WthKzwA1Puf0RjiDco9g0FbS4irpx/L6JJ+mj
Anm0577xRk30CvVNvLIaTeA5T1J2H5sjCbyl9JXmM5pgmDlRdqPE1DQ2Rqwh4oPou5HsqII2XxMp
80rHZesrKp7dgrw2OpyimwlA6wqFjse4it19V5PyrU9dwlOJRKejjKHhpNpdYBTWsZrTyVN5x3lE
s7DBpMDXgeLdu1IYhc8pGdxIVbj3PeCm43QKxJXKh86DaJc0Uo0XEYpK2Khp3jWj8m6nMhzbD7rZ
LIdB8K2pvC5l2X2zKjtYGXGp3qlqFa1lqohnC6vjbTyYqwpBoz3NMeUhb2uKl7nTVxhT/4qZdOL4
rLXstreK6jmFervQiipEMLsdHk6dbS+wmh2WzRQ1Q7buS8vcNnZeH/L53Gnn1tapIQnOUn5OzWi4
tutQUoiNCj53QbhS5NwiqjtZP4g6yfcpUL37zuvCDTOdbt8CQNu4zhxYC8d6gdqX7tT54IvCqN1H
XlLiWZH03xnwqrRFOs1Xq8FcW+D9Y78LCEZpTwY9ZGp2p5apvML7OGJSaXivzjTSswGb2qHU/W3M
1HYL42SvGZO2dNoGr3kPx6RU0dy1UivOvZMgCuxbJVl5544FDDnTivYWGvzP5lCzRE44ktoUBP6m
SeFyEqTGJR0yAzKWl7ZvmpmEeKqMCZ+mHZL+FbEHaydOvYrTOe+EHWeUM82NAKdUWWu2k/Ie5jGx
9OJgISEmzQj88L4ghG/oHjk0L9Tx4bSWQB9razxmaRogp3VtoJaxyenBbtu8cK/c0iq2ZZAl6DX1
qyIP1BtN7aKnThQvY4yQBAkNSZmF767aTFfC7PRvdWE2x3SGdrmFY25VjBHXXoUwhEZ14GvpMD4J
3RueUNkRe88jMbDRc91YSWNeZ12nr6Xp7h2K6htPKvob6yl+7oDl7k4r/kJP/DcdcSC/IKOQVIDi
c94RL5vElaNsACU4TfpE8/zNnWJ5Xfe5YEpo5deVVN1Nj6jUQxx1n7sOUR7MrxDjjb08eP+BAC6B
fm5Suw/u/v7ufp1iMxyCwI77LyNsuCEfJxPtULXk8WI6qKzXhQCwJ05jTdOM0CnopEh2bZtH+VIt
ysC7oNv6KzQbDBQQaBIanK9cyGUfrx6kVm73TmkeujBOIn/yhuL5FJHpUqkrLRblrRqpn/o8Tagi
msLAiURG70JNJRPm7J8Zy80oCFgPLn2nGUQHxOcMKR5XXt+1geIeCod8zM8K5hbqXDKqDl1BYRK8
//7p/+YBOOi7IFmgQnhWf3ErJd3ukiIL/zdzZ9Zdp45t4V9EXVoBr8Du3GIn7vLCcBKHRgiEQALx
6+/Ep+ocm2R73/LTHaPGOHVSKTadhLTWnN80rrWBb1eNmiKNptIMf1q2Nq81b91bxAGoHb5QIRA4
FpIBbJxcNHaDOCMlCe8/PqE/CLJwQugaLiIQeE3WujS7dLEmGGbjenZRI/OzIvwhZtR3TeAAt0Pf
/6qVCne5E+iDj2grLIXyGz0E/FfojrA72jDtxprwLmkMs9pMvcjOzabAircsgzsXA34vAUw51eP7
Xa0U4C0yQYVBT3+xc71/j0xkrCPj1XauB+QGb+aeD3uwKlE3oo2ZdGP2DXaXIc2bCgmXLmFqkzWN
cQGKdx3DP15cNuHszBHkBkWUl5aVCnMQ+zH36fnr9yIAX+6EmstaOrDv+2Q45YWOvCBz4WNctQRb
lzZFgWX/tQ+q5IVv9s5WFS7dlbBEbFFQ9s6HEavrINfe0zSJfkvz8QnUFuyKl40OakrBFpSe4tSQ
/L1hjfPCFwOaQJgU4Lt8fythcuEEe2H3eiz66r5t/WwHfZ68631aJ2Wd2zdsqpJKTBO29SQ889Hm
6aIaQoFLS4KwFSwLIUBGFGz6pP8h4f1IXkWMH7+o1qLTWN8/7DwJzhH6SUSMvj/PRa8/Ik/bvqav
HZ7XGlipKX8qscxHagH6D7GNDZwj6uemrGgCRiwqrUs/7+MzWSsKFrUrxCQYK3gFHXAD3p8I1lz4
6JhoeL42dEEcnn+GHjSlKOWyq2zpGH38e39614FGAKMeCEAfutv3vzfaHSxOqravl4wkE4XEH2jH
NLuWVy7EQBAkjnUoDiNM9GjCYFHw8a//SVcLM/Pydtiwa7rrzOyy02quGww1gH+Hq3EgqGhrElyB
xYoi9qDO0GGgFwFzkZQ7QQ1Eva678YqQRTBFGz+mln8NRpbfQLN46s68qhpW7wQqmAS1ocXt85u2
p6iwVJ17u0gnLAZ3xJP8zurQq0LQLEQqjYUVHYSLwQ1g3ShzYvDRPAbVCcz1cGhTXRQWi4yq9vuI
5vW9dt0vCKefIg5ocxe99vBeO4BN22OzPmJrg/opj13cpa2m09dukqi2IZvUjeHXkvus6s5HE/Kz
RELfU0Zj3rD75rUoqBeDj2li9d/Nej7HFmIAkLOTt8Uctk9/bV/+ahbxSiOOhpb2XrSlvg7zZjwh
UfnDCxVi/iPgwgHt9hvznilChQtqYuqWI7lAZjfdF+j1PRawzMaspuqqaAtrO2vOIrfvm/3Hb9Sf
fh4DGOoL6CMwlFcDOQ9r7BTHsUx7ozDOzM6if23K4G4Sez624C3kRd0BsOP/4NSxTyyA3N9/H3gR
SOhgnYC69rdkQa2yULVjXqdQp+OteN3+g+qGzXfoYbMBYBV/et0WTtq0roRfNL8sERTomYIrhFXJ
0vDm0Jju2ixApNtQo5sccdlbVwp5eiLSiE2pIzcrsCNy+7Y7GOWEck5nlrtclvifrBbVr9hBs3iO
MOzFl8yY9MOMPY+E2aoOrARAKWxVS2/CSRlsUSu1BX56LNHMiJoZQQLxaz1Nisyc4gam1rvX0tur
yowuNbCiy9ljYarubgjn7Ixgo3P+l+SHLH3J1u4hSCkXKex//3ADG/eILMaY31ZUyuudZhQeTQ1Y
Q2UEPxx0EpaTH1DNtvZWNuvvDdJr4VDQxcbQufvXy/VfmZG/tgz/WbuK3/mS/29+5d1Lu/h7+/Wh
/l8alPFZ+J//WIB/MyhfLYbiPxmU8f/6x6C8hP9AAQ5bqfNqQ/7HoAxvGqTvCzsIEy0G7L8Nyq7z
L9ja8U0KbTzuv6TN/zEo+/8icDsvsnkccdFC/TcG5feLJ8O2XEg4QZ9aSVBHUOmg657y29Bn1b7L
c2tXBLN5wjty7OjL0uiNXM0nmWn2WWfcNJX3hHIilLz1vH1zn9O/PkZv7brHjr2a5XpLomrusPw2
a6rrkHHUnzzf++TBV5s4Z+BDx9CnvME+6RvHPHtAR01tPnfmyxW9uSuOAvuihE7zFm4HG+4GG6oC
4pyYJ97vkf95oKsdF2ZYlw9Gnd+6hpVt4C5vn+vGDJNcMfvwufNfLWhH/AKMJPgJS8vpvB3p1odW
5oQY/NhjXS3GAh6iNlsF2Q26HuCwuu79NJjPH5/4sXuzWlj2mapmlJzDG1+hdkwFNWMPSxgIds0T
7837IsDfd38drDPAFTE3cLnc5D6fL+uR873weiueUNe7nmjmwiIovxtgu57YsB25Xet0P5CunGmA
iBwKMXk150AC1JmrT7xLxw6+Gr6AKzVNA6TMjZmTbwbcE3ErvIePn8XrLflnifnPrVqNX3T9uIS0
Xt30nbWxOzQCUL0NsoM93AfzXSvmCCvBil7TrtrALhxBx1HLH1l28Af4EqEI/JGhavfxyazC4v85
mdV471qrd2fSqxuZIfWCj9s5PzfY7VhdkpwinPf7FKCMYMyRsg8qePRHGjUYsnXXnaG6xkKa/Psf
nfKWv8OsCk1hfwt+Awqfv5zsFFh05S/550xXkwfk6hmbCqVuHJC6HOc7ei4xwR1xJshAt9aoI8ag
PBRBMndbQ/IYNeLIh2DNbMIzSk+57vCVebtr/Oc8VvNMHbLKELZmNybTEUBUEQjRUcBg+CO4Q2i5
24cxeMz4TZZvLSz5cX9aEG0tBeaaiDOIM6Zh2OMvU7rNbHS+Tma4HRnlrxWiN9Mr05DSSINDG8JU
hWhe/zBO5mPQuTFFXjrK/mY8itaOCs6/WPCtRnWvmpvMq+6hl7voze5XycOLkrPH0Clvsda8lGH5
OPX5ndEDlSJZoq3pbIRqVBT6PLCMSyii0Wou+gPkSHdkFN8pQzMzIwWQktO3TrENlttJWBRQ5Oq4
zLK9QLRSMc9XZJigSAjPTDPbSemfG8hYQdPhbLljpYWwuUJf9UruZte6ATnkW9l0lwgiMiMIbPeh
EjtwdG5QtEKMhBFsPSiudV3fj8a4rSf0+LyqgKqx29r1dOaV/My3212vuvOgVleO1dzWNd/mijYx
mkOp7sgnZ8HVHA64XA6fCu1SW+EDh87FFBEti52sbXZp9o17XcxOH6H9f2L8Hpuo1hP7BCk0Qkdx
DYLD0Ci2VXcKvn7k0GvUezWigIfgcJ66I16IGW0im58inh879mrx5baMBoQ7XQrxKow7JLsKgvL2
4yntyCgwV3O3QqZChUZKl0LC0feRnrzipqpFhTYkQeng4x85dgGrORx8AO27ue5TPYY30q3PKpOe
2k3+eX5Z4yp90SOupvO71OgMCQlEeyur0E0+Pu9jN2e5njdThIFoM6Ny8j5VSFSNwTYw4EKi5o4O
pr35+CeO3ZrV/DgBf807Yol0MHQ6G8YU2eRk4t2xgy+T8pvzlzCGNCqfRTr6+N6EwDzuR0GLz60p
zNXwnYKp6gO37tN6qp985BsgjPLlc3dlNVCBywJboJAitUI1x5meU9d0ePyZg6ME/P6u+IFRD2rE
tFNnlhtDfllCX+U/fe7gq7FaOUYDe/fQpXQKf8w1os/a0jyxFvrz44Sk7v2J17bQlduWQwoV7a4R
0H33FpLNPnfiv41R3Xc0wMHtMNvy3kbIUtbr5HMHXwbYmxcx89DtojDipRYc5XuFalRSZaI+8UDf
F5T+s8ZA1e/90Zli1BvLfkhD6cL+PLdbVdMvHTpoVj3/Gt3yrBlqBdNqcwrOcuxJrEYtMrH0bNLl
ZnH6C+9T7DTZKWvwsWOvBi3k4Dkd3UGktuCY7VFJRqnr3+WZd6i4t7vhI+sxkGDf36vBLoO85AZP
FbRGzw3zjKfZn/uoVlkACQfsARSvWVw3nX0FNrTIog66UhSTrVssGbrrRnnZdva1vJtm4lzVcOpG
4PX4iQHKaiRrPULRKH9S0rsRUdYpeMKxm7KaEAbK/GkyzAFen+AFwkKIwtWQfPxy/nkzBqva+1uS
SZaJcGB4mD419swTPoRf/r3pqg0Za3EhWSE3NTf7w8e/d+RagtUUMQ8jCxujG9KpNiM4ItF0HqCi
+dzBV3OEb7tZI6SBT60mWWwIf4igpS1PHP3PH0REFry/VZZjwPws9ZB6QVEm+eyxc3ccGOT26N19
7gJWU4WsPNgAURhPC6PFjmGCD80nzXxiqjh275c/fzsRdQ4fyinoU1gt7Cj3+p8Elp8TB1+1yP6e
iILVtBBMiF4tS9Gl4HxCHIH0G/QSyx+gx2AlDuP8ppqUcQgWI4bu7TCGwAK958I/xW4/dnWrqaP1
a8yyRIh0Zv1ty8W5bMJfn3ssq3mjNSpXCDYMKZosP7jp/jR79fPjQ79G6f2+xYco4v1DGbPJkVlQ
irRqJ3mwOk2iymlC7FcNu4xykauEV5Ob0Mp/gOfeTcbOgjYPk9WZMcwyRvhks0N1HQFAYyi/+GzR
IpZBth1D1mJ3A2mRkWUshsMIn2OwEXezTaAM5Ga4qwvvK+SzLLHmEdkFLLA3CiopiC4LL8KsnkNd
OUBWWAPrFE4jPPdlPceuid5aoKGfKeDljgYiyysDgX2RQzIQtO05eKRoDmLnlxVbR1P7C4TLw2NG
R31mQXYDIemoNzowf0jdV7E5IqtN055DYohOGAAb5m4k4aOv4L0c7WCIkNTEoxI+sKk0urhj5Se/
Nv5qQPSjUWs9tV06gJWQAEEzR8bATsx0Rz7Ma9g4KXiAJGXF0ykvWaxhdYlKs3lBmilqDkFTAxTC
Qd21Kuw8ICo/xYY+Mkv5qwldwVnZ5ybhKaby4tBnDbIrQ9YdJlt9aukLls/7N9aWNchfgclThDVe
GMxCN8qGVPDEeMBB/jAc1tFl1B7bTJkuT1GKh70mhJpXAXKNyoGhDxasVyeezpHZYh3qA7gS41B2
9GnPu2t0sL6ZTfv140s49gRWk/gE5GWgu7FLR2TLPAXCYbeNObcb5MT9d8yzv+fadT6Fnjva+KXm
KXRKFyPXPysanFhnHzv71VwnOEyxkDjwVNSlfT5IDmuTJOalh83xiWd87CdWU550bOqbeiApTG/h
Be8NtXd8wWOug+lTFfLfrO8wdftaaJukhFuwS7r6DtS+E6KVI6/Omkgy+6QrFcexDQg/Yd4WiHv7
XGUfTdz3Y4vqUeYE3a+0qmPh7dDT/fidPHbOq7WLTwNDey4laa2GAwvH59wJP7dmWWv57GkinehN
kiKOy4h9AAOiagR56XMnvlzQmzWLQIR5phGplCIWAoikFswGbRUncvuO3ZXVksUZJ9V5NSOpZ7RV
IurhCki2U7Sx5ZH9YSZbZ+eKqRtsdNNJCt4SvxozNFLyUJR7GcJ7BJYvTNvwEScf36YjQ2rNl4HA
AO4a5XgpQrenOISRMQoCYVwRNTXbj3/i2M1ajVojDKntgf2RjryMR9LdG3b48qlDe6tvVl7Cic+F
xkPu4K3Nzd7aTp7Vnbg3R058ncgQkKGgcBPixHWm4CNovqjC+txnZB1kA2QrbG8lEWlTtRG0CEAl
cPfx47uyUkf+PcuvNSoE0KwCMmuSTtVFM/g7M6BxDRhd8zUrsqTnl1PpJaa1m9iL7XyvnQfTneH5
Ofh9FS3/1p2VM93O2Yl5b8Xp/ud8lpfvzViEXr3VtALvIsgQVAC7fzDVidUBKBPaUENfoFHhymuk
Qh+g3lmcpm2G+REW8qlDsXlpYnQwyn18c4491OXP35zLWAEPBoJym2JxAAW/ByuMqE4l0B47+Gpe
aNyhhLu/aVNoay79FpZ02zg1Ex9po8HH9v7Mi4yS0SwDlgZyGH/AoS4PCM54RnG+3PLZQQ208zRI
Ffx7kamvLvzdHGKV20nPDpzw0IqynEAqtuQjKYK+VQvkZuJwe7xWlpvfIK3bifsh8PcthOrlYkNi
k/0NzYZL8B9OYa6P3aHVKmFC89+TMKqnhln8su0CWJJAnQqoWj5Kf5g5vdVMM7OWdMBks7Sb6stW
wxCksbGLQs2e7fxU7uSRK3gVaL19gdBBKtU41qmfT89S5t/JeP+pV9NdrY9nv2+dzlAszaZww8Iq
rTJgiD4+tn1kol+HRJVDMXfFPNWpRM/yAASN9YU7bXVpL1o+Xpf5IWQ953EYdCIZwEG6Ap+4vp2l
I+J+5PV2pEOZBGNFvhdlqy4CpzG3eYnS4YCdILQQ1lfPnmxoKseXSThDl0BgDdAX4qW3rPxcRx5o
ovdjIK9nBDo2Cjd/sCJhFzvsKJKP79Cx57qapMp5hntK5DTFKNoRv7n3hvrEhHzs0Mufv3llfAjt
2FgPNKVB8xLy8NEiJ6bWY0deTTjmCMeaKdsqzYWXb5B7LzaFcYpJdezgqwnH8wVEjDOkjkyObGPl
nZVo2Z0arK8AyT+M1tc/f3NXHHCV+GxNOLy/BXMkxqoGxbGbBkDeYcs8aEgqtTHbZ2f5tJcv8EDs
mBtiZw8pP5xx1pwUtQcQEnyF5D5wi63HJhhE4awbi7i1vmCcAqrxlSJ4JuAPEDZgjRxBkfklU6Cw
ojqJXxqCxxF/6g3bv37Wyv34c6/Tai4aTcOuLKTBpNNsfqdwd/cmxJOfOrazWvagG21VDm1piuhI
9MpBzS7tz+3R15mqZUhzYtCGplmXX0Bnec3l51Y8zmqH4uRjhYgytsybKPkgRmyTT/Xd527Ialqo
McHAGElY6pFD5qbdJ7/n65ifltWNNZKJpg4U7EkIWdmBS+FvP3fWq2mBZhSBjYbE0dvuMs/kI+py
D5879GpeaNqOUdiR4dabqRfnkvKdUdMm+dzRVxND4bUBmZRN0zkUSElt6ZULAM8nD75aIQCuQGAu
klWq6/zBIkUf9xPgFp8789WoBGI5cMZ5alLNGwqmUARMffu5x7kmVFPXhP4Nq9oUQWD9Ro0BVlxh
Zu8/deZrLemMqlNOrJKlbuc+sKr53nBs9T8+NqjDf1452avBmeWcUkmaMjVtY4eJ+ALD3iP3mGu9
LjiYoAWUDPyVwzJHT/OwKYYHglqsre1Y53Oi3YVCbNzA+7xBDthOMAb3+E+HfsURahSGndq7sHEU
MijM1nKP2m/kMn1wrIsyZwl18JK2Dy12nwRzu0NNeD8F7OQpJnDeePtWHpS5Xabq3h8jblY7/MmM
18IYzQO+H51THBrybYIBKBbDJf5Hm7pYIDjREOjvQfbTDO6szILZ9Bqb3Qt8DJw5+CmmAyCLCWZ/
JFdHQUvirlqojodWdpEF0hx+HS7ILx4gORMupOS3FTuAxQBk1gv823i+P3rpvf4ODmmhFmxkkKhV
l/hr8C1tcB4eTHABQwmX/XUb+xreWmc3uFi/TAfe9zFTV7i2KnuRim9xQ/A1UyY/QzJEIkszYX4W
NaI7G0xgRnP863b5xmkfMdOqvm4tCexb95AhKQhfOds70DG/kNjWWKzc5DZ5wDnkqK/kNdvb1qMA
xYw03lPpsnPkRG5Y18TELDZzbkX9cGmTCx8NpCLPI4IKquzrODetDSAqUL1JKOAtwEHMGJsyaW4l
IoRx5sPwVCGQxoRGvzFBdisgH+QJ5YflGm35GFByiSJABMtmAkDYx6/skbXJ6ybpzeKhGNHuBT0H
UPMqh4U2874B1nFiOCwv/R8WJq9L6DfHzoteMZNjG+EP41d/sEd0oOSwcVo8ylIUAOBo5Z34rWPX
sfz5m98KWkGEgiYkpchPUV57B77LCQfWsUOvvgEd7TiFFZ2mRBbuIWjBQnAnYCs+9wBW3wAup5Dk
y1YXHZtHNk6XdGAnarDWcoZ/egCrT0CHprUHoE2ZNnj3i6mILTGeYYAB/7/B+7+seHp6M+LVU8W+
AM7AGu4/vqpjj371fainAVGtVValgVP/Qs/LSLOw518ZCegvp/TCq0DqU/quY5e51jMLnbkAQZIy
heMS1ivEv98AiwRoWVai/CGN6bJZiBJ5heAJN5PhjDFphSBg9UHcYOAfSj+3Tnxejlz4WursE6eu
BVh9qVm1/BJ+iPpq6IP6sTRdZOW4Ot9IYBs/9+6sI2gCariAGFVN6k3jc1cHj0znzx8/wCMfsrXP
sh4cmJggYkmtnC6x5n4O7qkK4wrMIFAXRbg3wlontmW3n9uCrQNN/cnSIDjROrWbSsUQuKDbWH+y
0fhqy307PfiezTw0S1M6tk9Nw5+ZaX/7+E4dmR5e38o3h3YK0RuBK+u0o/reIuob6p0nXqZjh17N
DVoadKhcu0oH37zP+uoBOIBTZbBjx17NDW3Vi8FsrToNlfkAVvW27oYT35QVOv7vOqW1Gv1WFrSy
DhHvIXybncFAB/6jx9yvvdb+pqjsEtm8TYDucmuAf1uP+sZHJHgFjSCrkkKW1q5tCxvuYkBPDN2p
zTi15abMwy5BUcHaC5a7katysqW4CFh8rYYmRdZlJy7g2JZ6racVvVZgN4dFKqcmoh7dNphJKvTK
GxqA/XmD9YyGoAL/MHvEsSr0E7DUGsmDB2BG5QGDCZg6jET4qvdzatOvnJ1Vk4EromAlbrGpHgjb
UJ9tsForBGBdWDqoAIhTrLZK5xujt7JXieOiJ9+7+0EBBveo5InvwpFHv45UIMw3uVfh6rDwLfXO
OjXIbDj8/vzFWQt6BWKlgPLrq7S2ePFFl1xuUTyd71wA0feqrMkmCEOxoTDGbqyxzneNYRtQkyMk
ZmcF5ogUgSrDCkc0CNwdMjuGzILdU7tAvcLoXZB5eoslJXDYV6MoUfRuCYmUX6mdI+HNRGNNXU2t
B2InPPPwZnjDvlF2C9wtGaztwEd6Pg6InBY5s89MwbESAeZFbQtoDvGEXOMOoK9bszYTuC6viwFY
EWdywP3zIMgYZl3Hfs1F5Bd8ruKs8dsF6ckTQPqdC6MIHazkdbs1JXPuXJiSgZFs6MapjfKXIcfq
OQhH8qJaxV/ARuivZwf8ZcRE0k044yQg4faiDgz3hwzxqxuMEOBuJr9BcRkkJuCczIsMIv4toMT1
wUFmedICyRRY3veqcPQmswwj9kgt9tUAsg10dn4XN3Z1ATNRDnBp91wGQkV8VO5l4LIXhGfn98Vc
PIUtr0GvA13QtftsB/Rvv/VMDuQMqyD8aJxRXTdmPewQ1ij3GhH1SQ2BSjxbpX8Ga7ADiBxCQ+g4
GzFry/u6FPyqMniVGMg2uMeeyG9Qnubk2e0s97oaxA0+1/FgFO5ed26+wbGbyDIHDbSBtPAX0JUe
4baOK97STe2DiIfklPK65MrBJnwwIllW38aJs42mmEY0C+e9YtpOBBCzMTX7/otR+Rin3P0F4ZC7
C+y8ucZhofQQBpjrEFTTfIJKUOUSt0qV+qDnMjPRTSbG92oI7cRpAKFDWsSwd+Amj/LZkduS+WD7
5YXa57SxAFe08HQm5DNH9qBzkMNqf0ccNj2Zo+ckYeeGh6qZzN0ACghyFxwWAX8ZbkwwjlIjkM33
AnxFK+4hCALblldnGUFUOvTdWJX5Wn+tgbRFeCcwV9j6hRoonZoEfQS4KZRJHiexHEIokPoBuxYJ
jBaJQuRG1rFXV/MFMsHojRjc/GVA1PwGNAbnu5u7gmFfmLXfqZLVNjQ8sbGkacLGbAeJBl31qg0m
J8Ymw3lg8PHSuDey4bmqHf/QjDzf9LrWMYhkXolNiep/ASuBNxRgqLMAfrvnUgQqdjV2l1IBbawt
g+4A9rW3iuQVyKJGvUEFl0SBx8M6UnIa9nPd84NoWvmcecI744gyzaO25hNGBMg9wA0eFKLCIkdi
S+V0gGLZj17nxKENbrgYi4RNZNx3pT/DKhOGN7oumrOF7fHUm6Vzac0yYJGlw/JMYmBi6VnnBw1j
8k3R83CT42uyM8eg7zbV4IMfDUjbhWe4YteWykXHrNZ+FPq18+LRgJG4cky5hcCkPxcS5RoUTktQ
pYqQZntlNURjVz3R89nxZgNV0so6BNJuroMOqOoNgiKgHfU8BraNBzIyHDV3Q6/cHu6trg1B7wum
TQieYxG1HWCa0CXBQDUXNvZmnWDzFx1i4EzdOP8EBBKOlaDmGokfSMnR27ZqYUIIQHyE+BWgAZAh
3RZEUMJzCR34NPyoDD9bDuRJhDpRFLWoGH9xYWDyQH7WBLWZ7cibYO7JRtk2A+YlBGJcugCcoTvR
OACrMiQXFTOsg5nkVx1Ijbt5aJ2NxyXcVS7gaQnS1JuzCoG86FngaprCqiPRO4hQGQO4fXThLKnx
w3nXW2D1tgJFzDYwh83stkZCfDDvwmaUNyYKhMlUEXPTD1C1AYQcxsDdg2abC6gyqN++VMMwP/fQ
xkWenjMghstYdl0MEG0ZzcC7jwCBROMMUVmDF34CFtHw91Uv7cQ38jHRJGzjrESsV5QpAkKkjV7a
90B1cDKNppc6uUXmCFOFm8BbAC8dBzUV4GoaA4xVbybbERvpIV7PQO7TpraKObYUgAI2GNYxL4Y6
CsqwEIlb9QO5soCSjT3812/DOMiHUc7jRQ4p7r7z5cQ3QxbQL6oDga4YSnC2ocw1I4/XQSLtsDBA
xoQrK3Ibc4rAtrfAp+486MrqIbJKYj072hsADfNRvGis7moIugxL9ZydudPUHJxiQgXBavy4azGO
eq8D/rZ3yDXRZT9FFIxioPfQl28yOz8rhGp21FbuxgxZc2d0ogEZwkOqi7bYr6ogsOlNE2I5M6xb
yt65xlU5ccGm8SXLtL5REDmDPB+q76xyAwAklPEAuKNxGCV3niSzarxdMk8mB2AO+MpB9K7Mb1ZZ
/TCZf11UDKkgPah7devOwGKqDv5XOW7LOvsy2vgAMMSfgVDYzIh18KoEAa8cb94kEykR4+EugXYM
JxTYE+CNDXoYQWHMCQyc7BIyueG6Z2Mf9TOWlUo5PsbojDWXxRg4TLaBuXEKI14U3kY4WNt11LAj
VkOiWQyZF0vfjw2sWiPN8Oe588ybKjYkA3XPB8oRn4wbrGd+mA0xo8prCf4eUIBwzguEAVAnqbkH
fo9A4nsNdFmHZLRCIB1ALFeUD/lWFJa1C3IwixET3uwCd/CvhJGpbUi5eTsiBn6Dxh3dUDdzoOo1
qbMrRwlGqyUo3lDEE3xtOJIat21v1VhnSaPcA6NvF0knlXnIZrOBkFOLrZQEZPEqBMLECZ6Ekj9a
aeQ7re1sU7cUnzGs3TcOK42kdpYMNT6xM4q0R2ye/Snb2MAlb30qCzjkkNK6aW0v3KomfwFPTce5
XyKPNRSNKuMS7HsG52QpvhIdgO+PnUBSWGEWm5zQXR+2eofJCDU8tzd3ounx+BdvZmkZ85ljgYof
8xGuUbBdwoOqOwfUJH0LoHsQuaUH4J5rZJEDAzOUDt3LsrK9glEXAMzMHk0ETQ35guvGTqK18yHp
C4HUcpPKuPS4tzOczD3wphhjv8WYZhIxIQxfkjPW2siHbJAWXhvhYzFXgFgju+KC8fEuN5Udm1D7
HlRnOU8krPKkcukvAcTwng4I7uBg7LlYyKF0SqEPEbNn3LlGZTyjAmqCNOg12wbLuQcGSOfWE2FS
geRfeIF86nGCce9azVVpeNY+aLvsjshRXMz4fCaLvzNs9BdMJkCOALEIjoxZ/EAgHz1ob5oPdpd3
WyfArI0R20YTMLEYHH1Y7py6D3eIPWUxTPYGMtwmx75oRtVuu8YHmdhRcAqHYohDx/oyzxILxRDe
WN77BLFYfn7OKwKCf9g4ZxXWJk00iAZ4WU9MLyEDijoee10stwzQgMhwpwxmNTjJuVuDAouVF/ZQ
RqBjOXrAtSK78YJ0E1a/uaVkOgdTAGa6kBKYV1BCC9u0tkSJ/FzN/BprRvtrpdS9AoEyHiH7R5xu
bibasNltRYEfk9CLbKrRCa9FJuSL6dLxLA/LXyTk5sbhpX03kxYhybC2t+B72da+IDOHsr/yL+vW
gqQ5M1F5BwdMX2QdthRxUxfd8s3uIlBadIS5MsONMcDDGzvT2GAqbZ4ogGlL4AyyAEyEvWMupPBT
g6a4lWV/pbvcP591W35zSVvtYHIm0ZKAiNCWQu+ngP1CDR/7G4l4Fop591zCYbKdBmImWda81J4/
xJBhTAluWHGFrBqMfDC6Ym4rAdUpcqhF5c1xRxBa3ksKbjrI83vLcTAtuoWLru0IsLaU848CuBUd
t0E1xdoow3JDvQHTaBHaAvRE0wVl0Z3KGQ3vIWIFf2RmFlxUDZjTIRYxsObSH4B2zluu2w7BzznY
6WjRQMmlXAA9s8bE6kKE9vlY5CyqAsY3+eLtbX09bYySvrjmSG4cR+iNRIF2OzV+N0SyN9jXkLsM
FgiGyjrO+6fkTB3KLDeiyq787SQ42YEUwQ5d7YdY78pmG5ohZO4D0nQB1ne+8dILkJ4xmzE+n2Cj
ZshKg7euTww1yh3jWX8xlla+r9TcXMrJavdiUDS2lnhaBU18XBEZXknluHcCnMELbxAq7iEFiMIB
r1S+oGODAtObOXQ1NgNFsWlbfG4qQwvMUm1+RaWzfOezIEbXwT8Qhzf3wciXdQMxL0ycwqbuSwL5
OVbEBLE78fS/3J1Jb+RKlqX/SqH2fCCNg5GLXrSTdHe5u+ZZG0KhCJHG2TiTv74/ZWZ1ZWcDDTRQ
m+63eYh8EZGSizS799xzz1eX3Y2VpaRodczOtNMPsbM0WVR3Dgn3ZOE+5itfAcq5vGKFJlP87Izg
tR8M+thlqt+rfnDs2G9S/0UPcsh3y2qx4+2awzVxfdstUURDWJKQ+b2hK2w7QejyQh+b9E/TaoqQ
DHnvd5oU1rGBtxcWcIxxkskMa0K27JXrvTXj7IdAHUzw3sa3Y5vmnkAYey8WojV/tsLGSLM1/RSk
3HpZmVbn1Bm989qYVtQ2QU4YmV0f+fY2EBDVz5Bo8E5mbWFraWvxq1ny165m5aujY6C9ARU2b31g
7FynHo6u6r+xGHy6hTs1u3Uus1hvwe+ZeKwYzmK7KwUpW33PjT20LR/U2Js3dMIABkiQCYtOu+Ry
cUL5Y7/eTiOn29ouDUHL6fpAKxU8rMIgqxaMezwas4pqkx8QWw9eVJfg/zqxiX2XSDYwHNLw65+e
xBVjQBp1bV4ZZCjGtqG6U+PLbRdYq/tY+rT0nEI0easx1aHP0/fQ9k0WJyw44Pghet5Qnv1Y2zAo
drScZmh3DRtrMO9DH1PefoBvCl+Px0oEtn7JlwXfBgc5udTqO03XAdhJW+yymVwotpTKvRWI+pDX
43RoJs+K55zN4FrAOU2nBQyM6FTPkdx+Z02i3soCqhEXpXwmRJ2sZVf8tOvaITO1p4JPkyR0jI7u
cSOPPRP+etOAJQztcnMOduCuN6QxL4cF5MKR2kBHlo8NEh7TGrYjjBlWjeZ7ZrR8+E1mHPtJbL9X
bXuRYTJiI7V8u1NwS+Kprr6qEvyUV4IJgk3kPftblRxbyu+zRv3d+RvNBJn7685fNqoO21d7Ymop
6i3HfaraMr3eSie5n7q6iyaX/YeK8oQqv8zU9dhY9oMlBmBA+JuuUoAYrAO60zM7zXQVdBpXkzN1
safnt9nxWKvra8SmTvoMKmV/HLigdga5DOeEkcJOrVLeeDMT1lHX/nVvjvVlWAgIHbxgJdSqSqcj
YfFkHVQOXDazrg9Wh2TlpZN6ExUfUy1dcq8K6ZBtMH4kymG3r/Wq99Zz+31N8GsHaZfgx+CwrFkZ
+YPKbwjXJcK6mcWdl+m7xocMSRT04pzMJhv7SKemZIgqjWw/aP/FayS4KAkHYWxCYeZDRFjuHzqw
tzJL3ou+rL59MCUhMLxIycWMxmUU687TTQYKYPkwk8a98lkDjwu9qhBahR8O3HNPTKPTaEDI2feq
LeImI42USHZ1WV2DNSSDVzn1Bh3zsn8CBCsIKMUgwe33J5FSIJWVc2wN9LGj3asTQtd9gQsPrWSD
GVrIjnd18JZdSVUUjxlRFuVYuk+d6MSpqX/wDJCZ1oVkPGtbjH2pfrUm/SjI0fZQOOsd7ZE80nhP
ofyJJxrL5jXP0lvC/nmSu36mO/OW16E35e+iRwPjnWv9B+Ky27PIDfGQOYr9SnusXsjTdu6SoSMN
0NbLbmq7PM7SDpd7YXknhBPrRrk0yI0pwS6ZwVs/bjd25pwThzm+n5QN2E6R7ovGW88JUM1oJqbl
uUJuuDYpTSFT5+hIBsFV07AGuyHrr4smf+YzU1HptL/LwdLIScEYz5XHQLoZXkhWfaQguyNLgLbZ
Ep8qKJ+Gqs6vMPPKsDLmetoBU6HNTbhqlhkVYrVv6FWGHS/LdcX5Qto7Yf/zVl51Pe/nTpoyvyZ4
rr8Y7PSgN9TL3VD664dc7J8io4M0k6s1TJYu0o27V31wCcbc2RW1IU/5lIz8GZcY93H19pRPZpxm
CrE7GLMXK8giE4DcUAo7JqT8jQjvZ/Kolxebx/WorAYcUpV5T0j9am/U2XDwBkXMfZX4/DjdKBnH
Q9P71e8xHS216yQs08E2m1Pmld5+rgcT5pvthTQDGv6TR6beXGM/2bkVluy5te8N29iZte/Hdq26
g0FAysmwexIH6OejplLpHgGrjcwscI5V15JL0lXu3vHrNpS6yuKSOijyCIyM6sFZQ0sv1avOAu80
Qo7djZkboRPnN5vogfvKnKbBTE9m20dN12fco9a8r9nGu4x5YdzDxsuf7ZxPnZ90cPZFreMxGKgC
DHErfYtO0XV5vXyoLhCB8pBq4MsdGpTtxulDKvxbzi0v0lye0Fic85g0F2kp69ICbwt1PZEvaFXG
bWKvnzA4srBqKVJcaU5hs1TlwYA1QwWwfXk/KhRuv0fZjUEIvFzupA+kjLmSIm6j+7I6/WaATYst
U91MC1Y/xh0bKql1D//sLOyEfILUftkqSWxLG+y0kBc9sywk+vHSdV0edjwmu74Xl75xcqLFpz4u
JuvL5moDehHS7+UUjOQ5gtn7mFBTbGpQa0nuHTegad+q9WhWnXr1JPp1ruvstqWhuJrXRpwJlSPJ
HBZzCFObTbQ2O8lNkNrOTFdYB227BwvVU1r6OdPCv/NrEDqNMP2TDoY0NAR93mLQ8QkDOs/km1EB
jmNPMCSEvmaJs0xw2hY8zSbItnsMpvmXNQIpbs1nngiuQEPBInBJ7rcgF8wDKVlk1lDrHb2pvGxm
+tnbyYko9xtdefmuMpaz2u77DQ6uuRxUpjTjiRm3h2ukBDp6EIcdcSTLtQqlEew2Xf/UfW/Ygx9t
VQfRtHLSr9XDRFyj7xvFUWYAmjRl5n1ZbLG2g/PABTcM/n7FG5xCPYo3nvldVnW3eWtfgH2Jk6zG
Z4and2TrnK1kue97fvo1vJDIKlyHdM9tPk7TfJdihdo1UCej1VX1XVEEzX5etunRTz0UcbW9pbVo
98r47Nr8c7PR9R3SDkLPZTCiC0hkTPTU3ped98utNtBZ03TMsoTc55xHJaNMIxI3KNuXccyfSmZe
3SCfS6eOdJ9Stxr1uyz0n7QvcVJzWSSAvn+2Mi8kDl8bUlnXRp0+MGIJYZXcC8AtV0J0VTQIhmmb
XlMsQdkLQKXvfLKPtof7tQ0WGqDuAbmgOOTe7Ef+VpPvvEzAR/SF/P0hqjfruOCDDeEoZyFx/sV1
tpjGjcz48q15i53cPGuczBw9VRG6dRY8bmA48RHxmVnMHyBMYYodnDLU2o2JNnoELl2Ho0qIjQoq
AG0oSXPWHhVU1KtBVB4aZF3u6nIcXrXfrzGEQtIN+uxSaPMoze2NrSozBv4xw7qgvl3SPginMkF9
WpfrtsW8ay2/Omc4UkgaO0Ejv5X5l9cF0wlkx4gO1h39pT7UrXrPtbrQn58BwfL0Dln7lFj2Wcvf
gMVfGwgEtplG3XJLaRAVCjHECwp1zvMBVzDSPH3NbM5bCDlBvdZe/dXPHBeBVew7W73NySDPzuJP
J39A8xOptq8r0Tyg5bo7LOtP4EeQfOft1A9wpXyDNWjDmslllvO7Epwu2h6ui5ZxqDvcOSuZ+E36
jvYJPyr4DH4ICykkDGzzetdZ1cXUtNQd+dxXWSeGcLavi6RLo0mx3DKN4lYY2O3TzgIWJGR+pUd2
NYLttQpMoAhze1gxttTkWoUjs7RQOq3mORPOadvSfZo+Empytow78NntbvE/OO6vE/vP3EMpx1ZN
tQc24nqRJeprufxJnWA8ZA1HxOoY34UNjFt4+oodlStanhocbZkzahnLX3MC1+I0WasPQ8+1c4Ts
LZVdhC+sZKJdugWFvD1CLi2fWyNYuVd8O+XIlEuAl012H72Yf/cGoymmnPZ9Jqbn5OdV9YKyYYgg
ad+s1qFYMSacPW2AQDsl6k/BAruhx5u1o0WvNBUE7X7xhL7/xyiN9kh49ll7mYjKor03F9pf4ZaQ
o1jTzEwTGt7kvSONe5Fore++DB487INWTTgcebxASBElYjtpqoNOfilIe6sxNpGxdD3yY/G6WsoP
nbIiW/2Cf9wMzWmKi5531ph6OJSr+2Aw4prK9s9I/WcKMs5kYmkq2RqP3AropjGdvYFl3Rhku5tc
71yOJoBgmqttzkpWdKrzxEc0rWMoTXUuRvMsZ34r273TMS/Nx5/rTOjlPJpdfbt4ywOrMnFmDwfp
jK8yUHJXyyH4TdLnwfS48IBs7piJf6WVJaN5Xv/kRb8zKxdBGvRJ2PUsrK1EoRnlnd+lDyZoh11r
g5FMiuWce8l+8ps8XpP8WLVGQpxPnV0DuskPgRhe5r6TROPX18w4S44hxiT2RLBJQkGNOvOrKTHD
jdytG1OLEUgQWnT+jtSFNuYBAxUo78g4OuoNe+cB0og9L1s5e6pHYymeTNfm8+lvbBeDRNJ+DDyf
Ya+HJ7/P3TirR2CjwfahreBXqYoPEfS/mDFusQGaO7SgMMNrD7wQ8uLjuIlLboIF6SQyqZsfHVzV
l3Euyt2WDm5o1IHzvFCsx3afnSzS8aLaZ6iRG7Z+WLXrRu0A0UQNtE6Zmhg9o4snOWMjw9Llb7V0
btiW5ms7GUNk5IgOeq2qEJI8ByF0kFCKun0YwRlH6ZBIesm1e6ULfIBLth2K1sbiKZeCU2l1jn5i
dKGSUxsSz14cvXF6cRujvzGBOcWbb2FFdethr5ZieSwdXbxkU44w7GT9oy+R4jLgVtdM/rzYWHzv
UY6TvG+b8V1nzkr94VsEHmTNdrfA/LqmtXEeK0OZT9wE9oNMG4o0eL8JwwISfzp/L8RIieJl8s3c
Jn2QVV/zWXOWJ+ZsP+i2nuO/laoBlGwQsXoaLy1X4MVSNW7Cfm2e7LVxYtfNHxof1K1BIO2OrqSO
NmsM7mdv888Cdv2hJIlqpxz1ySprfagokkNvm4kysBhj4UAQByYLK6NnNz1uunpatRo4ue3pvuxc
TXUIfSQYyevLwN7YKahrOIfXE6XB2WulCg32Fo6NkRRRYY0JW0jtctzmZr9ZPL1rlhux1wHA48RO
mcf2HzM8eW/XDIxUAlZ3I9dtRGySi30GZ+RcGYsQsRqrNSSI4VxWog/rHBRpmYJuWepkZOmE1bmn
zHLqixCbIp+EVEpZrPdilLgACpOFO9vKSWl0cy7KhMy8MrehU7bwlrXx474xv+2Bn1dRu/aTY8Mk
dY2BwSOIkwjS3qtemA3MQwnNkriVqzlIHiXUXqQVDs425PWwNa9gvkboC8YzqRkISws7zjxA0Elk
75bHUYz6CMZxpE/uPTdSvr+dl4wPcVrd7ipNZp5kbDKpiKDDMWboHfVUF/16alyjjSCHzXez/JEc
nFmGfVLWFFKGeplHkjG3tQ/uxTw/oS6Yu44xusN5nozHbVLBzbL56UUMAzH7S4mfYJ67w6T0du8L
oAAUbuRktbZKrpdhya+8RdmfWjlbtEHHuahcYM4fHCZZrfNzKUC/PgyKVqRgxnZg6mvzM2sr56yc
RCHDQkLTM9zypIeisZsqiwIRH4nAIb6Zya9ZJyCPA1dcDbrfrmYxOhfipDeXYMC8+pp5rW75zS0o
Zm1uL940kN5UDs316vXmg2yG8sMphA1zrKY7zZL21fFn+xdDMg8PTFLtcyZ5IfYu7goUUydS25pd
o3ym4ZKm4qb2O3hatlmhIHuIqYoN2Iuol+XAFCyLWyVZnyv6/qobS+S8dQKO5vr2a1eZ1t3ED+VK
DPVw7qhungoq+YdA593vdBKrZHNe2ZFZmcPPsA0/voXFRQ1YZ6xZG9FmjAAGEM2+HSOrDtaG3PoD
7pqnELATwneZBHXU5OAy2lwbKPnDmNDPccxgr873+YgtAbZiI0/bVOQ3Syu33/ZWD7wjHWmeUzt+
dqamv2jq4FisJidjoZpDmibOH5768TKB8N7jX/QftmnoQ9/mgWfKVMFWy/H5vqciy667zq/3xbTR
4lsNcbtA73uHNa1mWLLDKjO+hjnz+mjtVXeZ7SW7G+rUusg+BcWpZAMic9jnZs7IDjHUP2i+T7w5
tsT/phf/c4SjcrR6hGsAwz9xAzAEDQRqIT48b2kp9+pm/ZOUeEOZFjIsTev0czLkfGWatnySusx7
ImacORKiX5jXcPAykEbjQw3wzIkHIEAGbHz9nfPkWnnd3+SSHya2OMf/dJm13jMUrT+F8ubvJpj8
XZ4DPxTCd++GTnLQ6yX9XjyneFBDBShxtBn7Jcl8CjJevbJrmORYdr6vHMrclOv+Ujo9GzjrfC49
u7sqPQfrxFJ4+nVruHyC8lcGk7P/UW7KoyH0HM66I54VDN6xkEU843KPE5hpqEoGewPN7LPp7mc3
zMVeipabM4BehZyePJZB3j5v3ZqypoGq0cRVX3lfTjojLRn87SnQ8VMgOIfzYuj2wiqsS+0OZihm
xkGyxMaToHZ/mkaQ3rRyYsxUKIDCZitvR9sh4kR37wZU7G6X06FwJoI7++NU5cR6GzpLnk8ZTiwF
nc+iRkvndCh2LVOTuwZb3n4EovHY9y0WAQXKSwf8bpo1jvof4/a+X6ptb098OcaYNlct+6pR5rsi
NgpNqw569Vz7SfaZFwwhzax8TZva2NWcBEZIKJirIm3V+kOmXvM685nE0l24HdgvJlgNC9A6YavZ
KaMuDjrrP+cCtFvvdB/Kl8uB3en+rtBzH1KCi6MgufKmdDz7RRZDf3TUWjGFs5GmlpZKvwd11i0d
eMsGAKGcSpwebjmH1dbiVoPcypdCMaub9UO4q3dYzTnZM8XxaZ19Gct8taM6twrc+MyLt2Be9oFv
MC+eg+G63wqPgQmzoTQhgtma7WGnGdz8bhP8dXOpg/CH3blTJTstW+BnBygPCF1mWlyn0p2q3WDb
6UHAvzgFYHgjrw9eXOXzJnA/l++Z3XW3zeJ/eYPZXcSccij0EI2cUpTPnPlTnMEfHIcnkxCoR2dt
kQq6xr5KRglxAkj3eUUju9SCqflQA8RB6PmuKqiIOLmqyzznmvI2J5NznofHGX8mc3V3fnGXJGfA
aTLfICKcheQCocYGe3K9iQJmYiLoBMFp772SGD5BMtWt63TvPP7yCqzoEtGxVcel6s33wk+m05oB
OcY5rtiISc3nvDNwchbtA+VYG64zPPQ0yYxbqJpLJKQvIxxqFo1fWTBmxAyrkkHtCLSkr057vv0c
S2fnbB9jOm8YgjxIv4zQYpk1TTz4Hf1a2wY3mP7z/SCppg2m22Hilb8zv/UPU4BolWVmdbTNCVeE
N/Znj2sIcDJOoTMwkPzSLo54UGJ1rpZmSQ62kbwlySAOS1YYlyUbxWeiO36ph/VSyMm9yljTPjhQ
RK+KrukObTOlD8WCLrCbZte4URp+uzPZ09dQ5WvD9+Y8BgsoH3K3N/w1mWoPMtkY43fTl2+PmIjp
9u/SMl9bJsu+dXFTCWTeZSKlbcs5OZh92qjqx+6zaJKFH+FIH1EGwVcxWvW57B3vjpxOjPmF8Tam
a3kZNGNJ4Ygq1gmCkyGn4WSyvHdA9VtvttwYo7Sq63DYhu3NTjMZZZW0Q9tZ+8eqC7onDaJuP3e2
c0Ukp4hm7oZ3uNB7HG+7qWsmpJMsdBQuC8McHxDSkcF729mNRqdvk8UqYiU8ke4YaPN3N00XDlXG
cWiJWwZAv1PmdbEzqWkPMRgncHXFIDya/TXbAfWpTy3sTMZe5vQ0lauOjWlVT2rDNCZTMX75aFSI
blt30mvrxnJN+GWqmEBQQzQ7d3Fe+KP9yeXOPZLs/JXhouTzHKaDl6jycyMX7xlS6bDnYEgu3Thl
5xr7J4ETdhB7G2sPq1UMnxa+ig/D6X2PN6dPomoyX0a+qwOfrvOQpE33GHi+znZtN6pYN5uOkqUH
Qm3oeK2r5GxNRI2JQayPLEquZMg5diShK993VosVCggvHlLAp7cpnLYjcWjU3p01njAuLA8bYKko
X9YhmoQOrnuGUq+0ynSYmWNXX8aSsXKXtPRBbS6RtkcxXHJrWm/poJ+lXa0HwlRd4oPTUV9Sa35u
N/paAfU3nGz/c1KuOHfkYeOCQVhm8FgwisQVybbhAxk6H27efPlJmiMF/CDKCWtAtvBaOJdiY/RT
VCOYmrQeInrVmgOfHoO0PvOXkIl9qBo3v3JaMIs7k5FhshNpautQ9WLpiIHnfy7LxjiublocfduT
N0ZWfwCqwQO6kVF39ALVXCq14ovy2XSUbZ8zWW5r5q/uvV146s5KGiZcUnX3a78tT0oSUtcyrWPl
jol5VhXzociNj3Lx8xAnlnt0W0YnQJqH6kBqYnoufTeLGIrakZ1yOBA6Oukb/MvPq+E2h85pS4jp
M1zEemORe3PfXawrZ1VN9pvrY0fJsynbB0vy4pXLL0V4X1RUlRNjiGAZsOGR6hI7eWgK/2i6N/OG
4cJT7YfhVZCX/a5+cDvYaxDXI8wr1qYM9gazjYx6XO8ps4udVwLmK1t4OY79q+VADrndv3Pf2w/u
IdX3pt0PN2Jo+huP7cRt9NI4kbgT/TQLrs1y/dVbVh1Z7YTY2+c+d9dYc9ui25WVpMWpK9v/CjRJ
bDCgcVNlm+PFq232+0VpcvnQKeLBxQTaB7jx2LR6m/qmDKn+Cd0xE2lEmH69R48j8Fb0RXancUC8
56rZvsXa1E/CxIghh9F6wNhRcBCNNXq7IXdGOuWvrtHbOOrzaqM8NmCyk9GU94Y4JqPRnuAEj+yS
uqK8H8oFLxGarWbsl0j9KxDsx2LXaeMWE9bRYgSLT1sRlt04Kfbg0grxwXJ9zI1zWNlNZcRltHcZ
0tzVEgh1XJuExzmz+gu54JSUAAmSfq7OZTmLhVFXwtg9TefHEePdAbMXN9ZcJnGAK/FJm00ZUdWv
xzbJ09BCa79kykxDbBMoPhMNjsc8Zfe3kNrEQJZIgyJAorV/+XDEOawsAxmx2Izgdl4oxOc0Dw4B
Zrvfmhkr7fiG0UlAwe4nVb9ozwHqOnZoIeFoBnnkeloc2CIw/XPmF4zvSnqL62LtAUCwcKlw23ju
vZIDdyUZDwPdxHePjH8zOrnKo9Sb/G9Z+1jURnw7CRPRQ1Jt3g3MMKQfperHuRJgjscAVXLI118B
ztRTY7BO2BbIh5PLOk6ST/nzhHEKQWqazwP4uXaXBI23Fz8Qbws4EN8IDmBjDbrrHucqUnyO3SAt
5YM0KywlxiR2+YKbj0rFPLRCvyE+ZgfUU/7SFAv5lk2/yRSpfgXmMkDXGpPnCl3rEOitOTVbsXCf
KZqSlge0U956pCMSoWVX3SkYaxWNNEYvm9rAN/TTwD1kEaaZeenJa4r+NAHP49zL8XIswp0OflGl
N3VSB5/ThKrXeX0Sy2rpjllBNdNMzQK8ggnHaZsncWRlY6J49ahnAlq0bMVDuRQpKMLV8fV75zpb
vHAW7rxcLRepWFSkIvKyo0v5ADCB6aZtwRdPM3f4MwhjUSGwsOYNubp6WHpsH40ykrMm/iiWNrPe
zUrVI7jL+bKMmCkJFWVnpqInsYcpYAZWeg/Syh4zUycHs86Zx1XWO0aaEcorl6Fvd8kRx2xzqOfE
uhpaiYPLSe1816Se82invr6sOOZ49qGLAdFz0HbcgFediVYGFi8mJN7bzUQIv/KS5zeJg/mUJrl6
GQISB3Zi9lb0G7/P4mC051uhk/Qj5b+HuT/RFedcnk2bEOMB5PdkVX4e90QEx22QthHZk8CcXVSN
lGQ2Eq04c9HrH12s7RH5mcwRU6V/9SAz6Afy+Zhi3A4tYx3Pk7Wxva7m4qoO/H6vYMp+SxfA3i7g
Bj1w/bRhw1XOcHWGpmH0Ezspfb6lMes4nMu9KpFq0vW191l9Rx/+2sxxjCcbZ6Vpp2sWkttuHB1P
f2RCM7bEYBRj3AGJgCllZkcE/gY6KSseUi+/Z3drd2nB+HOUUxbls8oOmjfwxsw3to1Gc3hjZFzG
TcFG6EazemWuvncqWz/HSZDUH0VRvk+WidCZcYY4kqWOpFnfDaPZWI1xXLzhvRG2+HkfCjYYWKEv
eZVXV7oF7hFgNV468jo42v/7rul/NVrt/yFoGqawf9r0/N+gaY+f9b9df3aqboCk1Whj69Xv//bv
f/tD/2Cmib9ctslgnNmwvDz/Z1f2P5hpf8FVdE3+kcB+cUr9MzMNjGZg+eBpqb7597//2z+YaeDU
/IC/yscyLaS04V3+B9Ht7u9b3f2//Pqfs9b/lnb1n8vfki+UlTrXszzHdbB6/2tu/5C7tfBmnhgp
VzYhEAgPgb+iW9c9C2RIjweR2XhL8+nWmBina3Xl5EO7x9DzVOYiHuv5kbJuophmfopr7QVXON64
ah2ZIvRlnAWaYeKEdOKVyYxgwJi51xiLSf3zmXInf0qBOI11Pw9b2pfdYspvyRmjpqA6+kH9KtOy
jaYF/5c3Wo+TZx4NmTL1NkSHBMnvcft3lliuEA/g9nKtsD0ZGU7yVE3i9m8/2//qx/v/O3Lg//EV
+O9l+qdTbI7/5/PP7//H02/9FcD+swNBMDo8z5/Ik78//Yb/l+ch5QW+CU7Qtajd/+fjb8u/IG7z
AjiB7Zi+MIks+Mfjb/l/0SpZP+8GrxWk3/+rxx+q8v+yiioFiFMvsFw0afkDXvb/ZYkasSfpqoLK
ZTZ0Wjx1Zu8415O5uJhUcM6KeSGOrU0s9uJMO6l1fkgDioow/fl26ZixwRuDfSOC1Xyv1jm1hxE5
rMWLh/4G7PetSQfMBBSFasUvboJsqbrPPBst815KUj9wQI6rmsWHuwQa+27WlcEP79sQy0yRmbmZ
88y+xCyj0lLj8mj3NT3FXI3uREbM7E6xvzFt2rV+rc9DJnjHcquk48Buy0ZY0bNXYgdZeuMVA8mg
llNUYtfYRAMAcp+y31C7SzCleW5mvNmZ0ZITqUzMVM7PftTGnNCIrGX72RTxa6wbOrCm4XqtDcbF
oePUrs7fnWFpafPTrNu8o2TYlb84jdBmH5c/9pZHA/nHP/SFY6fXeqzmp5J4NmQ5Aw3pjms5MONs
qJeKURS+6P08EJJzrPzWDAs1DcUeCZ+vpcwsF2Nl3W7pTg9VWUVjY7usemdre1zaAF+gX1ZbvWub
TlsHixorjVpp19PBscFihMYy0FXtfX9hILgHkNp3dGB6LIcxrlxhpttJG2pKcHAPrWOeQBzi4fMM
BuCdsEBiFRarILpijy3WCvKCiWFPqC1jqQLS31qydGBZXX9KhQOnKGSdsl4e19aU6V3V8d/2uNed
ZSfhA9aC0aBF/elPta5uTNpYVjvbTswA14LVRrovCti6VA4m4IdkYoRdT9Xkh5UwiOmcDRabjpVl
6yrEBqWLfeEtcouDJsfCrnrU2YjJkWbVASjcjXb93jiY4wJMfOLvWTArea5/bzHfWuOyLC3Q3OnE
flyPc9tFw65cix5prZ89b/XuU4qs97YIBp/u1BfPOPwWZruFbO82o8R2V6XNcDGSrrtmhc/3d1Il
bE8FvUO9N7qtN0bk2hNyYZGP9TL4UM2vzKxNvyWTofqwWnLxMeinDkvMuSj6sMyXpcGQ15ceFenK
Z8vgLWCZofGMW89o2G+bqZssMBJ5UJ/YhcvelhypLh5U1ZmUwx4B5R1IGou7bO6TvVkt/Vexueil
22SgcKRZhbGjdQekAJHiUvuBTNLU5thXQ0aG3odF1d7vtIe7IAx+1MBdyjZkEfo+TebOZYULz0Kq
RvPHaAQqrclTbtI5k8SRbmxcfPb8f75NjBm/Cz+Hu/U/uDvPHkmy60z/FUKfN0bhDSAtsOHTZ1aW
7S+BMl3hvc9fv08Oh+KQIilxgQUWiyaG3WXSRN6495zXHXBfNDWiIRczyAPxlk48DDMRTL0pxH7L
LPoHqy7H0WXaTa3swVmTt6JrDcmmnaGWF5cU67fSjNa7sBhQ4cyLV8ir79gxmR4AxggfAw1gTGMB
450biJiqvoK4FYrbrtL79j0zWxlit5LgXxqemIU7AzXe1Gmbp7dW9PJKJYTQXunyW19HM47hcQS+
wIzXDOZ7Yk6ltRX6G7lIiDFqif9TudcQJnVFrz+O9EXiKWqQyNynEICl4caMKkRP1jTcRx6YxRi9
z9M8LfR50UAyG+QNmPvX0rJLcGPd2puT9ORRxa6lC9ZNOzHQg/bE1YpOVMKYji1/6YvErEILwgVi
G4y/uy64LtA0RKhcdgZK9fzHvcJQcNxCPLXXPFGMgkIkw4oJUjK1pMxxf7J7s1+YYEkePT8ay6WX
1nXeljwJ4l1meKW0r4jA1NSLKjTy28bSo+aZ1lbHOE7Hah1TqWLOyCTTRENQJE29vpY4vKsL+l+L
SOPBymeaishUG3L+pcF4MVLAvvC+9ZaEeppCCsGVIV+Nv0qBW6vDl7qiS1zLSUCuk8iL4uPSaBBH
m2puYHzPutxV5lIFcJzbmhCoqjLfUW3KbxNhuMJ1mjAAs52O6kWNcIid16WU3pObkDNUcW5y+v9p
mSRPySU5eZVKCTRnnaNRppebi5tN/OqYELahzcXRbIR1Dkb00OqjZY6d6amgKhhm1Tm+6vIoPRai
RMmY4Xo2nWVcksLmGUCm0eOC4sHoxoRdDUa0L6JlBvMguSN2ValB+tk28jyhzdWalhuybgCLIAAu
jSpDoyrdbQY/0BKsSExVTzd5ViTIIueJGwxuHNREHhOQVFXGRIEWpzMMpmVoUQvdUdSWykLqRAir
AfjzjaFOlYnZR9AEYDHuHqdIi7YL+jUWC0Y55lFhF2MFRqzp6u1mz00Z1f4ILg7EXBUmVyWpi4ek
SDPN1VRG9InqvMTBXHB0ILvt4jisErVF75XXEM2SKqnkLwuKfkDzjdtPmhqCLBR8E9+lObYo9wFx
f7COmZhh9qkcu1UZQ5GPEypDCO4SHMGa2+YAHbc+CQWwol9wHfMjzDUQUYSkIBls+AWpR6uqcq1F
MS2sLeE8ph+3bV0Fcpp1KztggZZhiRUKpGuVy8y4tzHpd6dKH1Q0IqWa3KGoabpmOr5ptn9V+h7N
O8/LMPIZ4lvVUSViYF1Uhl/GxrnIJhOdU2kRfwKlOj2uZY92Ra1Ahqas038kLXYHu9X0ZLnjQwvu
lFvFZ2QsDUN9Y7g5+V7d6ImXUwM+NFWXD3h3ypL9zeyWj5scVShnhEi5SEszKtuxQU/kSVRVOg7h
3uh31FVLx9zkGwe5K9/IV0bX2y7pewFa2eewPmTNRDDAejk/LdncZUEu1dHnrQa4dcS0jx8HyVql
XUzUaXUcpqbF6Ep417caSXykU0LygsM4DSFxi1HXJkw87UBaDYUMWUdaq4VpN2hN0JfdoEPsK4Rq
Y3OTigsDbHMhzLU0NXyTSb0YUStdr08SEMDk98W8GLbeV62vDQKGtCgtEemTyZ07ykwkBAkWWMLs
si6IJs7LeUSbY+rxuwSzULtVjrI6jLtaMDaDpeZvjXxbh5OEqat5kMt16K4C+bRdgHyj+8akf4ND
qWQUpbiBV3GbzwyK8ZtSxvKdpN1MRmiKPwGQCnniNjWz1XpPq4URi4OCheV8IwYVJlYQOu21UrCN
nGVTzBC1ZlTPaWpDARHmIHgCChlYDqZvdw3TcgK95m303LuCQmoPd6GYZKmWOxNASL+PuiT7jgVN
XO8ObyMJ5FUicuY24bBColgPx6YTgeXaIkbRSGAHQjDJxJ1s37Ekbs+CI3ELGwowbzZZWoRdr6sH
Tlis9lQ+RYQoRU9ebkWeX6iuImbIxsoo2VEcmeIG9k7RkdiucGmTLqtvZk4kP1OOazkiI0THTrVY
VM9OjzfknVEw0LhmPai1I8VMHKK4KvGMcsCh4Jim7jRiTY7tKJKmd6qWFadcQnAu6h0VTrtZO8QN
N2YMRGMbX/I7gOzWelThl5bIO3A78tLf2BHxPk4WLKSXGR0czyRwEpcK19XHDm+8pnOBn3JuVKT0
FvNx8IgpYvatLOrUBM2EXgC9tto9L4uSoz9J64XE+6LMZd+Mu/Q7sagU/BGZ+GTrlmmaoaQZEEw3
QxY/JE2fG1xx0doSgIONuC7rvGKzHpUvAwsvDVA8ixgi9KZLnaKOW2SQRsr5HndFjdEP20cYl1Pc
ocFTpwJGWyD6PBnz7nWtZUhE5JxEowtdhZZzTFr1nXFX4k/wXvztdcoEWi9D/yEEqjAhTSlqfcJz
RqPx22CTf6qL/++16KfmZ3Udup8/h8N782/3J/is+azoCof/+Zf/BHT57fnvENFf/MP7FRa6jD+7
9eFnTzfxJ3zm/pP/3W/+1lw/rs3Pf/8X3PbVcH807svq9323LP7DTv1hfq++/qJR//UX/tiqKyLA
kkXQnIGhS5LwAv+pVZfNX0xdpmrXGbSqWCaQ0x+quhuSf/8XQfpFVPmCRXIMv6Hxt/9o1QX5F37a
0CwT96cusn7kfwqq+nU20p+xKg20AJQKKE0TcVPgYLz38r/LUqNbjdbBMq4Yx9Ds4XoyWZKRtWlJ
AHiW5UH1eksvjjQo9aWiouPc1JYPsUJjM2URjCpknxuPSn/E57u8YVedr6ssyo9arTT+iEV9oxVF
9nxbpUdBim9P0hzjyE36+BIV422nDhy6gPgLYTNTvPrE4GtehRZnQ2mEQmwaij23qbktB4YkMaWZ
utbPSPQU3UbWIq9Nhuk1N1syKLIkafDcYQH8oZUS6RSxSn/kIDHqT3JXm7ushfZjO+nLLeUbWThd
q2MzWZrmZvqlTi3riIV1N3bPveCuMf25qIpsWpam1Bz4g9pcSqXSk80AUv3c61JKXAXxF5dyJr+B
l9IfykjVELlE0lltULgNqjQD+WnNXSbI1oKD/a6ap+ewKzIMhkba9iMlRaSkR1VPxF2mSi4Rngva
xVdLGc8YFO01Y0ys3rbfrfJDS4T5goZqO/XmR5eve6Xqvajc3ep0O0/Dk1EyvD7ntr+fhqLYXcUk
+hIiLAttN782dQTb34DhdSqicQMDCJkbhiuTjS+Li7nvh3bLpaI7UK9gJw06gdFP2vvwsiiJPzJ8
sG7SmJ+anHEsa8byjjDwS9fZ06lbpLcF3DBtLWSKwrbEDwKvGhUPs7RmgUb6wFclQlpW3bd6k57o
r66RJoYrNTOnr9/jKHcqgb+1cn9PkFXUicAJHvpGF+ZnDc35Wkay1wnqg96Uj10ptftMnt9xC2JM
SaOwnSAzG3q9uctvwQR5K+8UDGI2aXaPfTaviF9lLdZtaWaibzR34nc983mRQsJgoix3BKQVxMxi
LMBsUwcaIRbpNG6wT2TPsxqt28VAyEkaTjG9TkWhj19COl4p3vAFvTHcesQ7hejR7kvUFPVq9rLX
NgkVvKB2iRslHaSXhonWxGHKpG1e8zoSnIRryl6AHaa91Gb9uyAa1bmfkEqbyhhvtARZmt010poz
IBHnUZpVbpr05TNHWQvMi+EggfFqY+SmhGxAuFlnI2sZvr724az2L7KsevehXMqM5DaWr9mNUTzF
qmLraS5jXKS+tvSk33A470bi15xCTd/ENaNXBR4y64SDSre2JP+ATjfjvsKXHzZjukdAQ0Y9MW1k
xJj7XJdNu5/m1lcZsZD0Wn8s807EjJqbTi7Htatw+e0a2tEGWOE/6g0xdt4YATplYifyXraXNtoT
uqM6fVnsyRUnIgHjrkN6weQZKOJRy4zoL+v4WiapuanWRX4USi2+iBoJJ03OpQSnWH0LBgfp3TB+
MSLipUy7jVB8D3hMH2k7Wq9sdeG5Qnm4kVorTJr2palU2Wc0EtuTIoVMIHVH8I4ApphwrmzWvD5r
FuoahJ4RBJrdo0qFhBX71u5NxOg3RQ1J4TB9qZqlQOlV40OKYsMfExSrXXOT39bFeiDGLIywLkMn
ZWFSLR9xmV/qBLhexw6fZEgb6uHaY1F21jKnGhJNlDy0LcEIw47H4DPi0rk9iJnbRNpnMhFEgmSg
SBJy3/pPdR3zDwCKMKPpwxMkE141Qliqqasi5ef6nxh9cawk7UEQesT8AskUsor9yRRfxY7bUbRq
TFRETMh8Bum8IPyCs6+6IqyqSEMbWjAprblR19W39FhqyuhlUhaFgjrOXm0q23iAYtOjOSTk1Qhp
g55F/ebWgyy/WSm6Ssi1JHocqlu87YkXYMiGbNmLntb2NETxUxEVL1mrBpS2wKz6m4EKxZ4lU63C
Rk6VyGOzVV8Szs8zSnblqZnxI0Zm/CGlsOe6mnDhcOQULaK7+gbpe5dK4cCb1M8ZaypbD5HZAAvC
hjw0NPVLIuzQoIjje0ES8E6VxoG8BB2kGHpa+6xkoVJdI1Jp2aQUR65t5mLrlrfWCFIpnY512uXm
AWRXehqx6juLmglCUCI8QXw6Hsup6hJbR5ByRh45OEPXSS47t+XHoCub+e4YNKRoRAYOZGPXNAzH
jhAlnHB3/WBOeWpriPEyAVnfMlkazsY0DUnHX4PFVI2XJmZ+RlmSZD+EKAuCpgzrZSKZRM6qULkV
E6YttkC9j6cNmrsQXPVbsOp2pyyiiGCq0FGfLiZZe60qhOYwZz7ZcpF/7+aRn9x2XdlK514AoNfR
OKe8h2nRn3GigTssJIvfek20o/59umUp9XVjPAnjGvkLngx3EIfBreN+DjMVXj8ieuE5FvP6XaBl
f4xNI/WWaCoPCsm3z0I6J5sV+zPgchpv56xOtrlsCUfGzq0XITWZ7rPqpJUklCKcnqsZbXIV7B1h
kY4QTqiQLYlgoVJN0B9ZYtd0USJX1IEz8GKKvlma0Rn2pHD1Sow2wFK3z3+ezfr/sw6WNAJr//X3
dfZv9fPxvaR+Prx/vtd/uP6vh9/Xzr/+zp9YK+UXXVQUAquoalVD/zNnKym/aIpi6IYhUoJqCs/z
Wyksy7/ApopgLqIiUfOqUEm/kVZ8SxJ1UxUpkSmFLeufKoR/zQz+cx38x+BcA974r7gqBANmA8Ax
7QzS1yLryLyTp0U5zDEmnvkcaZ48Ry8wGyhtqn1uKW+/u0a/cce/54qV++P/reflPf++7hYZWTrI
KNV20+rfxm0hXcW5Plbxk5SgjWhl50QyznsES6vHutsbS2jUW0H0RvWhHcKCHxALEyPST1GEDCgq
z6LnrvXTjIlyVs3QsDB15m9jDlgd70Zy3dbl4x+/dgCIv/Pi/ypt2LDGqQSnmHZ5url3mxpOtx+S
4qmktWYVWj2/bT4r6dtYjtOnpIcJ7fB8FrPVtpajtZ5nq0NafxTe0g/+VRIcU99CvHCSvMd5sm3L
q5E/YWtH0+hjXZkie46dqicza1v/aL+Jo3Bxx5LWH/Zhdah+4B5AqOIT0u93wRpGHsY4t/dGb3Fv
Lhk3e5A/O/Ziz3SB7Z3Mzb3qJNgfoEE21TNV6j7byyvVuldHL5qlYowjQORRno9LEmbtJpLedMTv
xVO1bLEeGMpTzjShGfdw8WJRy+c9VdLdrqUBakH3nMQGdMCfFHcttj967FrbvLW19NSQN/QgKIDf
IbmVwz3IxWdz96PoSFQFuRakz3AOXPL1RPwRxglDDwtwDuVpuud/Sa7UE0gV+Vm3Vdv9zKY/PLfV
Nl9DRUOPFaJzktRwmc7teDJjZg8H4rRRpi8dBSxF7jiFZY3chdRXqsT1AV2ebWUOqWAlrY7H/DV3
fOqVQMsfkttBOxQENgDsk0rpag+kw8a13Xj3hIFnQT3oPfDT6qrAhfdYK1/aEqmEmMFuF9xdb7N+
1ybZ07v6ydhjxlmQ5YwCSEdz0GcoY3WXR2PBSA+L4aD5tkGr9c86OpkfalK8VUHPhe11zDrhfE1f
F3nw4UlfZj2mQz2Smrv2j32JOJIyGpOQG3Hw53zswgHHrlTvyjwiA+od3b4UOx2GYJfrlHgLo+s1
O4M3QhtdhIqxqwhTfb7xH9JCMang79qk6zMEMsmER13fDtZzP/mtT6Cq128Ur9gWT1YobzXf8jVf
9CyXqDJRDfKPKj3+41vsLmT5z9vDHQn4y+1hAcFKBtMad8K1OJN2sCVA7aQcGWi3rY4MONtWB+lc
/hfjFv7mlEPUA9Y9kv53IECGhRzvGc9W7cfn9tidl2v9I7nGgeZlx+5Yvq3XyusO5rH+P33Ge5j/
754R8xeBCIk57qSTuI22+vNt0wbJKT/oe/OkbYujuNdD+cU8Ko//xRUV/2ZS9v1d3q/1755zKuZR
WqC7d8oJThajA4YFkkylF9im7bJBC/a41NgE7PKZqd2bNtS9m5+H3AJbjDpbvuZ3rrLpt9Xe+lT8
ad+dhxNRDbvqTGIFAVFFHybRYaCWxcGXunc9GqYXihNfhhmVvZj+snJS1N6rg7kIXyWiziQieNeW
DxZxVh9S5cyXdHELGZsBomj86k7mIS2zbwZ2Jmd/rP2L0SN49EeAFbzhr81eDmKRe24/TBexc8TW
b4ZA07GMbeOjNWMN2BcpUTsUxPb6vVauwNt+hlVbvxf6F1xmta1/61gl4PCC8iIesCFqZHm9tw/t
0do99gESu4SGRXJkvIWHIUSRDkM5vnZo9c8rMSPw63aKVpan3PAEpxuTQW3Ly1rHdMl8VMmllhA2
IJlzjSEcY9+Ug7bcju1Pi923br6t17z/LJq3QXmWq+9Y3HRGaGbh8ikf5p3wlhOznblQPyT46tsm
DqGHu5/iR3ZQNmhsMeVBQ37GH7c3uouJ1EYiWD6Ws3h5TqHA6t2S/5hGh3E9neIIOoiqe89LwBJe
hIQ98ZdmgOO2+29Md7fP9Lh6aRiH7bPSXiz1fo4oDh+SFfa7lehAe37RH8QH8UKGxqPyikPVTv2E
W5LRjSEEOTfR4H6RK+YSl+/GJ5pxhtrMbI++NTgxFgDWikz3ZiNgBOhyCz8PqlA7dB7xq87Nly/z
as8O0Tp26+XHunVEp9lPPpaok/idnHekX9qYsV0+KHvm6aEFN8Vr61mnEUU8i8+W3Ay9gzcfOPQ2
hofVyja3vMVmY9k0SD2L3+Xkxj7xsp6kY/yjz4PBusQKe/Jzz30Q47y+Z0IjNydFp/oQf1q79qF5
695YBC3/y8nsIGfT7XoUZY7qsTxJcC1tjHbfoo8WO33C4SwIcDUbswqGRw1zWXKS2tWunzSDEUn4
iwL9rhW3pQdxvZoA8hfxbM4cpQ+EtioPZL9dEPYctUv7Kl3Wk7kXPHZoT9kDqzi5A9hjwxrYj7oT
h/WD8Gr42v5+MQUncaLtj2Fj8dOZTyi7i33Gzw+G09hvkqP74yNS/iDx1rD13xbnc/GId9nnX3gl
07fhPT0Xx+jKBAC6XN4SM4XO+bbFlcejQTpub1vOLDdxMGGr70TCMmAyq3DguvLCzElP+pAGm+hK
j4hEVd9NGHealdhigITWgUHFLaOvD6y7hTM49SqVas4mjNqv/GnH3aZ+ZeR1vaKFMaqdSW4slSLZ
ATfc/Lbu99fmoEcE1wTgd8jygnrPnXgLyj2xSk1CvPBe84RjfEmF5/qH4Q/7iUZtdEo0Tt8zTg1r
s7Lw5YMwBb3iiwsh4f5i+bLpab2T/1C9OFS3ip9RLekb6UV6UULVGzboMMygADDxx+NtMx7bo74F
g9rdzvNl+gTYQbPdJ05HcoJmk9qUsJJbB0Yn+ySQq7wgVsbYyLTpCmmu6cbFJiWadUSVSJz93sx3
Y0s2h9svF02BeNrdhjNjsG4i+BxeUOSUBYzkOVqPy+rdgoUIvmXbvFTXfBfvhn2fb+vmWZbeGuPD
yn/owovxGt9yEsmNEAooSsUEo4DdP8brNzqAKvOyp+LC3JzHvio+jApHWwwjaMvkxvM6wuxAtB8F
Ks5U3fQIC4FRmQs7+RJecUadrRcSNUqnbtsfDBvcG5avN7Ir5DKIIdorsoHbn+VP8814kM/ieT2V
aAdG6r3Cjj6H9/hteJgu8Ws7n4t5CER98uQF6KAhp5eaEJStbUPsklH6Iy4CrZJQ5pBkhyMWefqT
2m2SfFMAAlJCdQ8V8xyGq/lz+EK7QNWMPzWf9uNxOKlv+pUiZ1xfVYEhyeTc9UwDk4gSIpcUCM5e
39P0NE0B0AAWzyL21Yf6K4t2UxWSrdRczWdx+sj7r1XaCK8ozl/Vi3gPFmFqQt1TvW1107E+5NFF
mFRzfbjFoa3wgzbT8230o8pPyVPDpbVQfTYRAr5l31AKx3p8sBizZgFWuyqq+hljroPEIHlqyGqp
UaAML6AuB22GFbRTtm02WZDaNNCth1Lyq2inDOdW8hvlNAoBnVG3o3pmCLu+V8P81F6h+iDqnjW8
qZ1btE45OhXpiat7d4M2lHoeaHCTOQuFKADKtBMJzC29WfUI+b2VrLDUEd843Xhr0V51rUv0GX+R
vqx1PGzDIL7yTSc8JRl94vmFlaRDX1upcV2qzJmAe8VRJVthg1Ds8mdJk9EHmvRwsy7asDNwk8/3
zzT7Juw2P8v74bKy9pow6d4VAkaIWVQ/LHLSaQC1TW9u6e2k7illTAcOBHykxB4zGZuoR2xqCNVd
Tdop2W4pPqQks3WZ41nHUK47Sf6MYMrWl680euTYNChgiOo4rc/sjRdjALv0NACw8aiNx/yieulD
/q6dmlel/lG8Ai3XL+m1PilPGG9taXjOoEM3vbs8SD/O7Ene4DRPqUtObdPSaSWFgzZBrEOGcECc
aDG8pb0iJsGGczdzKAQBkQMvvRD7vIslyUYf4YgbHIK34OblZzJtijVcP+L6Il81ZgkjvEtoT+bq
cbwmPBqE8Yt0EB/bs8xhdoMLJinRRShJc7lc5k+0SVhyWXQts6KLDZlRncNEFFqDz9rT9tnoqC/G
o+n3Z4hkZvFFGNWdFVPQdfiBriEVfUEOrGZnqI9dQ0SDYzF7pPRQj4GohqXbfqilXTwxjMzcjdfq
UvwUamc5sMJjE+kWCVx2/ZF+Z/vlDcVpBar7RODUS3SsK5s4mUWD6g4ZvHP7al8sarLYWZt7YSPL
xNIzwtxhXjXkLDqYBz5mEx+66PyPdDXbrI7yaZdG2YyzZyWCVQl1M7sIr7qjPiUI/WI7/6lnLmE0
knjM+oNAtGG07WiX+v4ZalyjyvFnQtkSEm2E1hXFOWg6iA/hTWrfx6Lw5rE8FOrKhFlUTq9z13lL
/f1r+f1/gSY+YoKsvuu/ZIT/nySIoWPRPMPs/n1w7Pqzyt/z8Q+bvoAt7v/VTd/rdaSM+MNlhD3+
C5/Dfzzcn7wO6i+wvJKoyAbGAvU+1/aPam9JVn5RNYTguiprZBjKf/Y6yNovlmzhGxM1vqP/yjv/
CTfTfjEkWjyME5Z5t078U2LvX7no/9ShmrSHf9VNabdZNdIpUw7ZJt212/4onIRQsdnKMxs0fHv/
p3o0j7pnkCnl944R0kFdOyrhU3Qh+dCPvOqwvtzhmuVepZ3mIN3KTuf222yfv2MArW3FsmXEhhs1
GHeZh2vXx3zkoyVxqa09fTttcm8KVWfk7zjaAzJ2H6ItxWGw7KhynTZsd72nOoJHWeUmG0yvzs2V
wjTsNqs3+GKAvCkgtc5dPcGvQ3qLa7wF53fzYx+knNgH4pU3jd/Q6ZfH+Eg8suQTJxSqrnCYa3YZ
G9rrQIVxJAPwpAftcT0krr5R3RtdbLqZwsYvwz4ofMq/cNyykV+is3AsrvnWOtaHMmQ+Zth5qMh5
n+i9PeGgBRSXG84HA4DqkJzg5FGgcx7nT9F5xOS3fJRbyjEvv1ejnuL39s+Nh+LJfyQzzpEC3U09
6M1v3bnXq6BCv74M1YPVeorcNlDcW4i2ddP7nniO9ozjCeog9wQHvD4cg8qFfPDbDRNRg24HmBJ0
of7W7Xq39BVHd5Vtvje82TeCfCMF87kKJ35rfigviY9J8DLSSW1MP7nMLplSAX0emabB5GgOqmR3
cgjIswn32mZbivxvact08S/50/oxhDWvA+GOPT46sTNT3dP1etqWTHFfP9Ub1Y9sss2CJhTBaZJw
3BuX6LTuV5ftDPhPcaBtXf2UPYj78uv2jOufoiSeHHghHKzdUXQ7TzsqRxzdm/zaPGEo2yx0KzTS
G8Mlz8JPz8luCuQQvnqTeQO9d+5nB/UAsAdJvyH1ryFs62qcjQ0pIFztNFCc3L/l52qbuuR9BPRV
L2rYbIlnfxE2wEmuzIs1veGTyDH+EKz6UO6UzXg/Blb8skf1QTqzEoPIS/3Ca7lPRL72Ne6KJ+mc
fnD/8JPZxdisAapGfasGgp+e8ivDWvfyttjrh3pnPmQHePyg22cbWtGtuuv/C6xGMf7OhEXxr+bL
z/WIyAiH22F1Zg9v3eIP4KsEqITMfLABILad+/09BKlvcFcWm2ZDa+eJHoCqKzwqGwWQtXzHbusg
sLAFd/BnD/zaye3n1E19xFeO7MieRRBbCDVGf6GAu0ghxUn2mXqEg9DrkR/iSK7iG34OjNu6Cqt8
2KnxtgxyZ+HPYKegDWWwhPVF20khuVluHMRBGqQ/S8Y4GVuam/7n7aN8msJhlwf5E2rLJUyD9dSE
Fqs/r51p90DCjiM8q27H14Ywekt8fVPs1E1Ow1c/mW/xgQr6GKd7k7V00E8syE28kR9vD9qD4fX+
tDUOpRHGm2kb74vd7Rj5va+etECpzyY/Hdmxk9nSYQmoBVjedF8OgXaOaUt8/RuRlvP+VtifpLl7
M/cCwhOwbHE7uIr99Z3x+7PLPcnPRo7pEFVBC8gjAU1q23lP5nGQsbGaxzYcfE59f9pACUju7I38
cOpTkqyhxXoUdvELK85tnHcUzxvCNR1oVF7cF3v4Xg34UA4CiODNn1ySkp3aG3fWmUlX/Cs/3vzB
Nz3zQaVoCSyWgxzIgeaiv3Hhor3CqxzNrjbUmdv78xYHaroTtUiM3p+nzDzMah63ADBb7alBHIqA
9XTJgCbdkTm1buHoXueS5eFIu9wjvR2MJfepmamN1mDkqOk9UB57tL9jToTJZde3F7faaK7lwqOS
28VPtaH40IbAI4/GG5Y5ll/6egdONIA8gRNIYBmDf3u45tzowdigHbDlQAgbHiTZNk+xOzq/O/j/
BuMDfXXXVP0153M/Mv9KazUbKbJtxRQPracfbhxltdMHzHly27CkOuQz6dwbGCMtlRtzKUlb3Cd8
EiQHcHFmviq4V0JJ/RGCQ+DOme1nWAV/9Ur7q3JAUmzwSycKJq6k4TZBsV3DcTdyGw4+aR+8VyJm
3MX9YQZ6MPkczTaTH3wmjHEq9l7nY6G4L5v7Ick33NjjFXK4Tvy2HgB/bsxtxEbV+YxxZbsquIXF
H7BXm/sDQmmwxkSnPML/8DciGV1ysPgzet2yM4MRPMt07l9iBb3f13Mfai4RSny83SZ/UHkg8s1D
iyUh8zTZZnYW3uz9wVuP4W8sFgI5fn0jhCC7E6s79xLXdAt4HlQIG37rYDqYy+32eeTdySwfhBm8
5fzIReMQB+hg5eqc/Ytfv2ePPD7XlWBsJ/J0j7lxPiMEPTRYHumOHpO/XHnL43G5WVPCuXiKPPwU
vKT1m4/Fofty1g+RCQPXiFbwqd+1rB3Gb7s6V65wBQAUQAIHQzF75+JXfJzgw67F7Bm2M5WNzwwG
Ptv1vtABjCZ35cahn+STuX/vfs1GmxssIDqVs6Pw7gejxkKebdoi7kZuuk3FEXRfyrVH3gw3e82T
VLwHwhq0vWQXLm3O5v527qXS4I+7NWQn4NNbWS1cIH6CdF+WHsNauHjV5vaK0m+7cjl6XrXJZ089
EURBs0/oH9v7QnX1QDjdP2nDXcOKPcBgAccQcIXXOdeSVy/w8EwUcL6JsgPdogNmV4Bq+vVawMHw
oom0+PUikxdGUQeNwjnAABmfBBrGn9xfTijvyC4P9XDgVE5doiBCYccetBPOM/Tfyjq+P5dKlXe/
R0BGPbLFeRqJo2LmhWKBDTqMapuC7ZKDxzO48+5LotqzN4XFfSWzu4gssYTNI/K6ALG+S93hNBxY
vXd7vb3CNXr66oJbhZCOJKdx1GWBwfpGp4LMn5UncioTkLHRNsSIcc/KQRLMocBdfF+p6dEM5O3k
C2Hnh8zU2Vkb2ILgfjsM/AjYoa2wA08eAi03odRli3aEEKnhp8o2TLQre1URMDSMJXNflow4txmk
wRVVWAaE3LKqZK7l6nFFA26pi/k0X9Tj/6buvLbjttJt/UTwQA63SJVYxWKSSN1gUBSJHBfy0+8P
6u7RktyWR59zs7dt2bJNsqoWgLX+MP9vsqdxrZngOGNWz3oz9sttl+8Jf31+mpv7E1eEvNwjRgoR
9bnVrtjWwwPWwREueCDZ6ncMNAXTReG7t42fkgbh6sCTsDVbNd7VyEHBc0EYLe/ss/Fm8vjKd8vO
5ojpqNQ2r9Qp2dZqvmcI6k/gOYn6USex8WA7ybWhpM96a9wpVsjMDIEE8atH2LYHe+o3IXI2j84B
G4FNz41BNn5uwSL3IQvry0dajFxV+fsdPofYGe22k2d7WhePYY5tl6l2PKmeRvzZ8NFLt7sRBjcJ
ghLWlLq8G/nYtgX4llLC4du+n3q8lfEGTzN/dGfaGrRGv9WXbalbWoCqV7AM7J5bpyPA1IGtIXsE
ZOU3twB7CVQSnwI/Qfd6Ws1zdVveLe808wkUoKQFKeEKYwe8vs3TpfBlDhA7dzyRlQQ0gHfwy45F
xSat7PnXYxXiCXaMj/UO8r3E993Op/YszuI9IVpG9LYz3dwjCAJr9VSEpFR73ksoubWnu3LIDeYm
/rSj0uimZ7IilzoRUVK9o4+1p0vOVxGN+BkpReqWXkdUtIVdEvlJS02dP0OGY75JXkzOAN4+2OKW
JuAChct5uMw3uDWGto+3YODsegK1ed8gCeTHY21GVhIdNGCAl2avUe4BWefnVH+ak3GJHimy9/xG
frCeWvNp6QLzhkAsQB5GlWtnk0oYO5M+zIG3yLLYvhOYjyObyaE/RYf6ifXlRqGScjuQhVQn9Qqd
BOcgyqUHlQhO+6J/sx/1a7pjefja7AFmz8F8Sd+dS3cyr+UuDoqQOl0KBziIYy++Y/wi6PbljiOS
MHOLQxXkm0G8k2g/0IggUoz5zzQC+D0AMm/wI/et30PMdQHHunCNPOFeiU1fq1eaZv0S5DfpDUVb
i6KUtpvCJiDM21M10Nt91bnpwfliQPbk257VhwhPXO4TfgOsdof0ytsur7QlfYRhoBq5k23WsD5s
eZjz/bo5/EARZq/6fJK+EJ5yA2JAEe2Fb9PSwSRNPaCEXHdJWNMUyV4U7oe3mYsYvU3+FM7BK4YY
bAqda7s2TyLvERV2QB2LxoNDctZw7wJXcRd/C0NHwm6KlDxUFLJ4CcZE8IdwyblIL2Uf0kGIvd42
PMJMYP8h2Fb71sPABulY/Ki+lYf00AXJZTXC+WMJOxpVLA2fFNfMmfSr5RWomLs4//Eev78L19nF
9l66U0OTpvz2NnriZPo28bfivrgs8U4Paw63LawjCGJbo6znNXsS0bNFIS9mW0dCHpR05wD7kPPR
1yTwZK7L3UJg7l3vtfc0DlrevLc9NDRy+bVdADoC4RZsbzf3ely9pw+G13mRbbm2FIRyKm8HuD9H
NNrKz4ze8SPHI20blwlEzjzCaI9/sgGpLHTGhkR0TiIAkod/TixZz7losf/TJyOS3qI66YRhBTG1
wuRDqNL7245RTPq+Lzpp6K6iDKuGzAPzRhoPFay/hYMOQTR9KTpb7SOeKaFzKHbzruPtQ6PebV/J
8evNt6hlPH3vHLmPHtsD68WhNAXiE91vYo/Oszl7Qazv7D3QHZeDdLfVX7buGdtwsK0yKQCbMmHB
1mmqPwQRoxRCuw6yAMU1Eb/s8g28YQKpMDnIx/SSHbYY27ZYUNUlA9H9mTuIqcCgeSfV5oTZ0kWJ
qOL38bf+Vx7pMhW7H/v/Nqifcqkb5UyQSqRZrl5FYYlzPfhGnBKg+104QyrUsJzkYEyJrCbyCpJO
nm+bnYrWnedw1DEhRKCy+vEeL3dCm/mA2wQVjoQNjvoUtSQiU3e9jZ6ic3TubjDJO6jBeJh2AOR3
DhGr8KgxEVRPR4OakfhUPC703PpDRLyH1wM7tszuT6FmXx7FuaAp2O0rfuFxsR0a5/5kHrYdcQjt
BwzxOLaScPw8f57dK1iEoNyJJ8Ajt+KcPYj37RhQaJHSAqF4kwcIhdyaI0DcWafZfRt5uEvOg22r
gvTLn/K2z3Pa0YNhdzD2GCLjIMDRgcqBXQ2wEJ1PZvY4FzhXbL87oakKFd8+mh8KgS/1I79Bts2+
iaqGV+Sg2W9HykpiORGi8voelRNvCQteIvMZYCJc2w4legfh5LNN8DVbjBbdzeEW3dD826JmV/20
+ltssJXv1ACrJDaybSE4S3fSzgxrHysJ3iHwIILClm2KKyI4RnRO5/qwHivtTpg87m5NKQtBOc/s
RCTNTj4jXdsNFIhEaD7w0dkGIncNxk+4y/CgYZIVaEeAzQeDU3vcczDvFvZL7Hd2GXlWGmbESvZu
Jv7pwi2OdPyKCHGLsckW+AxU+z2jRw3QnOXP2V2JVYVMqJehcMiIW7edikaeVxKENRjvEt1Zfudv
9+TE7ztSLdQHcfiUESkOB5pQbNN0Je9mmjxH1AYulD6ed5JrntmJ60hg7vIA3m4h4kD8s4V4WtDK
Ia53zbEIaHR6W2A4s3DDgaOVzQpYFm/9H/o5KjkEdTicbEmJxfOIEzG7FPvYTfRWXOLr5M/sSVvJ
ASIfO1VBPPv7p1UxtqfyPyXLvwgzy7wxcubRsYZ4V271I1YVlCG2eO9Jvl8fzBzJzBgCWiNItdka
t9CSruAVuClV5v4FDdeDca1PVNXu1jcGCW6nj/xihdqeMz6wjzYhSXKLfDjYoofoGh+ZsT01J2Wn
HdcPvH9QC1ISCVSqnEuYHkwCw/6GBJowhtT4MBISk8SF3X65LYg1gICerKf1SH3PFwcOzYB2NLdI
elPeCFLM8wuHI1u/L19gb3BfBRVFF/WqvvTH8oZTiIBW5SyLQrqmBOJko3txcO7AbUxvtAjbA0MV
p/bk3BYH9nd2ccrnVN60W/UiTtggElRvCT4WCPvvl+C/atk81iV//dqL+Wl07y9Fzz9N+P3vGOnD
vvSH23AbGfxJynyTfv0VvvP9O/7RkJGsP+DqMIJnyUzOMbn3744MJJI/QCFTwuHrVUVxFEo8/5Qy
238Ym7KO70LKbGm2+gN+6g/NMGSm+TD7MAyd7sx/M9OHlvqnR8bAN9Fy+HkOk4MbAuj7//9B6GYv
hT4oPbGAgHwaWpLpoOrAHVPyohZTcvgqMkoEFUsz6j+Y9oJ+gQ9ydYyNGKonbW+G4Go7RuIi+PDR
sMoIPatYo96wRkwi5CsiE99i9PamAl9Ly722hvtELXkqF0aD4tAZ4lXyABd2O2ZH0iQUTWpGbiHl
teOP9thxZMW29D5HkUUWAQ7xVCewLFEyr9NRnrBrdLXW6ok/CkVqXEuMTbdRWpzTBDT0c6H10uey
bxNlrzdx9ggUonw3q9o62FKFhqtED1ACy9vPWoFYxKmYdjPxLqcCDzryoZOb6nFK4bm5jEZOL31e
kEJChI3osgxobOrIGr/EzMnEnj4v+bCLUlMHOb5UHSgcUTsfAHfHJ0wBDeNUt5POpGMH66uG1Gl6
KYIQ+CObFZDLeJD9YIka2CzDPpjXS6XW3S+5rL1WwmkOTFdm8tFYlvoVUzuJ8DkvJFyCl2ZwE9NR
P8/FkFbU/XG8RM6q2B16hJiqK0424yluO7v1e7wSXjI1nk45zuGUOtCQg58Eb3OFS0H2WJfrNGBa
OGS7rLEwGm0EUU1mTPfgYe1TvFr9S6toDUnNaIOOFHaKV1xk90BoYIfQwtcaQz1DOFAurZNammcs
6M2xCi+6W1MDOeBPmdafIF/kz3iKdBhCFD2C9ZEP99DrJQTHttdKvAmXJi5dJSkUxA56I2Z/nIDS
Fxu1wLUNob+bs/NaLRvMO84zMDKWaUyAFaoCbXvjlFSAoAE9zrazfhvlBUeQwdYxnq0NpzylcdM3
OxWubmDa6Ow0pqrRX5Zpod1HENXeK7HU33DdnaLDyLjVronGBG8rAIq3klnH1CkXtUs8kekzapi8
0Pb4Y313pIjMs7Y2G8S1kTrkOUVsUvWYjOWzk44GM95NihuVrJTV58WOkciprYRiWU3U+En0SdeF
saJaj2U/23XYGChuvQa6yosC8X714JQ3kpvLuH1pap1OXLGa641/a33L7BdKihiikQiMZLW/LDKm
iChJrRzpn2GY43lRRo06Vmp1QMpzZbPabYfW9s2OIzS01gm98DQNnFkZPziwWmdFp9GYKEdU8FCw
jdQxIbLN1ogqwQAay28Z00doXVrR44z5w4ciZ6oWapa2tMivB+m57x3s5qa5Lgu3FT04HYYf1Tpc
pMl5rtW81N1kqZjMkpVJ4T5sxX3dLcq5qxzrJVIZFnYrx4noCOWdxJkXNfNHF7cyTca1YOjPUCEJ
iVbGVzxSENX3ekz/pqmqVri1VCMf71dlhQLbSxLsL033qlbtwflggmB7q1GYZ7u1Z4YuI81w9k2e
o73F89NCusS025pMwF47nKKbUJrW+tFZTM0IFl004qh1SvZhii66zRjgxr2tjaLFc5y5kO8dNU5e
7Uhl94E2ZZDVJ7a80vhSFIQnzZin4h6+1pCGPb7FDPAmqn5pF/bpO9vcrAOcbsGV22JfsYORmaiw
X/Wa3q7VtbIrkgIdIXZl3TPUju5oigmxB9CR6XYZWvmC/gdZhi0lCHTh3Kdfo6HpX8bZERs3lsvP
VasnLPdmg4fNnOQ3e1wkmrXz4rRw1tWcgmiCT0hRjPJzmWFP5eKd5dQPDF9uxjVZlTe04icoFbel
1OOlW0xtkfoxsILBx81QWUFtrJiWzn1BYhNJVmZ4Ws3oYVDFYFfuNKxDcKDD7iLxV2GBn8DxNltu
ViNifnUGiHtuRIVuLOYh+4JNRj74EszE+mhJcvOpWZIKzW5rNGOoYSjJytStDS9IG3sFvfHaYeao
MpiLe4awogXT89mSD1Y8DeT94JIYlln6nNm+vH7p4D4wZ76k8qlK50rxE5F2PKyRrT4u0IbKfca+
dV4WEa/XarUxenHqMd/Fc4zVetZA5uAZwBUh7Op8vjfnGSlVJY8qdpgJPFf7pCjgnG4tHALlg2zN
qUMRSFTNrbFiCBImRaXjAGvn4gpfm2EH7Fm4CxsMNPwkFXhwSko9/j8EbH8Zjf0Us/1fQzEo6m/j
tuNr8/oTuuH71/9TRmNof2yxmkXz+l/yGfUPUIjQGpTvHIV/q2d04w+CCFlhsJR5NabPGM76l3pG
/oPIztIcYKEQQ/9LVCLDtT+FatjLIcKxkOpooMEgLyq/zEFUixiHZcyrqwOf4WRLNcqInE0YXCD9
qVlBKjz3lTv005PtTBemnqJl173oKaUhwzykU30zyK8mglXZGt6bGS21AypKmMe8TMOQnfQyawxI
0aOI0jtHjfbTYk2+KudQYWam2xtwan4sGxHgJgvBWDnB+TeoH2am5FogCoMJ2K2rM4cHmag0PLEW
9NmdhBlxL4rT4nldkhXnDvVbvCy4j9nEdnZ8K+L+lAKx79cOrcYi4WhG3BLEzYMqt/QUE53SYedo
vjMx5lEvb/glUIPKrYRhz6TAPmcsPmMAy2SowJsx6/pdfs2upu3sYR/frOVNrNMpzeWDs57GPL4H
xmbvLMhOTCorhS/nsxSsMQpbmZpt34DCK9+cGnOp6agVO0tFc+h4DiJniq2r49qL/jbkFWKdxOAM
FNOM6J8T3QBQF8FWwsUKaoq/7XbULmt3nkxEj7T31LcMbhFFGBRc7MmzRolwzlEGiVrZV0qhoZHo
tQ+ihu42Xgdw55KmP0ud9FpqeoS/Gq4supAVr4RhDYy8RIIuIlfEgA76bpPj6yvOJfLMAEWEHL0a
GxrXa/02DjPcsbh2wLtl4igWBsZmKBEgiI3Jh5CduDI+6+dyEnDk8PTwHaVTvWgU7SPWXNntYAtr
t846zVFsuW7SERY7BtLPcTtB2pSKr2MhY/aVFXXY46XgqWNGZT0ai2egg1spUikvteC2HZr2SzEu
kVstFVMam1WHBn4iAPX1FWCX4g2L9VIVsWAZiWqM1lEDuE4zQzBDwpyd8cDFw/RWxPGx10e69a1J
i8Sx7rDaoqrQAIBv9Vr2RmOpH6Lc2ojfzpOhodjVS/yuokwlXBwY07anSRzXKY2ucs8kvkgW/VTB
VHvRJoO6NQ7GflspSu91hrP6cjmkr7D7rWAZt5t8yPWT1VbELAWaK62SccqOccvMRIVstiRYUUdB
fN3atK6B3TG6sOjAFUvK53M3u4kq029oBi7flFNiwrSHko41Bikmu4bbde34EREvnoGNUADvYQQF
OWj8QBEyUw9WmCphOE4T1a98jdCEzsmtxIXEv7ujzS3R8MlTmPr5Wmc+c9FWKCRG6tANIpu1GKUQ
UZmEej1S5YhWm5iJE1fp8hZvcqVF1LnikyP3YqdaRXfi4KTJktmgONNlQHfRQ+LELYTZolyX0Q6v
BWqfuYfKVfDqeOtgVI+dnCwhjJuHKEYwjwfOjC0eIv9G8RatREsba6i9RuAmVjwyL9lQyxq1T6Y0
JW4PGeyo2+xi3Wx+zntV2c21YuEqmH5YekzpfCRPmQw+jjQst1XXgENl7B0n+VK/JMQeuJTHE3pt
KI/t6jAaRQ7upqlJha2W6NB1dXsu6kI7dA6WLMawSfiVmT7jGCmB7agkVVGRHqu64jmxJjqAcbwG
C/wWLOd5fqu8BbkQQxMxy/QVGBRt65xEJubjurnULaGNxeVeBa90KIf1xcbP2sNAiwr3uCY+xmI5
V7TDeFgz4DI2wtqPKsh5Eux/Epc4oOP3+j8ISagX/FAY+8fR4SimqZpQgAD4/DIiKFXo6Cetq66W
o51KB7NwngS5oS8mlU+RGaO2VqLDD3WQ//CaylZ1+3c1jhc1DIdxa9UxKS2oBM78/x9KCzmYQ7md
Z+g2hKxrm2F1C0wt+9ZPrIxCJ1k8yFpgW3caz5OWmH9XvP/TyzPoDUaJOXHFZmL8FwVN3sjNoESR
fM2gYwsXwr/7+w/4p/MYd2tUsUynawQGtvXLWDahssNdZ2nXLs++gJB8bjUdNEuv7X7/Oj/PdbKO
ZJfypue1LYuX+z6J+cM6tkWZWXJbGNeq2ynL6E+HZoask/wjFPzLe2Rbj58ul8n4I5mHrkI15yV/
uVwRJrJ1S7p3xQrNXZw3OfkHvPsvX+A/rNePL2D9Mgm+lGDjWpUXEAiB8Y3T77Ly9fdL9XM16/tS
OaCpTFN2Nmr7Vjf78ZabVNWU+lS3r8MEWm886bBrZsZQ9I8mefv9S/2H5XJgatuwfiwZ3tN29/9w
VViuQgZu61xb7YjfkqP+jYTyzz8f/wBrC0NVPoyl/qKZVrGyKgVWhVdJcasV3uXf3L1/XiqFuiSh
K7pvxTR+Lfw15CKKtOb1nYaACVPFBE+4ndZ4kxL8fqH+fNnhNFBftBU+jUEd9OeFynh+1iEeszvb
QVkmiQcnXV66yf76+5f581OigBKH5M9Rruj8/eeXgTOQpqWWpHdqf6+tn+K4x6/mLWmr/3LddMtQ
DTI1Loli2Nb3KP2H644H51pTvyuuSXMuiluQV8C/FwSu0vn3H+jXdeOFDJ3KMaUeE13+ls78eIPh
CCUUykPp1SpIYotXKX3I9b/bo3+mMlggXwzHVOXtHrZ5YpRfLs6odwDcbD2+VhkUWKh/C/ulc5cW
YJXGY2kNnm0wVhx9+v1n+/XmBumxZUtsoDw6uvrrPUE63GDhqGfX1hui9+pfhMG/3Gq0nztB2+ci
rrSpbXPk8ev72fTDVdoYmsuaZNl1jiHj9pjFnDsqjsQSFr0zOQI4vqBuFaBBA0qFUGrgkXzBLxXR
o1Q/q/KkIQeHUqq2mXFXVuV4WGTzfY6N9JrWDmoOp7d2lSZbEFGNBiMjQgiRrAopWUsN0t7MilZq
apB4bS0QjgGrYFSgS+oCNWcZGftaNaa/QQD8+ZbZPjVdbBhd2jbu8fMtk0e4KDWtlV5ree+09MEu
Sn79r68cL8Eza6uKpTrGLzssUN9OA6uQXasbg4xm9H7/4399irluOAE4PFYADfkgvxxC4FUg2sIs
utbZOdE+pOGjh/iw9OrfPMV/vgEtUnZdVnXdNEG5/HLfizKbE9C+w3WqV9d+tGrp//MFftm+dVuV
CpxphyvdiY6xlN7//UKxuW0bwI8Htm5xKsiGyh9Acpjc+flqZyau9bHUWrcWHDOvqCqEIVae7ns1
Q9c+N8JnQCt/VjNBB54zZjeJTEFckYA+s5wJ6aYS52fSarjzSMsz0Cnr6KRhkyZvhtDMqxM5w5Ei
YxSF5qS+QI9JvWEm2PLbNNUPXT1GN6DWO0oLk3qRU0rEYsBMurNBbMTCoFvQZhZewIOo1YMhF1NQ
sSgMxvTlY+LgrrjgqMqgt4YlbDuXu7VqsuloaU0SdMZIip/Zc9hNg+zNk8Z0vNQ9rXMH9UQAO67c
kVje9JyaNlCOWVOoiZJZzTHpfRP6UzM7xm5sVEZMOQO9WZ1hN8iU8HHkST2gXQmTcWyyAEH66LOW
UJvOnAUdhaUnZ1G0FFa0sb7Fgq69t3K5DiosWb6Y+SCoyMKjvTFBwz3pAEzOiQ5pwDLjLqCeB5kF
E6MwVRP9a8pVPdpGNfjmRKnQKGzrm8CUEsdQC5xWAxVmpmTiLbYCdtkEi2vbJCRSrE1hZy9vZZpn
rqjGF1w0dV/Phz5wio1TuSTtrkvhgFFhvpfV5jnebP00MZuwDyt673Y2n+LNNhg389zwVW0ew7ot
WKlIR1MgJGRA5oiMwh6FR26GlqnEjq4u9PXSpiPWpBhLuAMofz/uFmaj4qbZDanVk5/q6JvibthT
/UwCpdEmnDP7GAaFVFNS6mXr3Oo58uxCpY5gF7gcWDIvkM1qtsdS+ZPSyx3uVRmetVoKk1CSGfJt
7f6glJlzooCv3yjdJN905gQFszDWIyGdszOiJA1NJqmpRsmMdYBCzEKwdLb+ng3GmdRycdcSxFEB
M+yeHpy+0Ub1d4uEVQ8SG/s+Ua7PlV1Eh9nukCwbmn5DlxKa7uis97XmtKehrKaPeLC/jqXCCEDe
MULvsN9rSYNaQ22k275f1rt8gqNsxxtCp3LQcdazdmubs8I1tbRbyivmIbOYl8f6kdTDggZgxi2m
tQbf5pTxJ2eOx3AR7J+b9XNIF7j8cGwNsYkxZYwfWxMk/dk8kT7Zh1XpimMOBgoqxdIw65ZwgbMV
LkCvGyENqPFQcfveg34vUw9alHbXjaPpyYO9eopkIOWByu9RhGiCYjUI9ixbcotc4O28GANTpupr
pyvog7U+pRDQMKwjL2i/YkklQ8wgfUxV/I5PLw3FWktcA6tHXOBx0F7T9tVeehsLQPmuNiHj4MnQ
H5J4qC9wWluQawkOKfFi7HMa3gey0OWmWxWy3EbRDopZxXyxKQPhwQlv7UzsFJeBWWd9xXKi0qzS
48BDAd1u3pfKgHQo7mSX2r071Q31i4YRcvjiCvWhJT22Qjd9CMrHSKLM+FqaT1RMLqQEMdQgjCpN
AqqbXGsoVelVHcZcQdfOMGysHu2JYZASFPcM/25ocejDXewb4dFDr5k9gz5OrX9R4xn1tBifJhNd
IohD5aDDpA8TgTfomibRPi27gTbDIo54yDFWNGXJoaNuC0spYshiafszfc3VA+pe+1Nh2ww5qTE1
jL4Y77pmeFtKoM1T1NtXKkAUqfQOOZLWMywjTO0M/DY7aD3Dwzqs0v1QSA5cKXoo+DyiC6660S9M
Y+MQpHMTGOVi3EOtZ/ZlGc5g9s1D17OT0QeTXyXTAJtgzyJo2GZ3XYLYkugWd4Nk4TkFg32ozbbE
nKREkYu/SChTYaN5mddXZaIsV6YamEezMs+b20GYtO23NWucGyeTpKOWylQYUgdii1I7x6GOngfD
+bIU8stUrbWHxSZDTEWKRHKkVVPN1ZsKVtFbVZAXU2+zWeZF/nUGa7+fq7K+U9ppfF/lJKe7M+iM
hJkDaIWmzU5si+2hFxGSnUZpbuOaXGnKs3S3OOm9Mlj4T64Fc++L9GBMyrjHMdsK68HASUuKZU9s
pdshwd0xWYc5kKqaMTNtyS5rh9fnJLGuQys50ASrLsBhpDxs/Wy85ub4RZl7K8CocHIj3Davkykh
YW8iuskLXJ/V2CCrGJDDasB+yG3VBDE0/vNuJTXW49SY+OnVkdhjtsoxGLHfeYaN23ghlf0zBFdD
dVNbQtu4nQ/u0s9vmsmKFXJn7hnqzh9wm7EL16BpRTkwAp7azvKlL641paiMaq41vQH/lB/zlZpP
lwHKpOh7jzfmGmrqMoZKAuwNU533qtYYl6oq59hlJUPqVKjP+jCigCUk82zTogKfJe+NA7szNVeQ
tFGFD1hSqX4JbNXjIE2vs6V9raH6f1PHSfI1EYlb28rqr5lYjQyFApwjXJWai5VpKtu3UexKbRSH
JVGxkVEmiAS2zNINxBFDnb0Ns15qQScUzfBLqMF3iW3SUa6mLN7lGA2rLic5w5z9gExbzeLr4oz6
6FZCXkOcIPtLTagQWBXtbvFdneB0FkiSOsOKJnmjlre4+tyqx0zSP09drZzrOv4q8yF8XGeoZi9U
s1HT40/FUE0lOCEjrX7QdcrbLYZQ3lw10HaMyOzv0JEwh98b8kVJ++Jky3ESyLYBpQGfFseV9aFR
QAP0+lFKrBhqiSVd68hkGGWUxR2yjQ6z7ba5COzYdzYtQD/R5TgUg4z6U4vKwKrH9HkiyziUWym3
7pjiF4b6RV76+CSbNbMhtByCNKqVUCH3cccxmfx2BO48iuwj06PuNTGU92n7NRkM72Q28H7RgwDo
JNs5G/H0mkG65m5AE1PYarGfu7Z4p7m1gSlsHlZNftOz5LWeNOl1JEsOB93GZC6X6Y+ake0NRrWw
92H3fMlyiT5PNE5+4WjxftRxGrF6e/JSmqzepqbxUnthhrhVGemSx8LHaJdwA5TtdSjk17iuYRck
cfdV0dZ33ajgrw5Kh35cmhcUEFYKvaJCQVvS5ZjM8atWWHxmeWLz6BOJfLkfODKlccJzN8YOb+Hw
XdRxBjiF28zOGVGIxMtFo4/UA7Pr9E9d/GzHToBqZsSa3IrdadTnW32hLknf/EMq1/dOknqqu4z0
yGipIM0kqDEHow5LLNPIntGKLvUElCaXR7z0LFxFzG70dKdvA8PKpHNGyuO3S1vtiYvzc83Oc6Gd
VoH2oR47IkTYLH2iGkKI2b7QU5AJrQyl2w1dPO1GJ0p9EoLYL7NoCQfUBQeQ8ApYFPlLpeTFfslg
OA6p2R61XKNfDGb72PamzMkZs2x4GoJyWuywmI11p6/gtOYiGcO0MN+0rB88TQYYbWeDeaqjCbNB
o02eJIfyaaMRwOd03w85HtMQjpPWNVfHuUkk69I5xerV1Sp9isFEBwNtnE+pUtBnrOhntpuVc4lW
IEuOeN4y0p8vTIM183zEqaP12la37xebMr6qSTMllRksjN6/VaOIbqZh1c9pob9iTIijA6R2nJ7Q
TYGtiQEPY2XkEioh5G30BmmTlQdzNRj7uDT7r8tcRZdZxTIVfzIGVMtGuQdzjHKevZ9DNzlkc33H
Haf7snBs5Btjfi0Ecaw5109z0nHbCFQSEwT5Q9Vpnxsb5mOUlHPQRdW3hWApwP2a25TS085GHLP5
SDH0XZc6Os/WpDeli8KVm3QMgCcuBwU7CAb9klb9JHRtDR1dIZehx9NRPaqjU6LmAJkUbRBhro0M
tI5ddDWLcTqPsRGf2eiW/dgW0j4ysi7UW7hqRIZ1qDTpwP1bIH/Js6g/py2AD61rzEO+tCoSapyX
ASn3qDqE0Iy3ssoZaWj0hEylGR7LRdY5NVuUuVZjP9bcK4GNrRR6NgNlWWWrxqEWMmQEUiYIh7Kx
E4LHsFX0/ohjwbdKhT7eVjR8a8x8OWKSxJ9H2PtECQD6ZwPqm26DuNFTJhVWrKPXjmmDtNYD+hDN
GczrZqLG7OgiLoXae/DjIQC0bRriSfU1p5KDiUyz7OM6fjdKewUHxL3f14lzSFIjuSzYBUKGqnB3
7YglYcEzOVBi7jEDEvfURqg+LS4QZTT/1gc8vNrbKBrpcq2Lw/TeoMv7oXXiN22d+1DT0IW1a0I/
F/3fvkAw9TWttPVsynUcqLnMpHBRLVdbS5ZPWZWqx3YdQVtK2Ao78dKepUhirg/fkVOzjM5zYbbZ
kyQpTDtYcJD9RJLynUrytaPtjkDf0e6NZKkBVpjz5K4RPE0NOmdHiN5QsTKoAbikYTidA7k+GrZW
fsrklhBPVNHzSCssZP+sdoYmJr8SePdqVUqNa5IgqK5QsvoEvnKDFyHpmEnDezGARiULo1uEePsF
9w9vTRWcKxDaBIMWi9u1qntXg8N/SBXyZVmJ3+LWeaC7y/yCXQoIEzmoUUSB59Fq8Z3nXjqYUcs0
jeD8IlDNLrqhz5d2NfRQ0eaXVNA4RBUaBcmgLjvH7JpgXakHjEqSeOVEp5fEGtYSUqzjlA7CT+Ew
B/JiaeeuVz7MrCkP6BynnSmttj+lCsp39kxQUvpdqsTTIcGjDKv6ieksGeLhKBRUD8mo3ljIATwy
4QSqjtndVWqhHZWqQr5lDhWQQlPxC1EwWdVw/dps7tGipSMTEeaAnzPFtNxda+elSVLoPTJ6ssYw
9qUE/yeXwFCULUNHiv7ZRLawbxfgW8AxxUnFh4Lk0/lEukV/fySSGvvECVQx6lyWVvGjsaoxK9D0
QF2J2k19BCKhSkzXqAObhK2xE6SsS6WnzOhauopSQmEGIDGRJqyPEhx0arOc1XG3TufMGSlCCsM5
jqVhPunpNO4M7KZ2qbMy8NrWE37tJnL/XDg7jNYAAqxSE9iDZDzNPeZHVfo/pJ3ZbtxGF62fiABZ
RbLI254HTS3JsqwbwrJszvPMpz8f/Z+DWC1DDeMESJAESVc3WcOutdcAP67vjTcoB+QzkI57BePr
dfSsak+4ULeUkzfcNqU/bPW4/9mq1r2B3liuIpoM7JH5sPfTTC6Cis0+0HBsyqVyd6mo+rXPeiZR
WhVbx4u4TwWmc+haZT73o1SrIRTWN+G2Dm7eHrEDYUAUxDTEP8oBuyQ7Tl/MTg7sV1iaBqN9lSci
3uia3qxFY1nYIEncMHNbrqqc+ynpb+iWM5zV2rxGvexwkSshBXAvDZs1ZDtC7zoMHbWWLUb0XKIH
SIHEW0z1cvBacnm65icREsBERYuZss58MB3fWdctnqde3/o7l7g5Ysvt6EDabbxxiGs3aTPAM6z3
epmJHQtjGfbmHo6AdUtEdfqoORNWvE3xFLuVRxZU4WNwNmHAFoQ4DhKpuWgNLON0K+/JLajNfREZ
z2bggxhQwm1cPUYjVMQdkQMBgt5Y768LkE1OKvEcV5W21qO0pt0s+y0oP37Eeg+mrnIxbIHD3IWZ
ZzhMTdyW972OGdjoadlWGkQGtA3ckU6w2xnJXKkGJnYA8BXXcqqhFvQ404d1wwae43U3dTDdLOFr
e5W3v2RtYetWtQgAE4Vm1iCkIXZSZEOdGd/nETWUKutsG/RjuYfSVm/rvCdXlJDgnV12zqYz3Wqd
Ekt4zU/AXmUwk2sz6I2rwRua71FkfIMp0CydoYnWlpmNK79P9U1kksZVBgrNf5lwdff8kTyCjtt7
iJsZ0zi9cuugeMz9KL+lN/wrN7g8GWXcLu0OvhN5j9Gta+J3z/d04VALChUg1HXX59WNgLe7IBOj
vgurOj72Zvuq+IPtDQQlEWF8yz0G57bO8W/CcYopiLTR3JcxRskZdNZdDOX76BNuuugbmFSBN3uv
1WV0UCJVz66vi+/NJEdcDgb8Q2ucg+tSql0RsTCjoFBs2KrUrgjJQkc4WKBqbMwLs+jIQIkExNWo
W9XVnF5Yj+le8ZRuaVawDpyo2upRaZyKxoEpM9U6BaYXbns7Ihcef/SND3lz0zUONnMKaS0QZ7GN
prbd2X7SbcrQ+Vaaotlm4GJ35RgOazcs8UAQzN0B9s1tZIUdLmiDsfWN+ajibrdRYWWsoVOQCmjZ
Jm6INj6YVb4T8G9IzmKYNBuDk28aOZFfDqpmE8aQJ3ssgwZhQxXB4NRpiPGD/gynrAhjogPnjMXI
iVftKEwYHCE2rCZ9HKI5izVzkl2xwdevGIEdMqeo3nqvDB40VWXYK+eYOGdA2V44g8hcF3sySuVm
CoA4+i0BuysOs3BZ1xwfbYpgqm7NXS4TcRV3WP9lygAEKHyPas7PsmNq6WLjt8ZzHJT60o+IYwHE
QU8PEXgBtOKRSgj1PxAuftXwPa4INBoOKpDplnz7al2oHNcbp0Ewl5jZNq9LrO6gEl9PiY4cVdlo
Be3YuAugO+16n3N90rKfkx+nezbadpNnAHZT2o6HyIzBdBvUrspvki0v0tt1/nxXtGpMHyZLe5ZJ
h62N0ihKpT0cIDjlh7DWxGMZsDdPmg8Jisj6TZ/Wr4DnOgjMpC181XNFSOdc30lE1ob0jHzZarGx
bc04WjaYkSwqkRQAw9WTnsDbGrlPrcchIuKNJvbel65x35MMVxs4To1agUqOCmphkGuExteFD62L
BoyP63vCrfhrOgm8HaX2aCvgQai5eNYSbsb5ALfI11VKnVEDTE3lDzMBO6BtDC9ZxyA5i6bqbsb4
l27tcEwLNf7sgyYFftJpYZK9hHFNG/tksrQw081S++pxY7gSFdhkOEeKUl4jGBl0c1OB1d1H8Z2e
HePI1F6ddMB9wqzddRXGPFujsG8AMnHpM3i5ptSw6zJi3DM6J9rWbqv2Q6raRysg28oN9fY4hFh7
19JvNt6Qdcu4KqFw68ncfGjGhXRCZKxSoI6sFbPDbsNjnysNk0m01pFpV89hDAetSozqoS0zB8Oa
2hnwcY3b69wS2krEMeaWWi6eaMMgsVQUgossJ+CdcFw8y2WKaj6FgYQCLm6S5G7Q6q9VN3cB+gkT
3ACHq0n0FQ6kACcZFOa3uHC7W+Lly1tBsMxRpaLfOlP4BL2/OcLkw1o2yeyCfWzIQenDCLErIO46
E5Q6aF7yLybRhgQ26g5xJb3rLwZPg5flALs1Vq7fkGP4fTQmXFkiuP25m1AW6lW9suC0H8nZRKPJ
hreNRITElYv9EtgVbrs2xhvpZPHVEIkfASFLEFUtDBtHRBhw5KbEJ+bK9Yvbqs18ogty7aa1qLKa
YcI416vQ12SWdye5MnJTToxTHdk4O1YKvAwQwceipUOPag7WsQnt/gbaVA1xu56+1kzd20YvUKBo
wnGgJxZfyy6DpmVUxaNJM4/Ulx8EmmJ3m3LYSCtMvjuRjtOTF/S3NgXXQuK/uPOIe11ZdWi8OG6K
FbPbfrNir7+h/6a/uMMUPUV23mKGDdZ6sH0nXAihgvsSLG6r9fqjaSAEKiV3hEI5G8Ot5Q0T70nW
uYO8HAPGR70tENYERbKt22nCbLOY0m1S0mMlRywpnPVUFIiwW+ZKGuGM2VbKuuWW+caG2N6SI2Ys
s6G5p4cY7BJOAsBdyoZO0BnvcuAxWzYIV6zIXrkEpiyqiNhDmmxYT0x2fEXA05veh8mR6yXdndLr
biviTzlqsfUjcQquZWDinlH2r9BP7HVgpcG2lUZXLAqUWlcjzYeVA912VTNT7iJyb1kZFtpxKPNL
w0TWqkWVvEr1sftuTJzLMbqOV2V7Ot2HtBtuw8rW1oUMxMGQCoAj0aDGamDWNcAoGrCAfd8YXf3X
lPbGMnBFck+qcPQQlkH5xTat5lrG6bSlqugIS3Cbbw29ekHMTPKikbm+06Km2wd6icsyyU7YXERe
wOkUtq+NkeDyFYVY8uoO09LppXtgR8JMRlUBOp+4OMipbY495+OyjKYcKYWjXeP0eEfCcbMTNgIz
h37XmstYBTilRdHCynGdzQshj0VXYIThROjgJQk0uSIzjmiraNn6YkTcnPTjl9ZwIrwOSgDaSgWY
dQsX9jKRyNs8pE7LW9msprxyfmpjh41R7s1nNHcuMf8lC3Nt64Y5v1fSNyvi4sWTjTEHAb0RXjkd
6BA+D+70hAzoDbEFUHUbkDBGQlSSw4ysLPzNWvchzwe92TJVk62mwUzuh6ZGmA1c8FRqBt7UpRjD
VeML58ojApryAfwqD+cY+Cb2r+okl6cRjQj9rVIdHETYfXsdOqLY6sWkXfOdkJMPETRskZZ44isH
lhLxvrt68nruRMwXOBeRL5vFFA+YEPGKtjZR6t+CSEZXY1mUN3FNiyYzoHGGqZ2sJD3CG1COqcBy
u/MzgtNCkrwJ/qZn52pfSThXSwBnE59+CgKiyKpNSAt50xkZfUQUMSvik4JZWRMcPUiABz0gejjw
QFBaUpG50ZCzm/cGbZcsZkbSDzmZU9DtChK216mZxvdcyCC9liY+7a7d7yyDKtr0BDb4pqk25Bf6
mzztsA3o2AMQOuITpTv05kbCT9JOepCXBVW/j7lH5yPKUrFEtx179qrrQZYG6WCi+ealp0j71pUF
JmhmAPYmy4jrtlv9Csn1LhbEpQsQbqHTs5/rNZn55JIkEw4jlf4GyK1jocW5/tBVmbNuW3/A9y5p
NkHc9NwcUkLZ9KC6bsh6Xuhjj2DRgQqnamUd1aCGpWk3gvoPlHyowzfu2qiWpwjW61yk1W5aYUoN
dCHp0Sz1gq6T3ozfHSPgmo0FNlUHO3zoLGKYq8umHV97A3PvqtJtwB7/gXPPfPJmIQH4a/yVp278
cEuccNOqhLEQy5D7Gjl9NEnZu3IyA2wV30m6TOuUIKtl7BrJ/di61jNRXsOTVlsNFiIDGKzrY7lf
d3WBZXJHAH0DhKxi+xkFl8Rlnduza/vBqhSdOE4ZbtNJqEW0bhTNSC5EHUCPokqPCjzLdRo637Ux
L4NNlGsKaws9zlZDPLz0Hgt8MUU51vO13eHA3Me4/lKE3LSyg0JM4VAIJJa6YWMT5fTNTkODyRdo
iWbxe/8AtR7PskyJ5zExLJ1US9T6OWF2t21ZYLVkj8HR9qX+oiUmFZNVk6dtZYNYMufkapCiJSq7
0h4V16dl4KfOcWwtGAeOkX91Z7VohNh0NdomHHhPx+9Ip5tNRF1EsE0haDxCvZ9o1y4bTWIdb0pj
rfV5s+XbDNtRa52NrXv61yorgcd1zzxEo1k8JI5hPvopERJe1GIP4+OfE/bNqzfULWqULCWaRccD
nuSgY4D8axMZTQq7PgwO2mTyPiJB0aToXOeLsK2sZkW+b/KojUn0RmfQeQ08M6IGGLpfRRGSX1O0
/TYdDEwwR8/dGXoZvg7xrFisuM8AuGFW4KV4OKCdfFR0Su9pMtJS7TSEBAs3N0QMSV2/bYXHOaB3
sPHlFI4n8HBatXrdIqScY5gL0AEmZoX4pVUpVeLobC2rKFE4S33tgH20a0OT4xFocFp1gaJp15rj
xpLJjYSkfDtoBZGQlXxLVYYfjgS/7mWGVHZKo/0EsksbKp/JN5r1Q29T4M1CYSDRWK+EXZM0hEwR
o5ZU/xlQ95PniEMEClG1UWmOM35GXAkeJSHi2S4VAbfVARFPowH+5D5C54CJc08ycvQGMte2G6uY
wjuaitD0WS7briXWFBqyv0qY4sHSNQSmM7IKbhKaesDwk75PEmByI0/cHU+7PmVlJ0h8bMVdqEsa
lAUGmJQ9J4uLG4HaQ9JtiWP2NpOAKEIRrK+FLst9HifV2qh2QrOOfojGKO5HFkqQ4sduSx2TtaQh
Q6RQs1e8Ts/iKswEO3YZpAfZevkbkYGIDkZNHu1c2N+CbsB4z09qyo65eqNI2dAIoGGnfH1Ng9g9
NEZjrjpaTYFdabO4gwzmomI7KVzcwYmvWmbwFEOfpW7mUtzSmxDfUq5d1qqaKN7rAQCFPgfUgcQK
TXx8nH58Koqm3pFZBuhg66G3TQMJZF8Z2k0cthCxVIBnVlNbdLDQ2eS5xbPw5EgiS9UkvzrD9J69
WkynKArtJzf2QK0iH+mvRgKJnaj7XkYmXmIR2+UFctlHWihCAEO3WLEmjYtzImGpm77eWH55Fypx
regKt0O4ttr0aJXjrSmzL43vveiwEPKiW38+9kdm3kx5NtBXkLoDo/eMmde5pT6FbG53wXJCYdn/
I8sdSjUyD8R6cF3p0plnpLkgNOjlW513a7D9tIDAh3/9+i50PJ3sblfAPf3AjxwyHAkS4d3qQ3JN
LNmq0brN50OI+Tv+SfybSbO/hQCGQg3A+3lP/IvbcbR8u8JG2vANcCUNr9QCVtkxqRp0NzbpCPDh
pjXS/34h6PrfeLoer4qM+7IW1cnPtnMmrqxdoB86v7XW7jCEu8Fs6Eej177Loaq8UBDQBVA5FcyF
2TVzOD98fVdB2bJdiYfp2ddPBNJ18h7LG9qIiw7nIZznFIZn5EewUHMsJuqgvkCX/N9DeT/qTHUG
iECQoiuSst8/NF3zfQukt7nxEWujb1IApsjfoX+GztS/6gbIS2KaeHtFdL5EFMxPCPLZgqID2G2i
gp8Kd3gEebJ2ZHliVydF/+RJhWatQOrUihlHRqzxEACgbDTDJzfFsiy6GlGT7mGT2BtSR6erkQvf
0mqo3+iP4sOVGvSX3HqfcEtekSDqLuk8P3WiJRTGNnDLdQ0N9gUpR7k2glqSsIlSDKgfg4kvBLxa
1GgoLnMf9TgxEvCPKATZANEGbkm4hzNXZPivtgFREiEZcqFK45uGBfIwtm11o3pmaTaVj/HgNbeh
odfHTEK2cvZG4UFtGvxy4cHp2RWYEKyGvvhBNeEuWlHWT4qMgH3mD82qgrqxivTY2QunOlAkU7cH
Yd4fNDP5yVx1TkHn0L+3u+laOWm5V4bbP4f0I8CgO1ttxtEomI3cBtHVE6DURYjLCHv8NSYWWmhb
11a9kMmmzkCSSquuH/JZ9zo0XXSTwPQ4FYUf4wyXxtN+rLhjZki71nKw04Prjn5BQ9QIHxFIWmuz
JZ+UCvCHsEt7P80kpxEl7yH1DLtZDJlC5ekNchHz31wHCR4KUHdQx8XhgJ1XnCR7TRuj+zovCI9W
RreWeQFTMa29n46d4AZZkVxkrh0Sv0lpPY6hoPESkmc1kNt4N4Iw/hR2Bh490ForFrENCOxNEE7r
2lZ7qDrjlS9EuUky/DgKzQVE0lw8C7QZgnEo0o+u3b6hdpAnN1L4gqiJ0t7QohscIsixIB0ASYeb
brm1U42McY0E0dNxYBB1corqfFzrdUlL3CmRmded5Zkb4lELkqCstD024JYro/HQ9aGttHF9dEb6
CPb0o9P4dxnzD3vWPqYzokSBncmUUxEHBUEalgjaZ/jhnJ5YvmybeMyPVta80DwJv/h5B84TQ3JC
W+HflI0+rKKoCq9LZYH+a52+mvASOPRBXuQLK5L6wkFjcyq0b2P9FZ9nIaYtdFKEgFUQfHFkcadV
+VXI9adLvfQ6nFqogUGygsmXP2VBLV+qyI8f/LLGUdP1g31hpP2hNdqArLPCuaJ2ANzjG2A56CXW
wCVB2cdwJPHFpB/+NYeT+AWPtzGd6l1l9ASO5FFmrEM0BTSL1HDSFe08P/O+VePwA5uX4lWrHIyV
jLmZCFTp3GiQSqCRWliVTj7ACb3iJbIB/Ep1GKi6CkYaVy3X/jprpy1EdWdbla2Hs2i9isQ6qVZ2
1ImvTge3NDWpCxaUKegSKjekv+1qFk1K15Mb2jriOuhG/+Db2lvhCtojdfbTh2C0qhOILXwF7xdE
mmIzaD7pO1rVLsWIPntU5a+x4+ppBwqA2585qYmudklR4L9jif4gOGF41aENOc4Qj47gIt7bw3eb
6u3NqHxx8GMVIhnOsJ8NXCze7DFbT5LUSS/vu3VR9+5VXidc7l0cOXoLBeUotBjwH0Fnahbgxc0U
+Vefn5NnlYRrmhJ9nuU4Fp1GlF9nlYRR51abRSicmE2lWvNe/v8+/5ziL4q8BujJT0lycgG7igu6
v1lK8ceJ5cLsR+Q/yws5JajEzs7J0PVqL6KQubMm79gEJCya2Gd3am5dZIuKnmbGNv/5b/rbmKZD
tK0r0FFRf70/JfGh8Crfbow7EQRqWMNHm251LwsffLNQr41j118qB1JnBsc/vDD2/D7++73Iwyhl
ZvWHSYvSdP8XKfCHZkfXvNiZBlj6JR5GWAgnmya+UFzOX//9EFJ3xCwPEjbCqt+yoT+GyFq2+LHp
3BtU/MMbqXIe/uKX6rNLg5xVGlOa5KYnGcQc6bGtaN9LzBCjCxXNpVHOZjf4URLFae/ecPWZ+huP
VAQIke0/qRB/S/ZQUZo8McnjEvrZHISwNo1mF5DqFIbtxh/68iYaO//CTD//LS6BNOgopYkElfLs
d5jEH6+ljo260PVyuqPJjIv+NBK4gHvNRocecdBEEl+Yae8rUId0aKmQ7s3q5FmkfC51NXrfcmh3
pKc8+AoLfeqf3Rrs8U7Uz16IFzpkzs+X1fsfqJA9IoEkQGcezLFQi75fVnEzBcY4ZoJGd7CGgtbo
Kx1/MaH925b0YZwzdRZhzjbYQy6uzalzbsPJGddaHnsv/3+/5kyk1TpJDnGaX4PDEj4Gi/qHBou9
HS88tPP9WzgWbCYpUaeyWvnz/UMbQlkmRRXUD6GF5TyJd0blXJjeZ++FO6bi40ket1Co4+wi3g+B
FMeTgZ54D/TZQYYBR0cFhHxh13m/sc03abZTgQ6dvYeMJfPsh2RmoHl6mef3jVjNTBS8Ni+JbM/U
vAwhDbZMx7ah4fKWz3YDdNWmpEVX3ntUZaHE3RGbz2EX8Xe9pf7xxcyZ7JjRoBVHazhr+98/NVm2
iekUbX4vXmiuV18+n13nr51PZxNAkMoNQFemdbblaL1s3MnT0/uUSM81LPN//Xj0rjrmPmhq0J46
Z7uzZQ0mnhSWdt/17iI8oeG48HQ+vm0lWOm2ifjMhgx5ttbLsE860zOs+80YP+mBhHGT/ZuSnh6x
sBEDWS4bylwlnC3zgP6JxOunOqluhNSy7tC3cQ35xwclmFJoRYgMY+dipPdvuYxS0+ySsD45W5v8
y0tH8YfXfPbxZ4uidmPT0+aPlx22qYHYfP7tz1c2hhPgMFz2KQAlW+7ZIxrKlBBP0Rcn3eqJ612X
nY7a4CmFc//5QL+lxP/VFKxuMVOqELgzY4Gr3LMJlRWZqOMplic7qSWXFONQWYgerQZOat6mtzPN
kDbCsa7R/k0DpUf/hCrq33AnvoWCNWKwo817pXMOqsSFaaV1OXT3/s7Ttpn2r6tm/nh2L5bjbEtw
DggaWhnAm7K6e6FP363CesYJ6fPn+HE+oHfnVMZNSykMD86WfWLUpd8Jp72P1bD7ptFZ+Pzz5xf+
7jX9Xu+ckMxlc64130/noR+gL7NtPSQFNvdNfKR5tkJOtMR4Z1/H+drXaLV9PqbxHkf9UGicW17A
GI6CXmQpbloVFgFmdFW59qIcg7e4x4VvmOM5IawdtLw+pkV7ujD8/Mz++83/b3h08A6LQKhzlfMo
wwYCpE8XsKwOnA7P7QTJH55NF4bhqus8G+wFIdtY2Ae7jR41GksXvsLfSi22cSp7dlycYM5qhTCu
pNHQxDoJTd4MWnPdJREcETH9cvLpmWplabvB92GorvOBfJoqJJBUU7Bhou8R6dtVNJNUDYKVnaUh
qiOE4Avb3F+/oAEiKDDHxYz3bLtuOx/dKEqCU5KyhCfM+krXXTQmjKoMEZOdj6vKbn6g17hQe/x1
ctCgM+at3LDZpN7PyLqojdiMkvQUI9+qRzoDGbcSgPbU+sIKk92LU19pw4WN4my/+t+k+HPYs413
pLcTVDirnjxzAFPald3r0L+M/skK3FU4PHseCtr6FqYOOtTgwip33y/Dj6OfPW4sU3Ikbml6wt4X
tnBuHxNVkmKRoqSy09fORrTb+BkoQYB2Am7CD5q7P5POfrAStXSkvikndVUg4mIX2ps6TeLBKNBL
lD/6oNIgKeh3FujcxmizddEzRjWld85M4QDN3GJGt+REdTZj1/7KU4RSVkYaBVTAHijWyJAGafY6
ylCgzzqmYMBwbZqeEb0cnRjKkdMXaDrxHSWffWxwrJdMGJ9dpBfDrvUKkGKZfEk8/9HOiEuMiyVK
9WGB8Aj60rgyiuzglMbaHMuH3nY3bg6rZMicadFjiLwuugAHLHpzJjLipWelgHdGtCpzsvps8bMr
ze9ovZC+9s26SuWyAl4L4aVCfIF07fuPJT6Ry6gWX43aPyrnJ+7LgNruk23OZN622xYTy72HeLn0
ewO+VXc15ubjoPVXWUScFnTLZYfGu6j9+wsbwfsD+f++ePo51NsUquJ8nbEPgE2CJp5027mjhYyl
mUuEtdFrh8En/2hEI4VjL2YxWxlNR2PwvgRhvzSgJdBs+5612gmFy6Udct713++QUF3pNv2u1nAL
OdueZE5DOjTz4hSXbxYXQN6TCX9FM76U0caFTqGN35vuUbYgVtX2wiP5uBagPdFcs7hd2/Pfvd8A
dNh0nT3G1CidlpH4k5PzognyPRuT0BVt0H9VUKFeJ7dB/KGq4rZJplfIFcFhMnR9rSXSPrS929xW
5YhoLfSbg0nvYaP3cfv2+XeVH08yvqtJuYwRDUX5udmEgx4DhqaVnyp3H3ZvYf7VmTCPIGwyd+9M
mCpRe+3rL3BXF3l5I5X+WuF+aE3ZVTXcejiiILhZSed7FsPwy34NAxNTq1i7yKgTeotYS/jyatBD
QHHsxaN/ckaZZ9/c+ONGOb9rwJ+zvTaM/IKW2licJrM54i17F4fEsfY0dC9scH/Z1amT8O9lTBqo
3ATev1T8Ho1KwBk8ZQkkbZo1wRvMnWTXaOptyIb0NnTN4Tqy4QFASUdmEA7mhdr3L/PKYQ/jgkYl
Bcx19hVsFaa919bFKSyfsJ2+z4gvSWE/QTN3kx+mnlw45D8eofxkzk+AG4vGmnO2iDTdz3Ur5uH6
mWv/MHsMo5nBpM+pJthZ+SC+YIuLL/hgoHhooDZ8Pjf/+nMldS9++fTizh2ZNL2FNVhmBTcJHSU3
vc2Fn2f3YZMSjjXqe9PPVq1rX1i97+vV3zPKEaZrAdCyIqQ4+9G1Hnj0SeaHTI65V4NQqOHfKwQe
7H9j/F6Uf+BiofIKbeqa4mSSMw6VohnNZWE9QWNGUIcdOgFORrgf2+zCBJpXw9muCEoqgeJMCXB1
XjcWEtt0w3N4oob7iMs7bDNi7uHgff7ijI/jUI7bwPQ0ScGbz3G/MoRdLTJVnWrDuq297IuWd3Cl
k50P6oPOZ4XB0yN+G/vGrDZ5P1FBkzMuUei6aXHfx8aFmTRvuO9/9/vvM8+0P5530hfpODlORUV2
a2HLj7PzCrr1QqurTR8/fv7rPx6I82CKFiZAATq1sy1pwJVoQheHJC0M93oOv71t9pOT7uDbX7iH
/GUoA4MfgMcZhtTPYe9wZP8bYbKRthw92FbunmKjcDd+JH753ngpNekvb5XRlMsfUs5mv++fIp7B
rRF1zTwaxVZRb3SVrVNxYdP5uOq5ioLbYSqnw7T4QORwkQk2wVCfCosYnrT9rjAQsKTDLkDUdVNf
IVG5sCw+Lvl5SIyW5kUPVn225LWxUslgMGQ89QInDUM76qXWf/18Xvx1FOwLuTTpuvPh0iZdrJaR
DAOMFNkp68wHKYMLz+536+hsooO4g8BATiaY5ANGJUMTGdgEtpP+qgggKPsRIvHb4HAFLOA5DCsz
O01IxiI3uLDG/vbz/hz6bI1JpDq+48zvrS52pdHANuxQD33+DP8yBWckhNMPCx/Blf/9FMwKdFRQ
3K071XUlBkySDF1cfI5TiMn150N9XFtUbvjY4aYIoPjhdWlR59ajHYWn1lITEw9adyBxTRppY6+K
Mp4ubJpnexQMONPlrUGO0gVQyfm2QayGbbR5N546AztZLUuL7dTqeAMnI5mS0He4VNTyQiv1w6Cw
i2mbIcTGI2C21nv/PL1EJGieWmIJvJr8BcPlwhOM8bGzerUZeL6HuNfiS7N0/tQ/Zimmqjro44yl
Yg1EM/5sh5Ql0Eky6MT3wfXe65URb5oGK4g2NzAWqn3jVlNh/5ULJb5JlMoHx69jgii7OH6eVIws
UwRTtHTbPjmFBUYZKZKFu8kPqVSGPDjkUAk+nwxnk1vAmANhokwmmwqDKcJ53h0gQxS6lW+lfD4W
Q3aw7cTD5wOczbazAajy3w9gIj52Optax7cJBSSAEnf3pWcShkOGxudDna2h/w0FvQzQD+iMd/B+
KI5aGDulkZ/yCQHDj4gwt+FSy/evP+e/Mc5Bv66OsWeBbXxCtGOaX7FigDfjSXnhp4CofJjB85v5
b6TzGlXpgz16qcxPupHm8K1d5yaJSKkYStoANaKifc90u4kRxh9rU3wHmdbWhoLwY5VVtCrw3AKU
4n/APs/ZV6UBxTitZ0ZwAoq9M2XjI9I0CQlCQY5XD5kQv0Ijs3d5r77h/kAfuJh+xpqmThHkvVU0
liXJxIECFA6lRbIcFIxdliZYElY+SdVojzZVjzURW8hMyg/IDRwMtfCtvllUyMOQHH5JIHGM2Pqt
UNwWW4jKP5yGTJqCaxWxGOELxJy3Hm3BOhrKZp2GNRZYtYlybOrtn1DguKyJGOcBwO1tGmNsZ3Gl
wbknCk7TMB6yKd31daMvHQwKNCQIeAfYtXCWeZCRUV22xWOrw5W/xo4gxMOqgh6EPAUbhtBsFqHA
DUTEtrtwjTJbKQtXBvZrFzsYXGpiMXg724qKO5EnP2Tqm2skAOqbQpCKD22cb7MyaG99TYcJLKBk
0VNBKqc3RP45qVjXIbuOHsc4pIT0JzS7se5r2dVHvUDAmbVUADjlFPsYE/yFCEtzZxhe/k01fr21
+pYoaoFq0s2hzTuBVIfMaN3VlCSkuCJEXSmJNN2rupfa9EkptFrjl2diOiEqq/8ylrZACD0OLQZa
WEiNZsWpOc2c8qrwENE4Ml6HXRuuptI3cCAe+3IB6cza+iXGRq6bNV/yxjZXcZp5mOlh1nWV9IG4
En76qzR03Dum3Nl3bZcvYFvbm2qKsFHM0LKjXSGAfGT196EzvISdi3UQQui17nj2esxCuStMtIAQ
z6vrMHacQ9pXzc5yR1q1tDp5lbZxDPzylXmhNokY5Td/spHCCByOutZX+xJ268JvxmQdVeOb6I89
fuZdNj6WysNFKgA0K4KguyGGx9takUdusjtZu6Ed36CQayhoHd6Hk5UrG58GnKrJP1oU0Bm3yjBI
GK2zZl/bkKz6AhpueNXFh7Bc4AqPiKRN1QI1rNhCo/Z3Wd2bOy9v8fPC1AKGfSLRX/VmvJRx+6vq
tZdytLjyVYq8cVWRbmemoH51EbAvjuoZL5nRXtRJii44pFcdD9W0rZNKQRsn1SrAn2vVhYF2l/W5
c4TP02waKyJsSKBfaNtwOPYY3MCfxCSvCUr/ulbmT83Vobs7DdGuJfqsLkF8bcbqZTAiMGpq3SWB
Nf0moee78BqDwM8wHTguZXhdxUG3rz3Du/f8KdzXRY7x/1Dmt+6IlNadcMdEtoghY4ahvCaQ15sm
DiwxesV1mhBPVdM7vQmbgOQAVDVbJyA7G+dMNHqQ4OLSecU7cTaQN82lEws0LKnH/SIvqiNycw49
3b/usbjYZ54D3ooSFAgkuHP0blgFuZM9+amtFpJ/3EiztVYDpnWbLpoUwrF8Ap7U/g9H57EcKxIF
0S8iAlOF2QJNO7W83xB6MkDhvfn6OT3LcW/Uoqm6JvMkXj0V46PSZjNqrl5b2VRN2I46uQAeluzM
vNoVF+xBZXHl2JUMplDZJjc2fxlkPUykdKwzUGtd851oOHEBf4FXFI7GcGJs12CQDip8YsSS/ho+
4LoEwQ8JWd+DW6GkzRfk/zaYSdclL2FK6jAddBvvzdCf7TgTPhrAKZiTdnxKGJBFw9V5OzZbfSLn
jIS5CuyDXW8trvuNyX7ekhc8rPG9sUHy0dPmQ42ZFeRrAkCizwQ/ckf/ZwHTglUxAJFDN56moGSU
R9QHEQLers7Q8G0QxqJSy1vGrJX4V8aLHrT4p4KsdT47TKCByPKfuep/Gww+7BbUzyS1N6sZ4S8u
1ncVl8Q5WnzQifUheWrtt5TMbBwzJht3HEG2WkqFG5RrtJ1N+kRXmftEz2V+NWjPXb7wY7Z2gfYw
RWZY6htyVdBdyVDy3pQdPk63svY2FAl/bikcJiESdi4wj6ppRdEFxqB/4V/kTSyyBW9v1tEXcGK8
ZE6Pd0i2xatTli82as23cdTK84xl77RudXJOIMu32GJBS41Xnatz5SxgS9O+ReJ6YVlhYcRqiPDT
S9B3ehp2Jtr90Eg9+1Qlzq9w0WJtuHhveseDPDaTtkcRrDMD7xc85rR4STexXbUbtTdnIXaTKuFl
8J5EkBLsRzUa8x6BESm26zrcNo1Qp67k7L0WtDdUynmYL+mMrVX+cQgRbE+SB8cdqTaTTToX0jMV
NZO37kG7LBExXWC1mnlkeIRTDOMYdk5hEfLeq+1kTuMcbn1vPjUqtSekyuMIORts5T5DmI1HyFOv
Iu651c1aVt9aA9TEB/SFqUt0/DL1OXlQyxXLa0449jyWXF7tfnmqGny4mDBAvA3RflHnYI0I6/AJ
iMNVJEV+A73/3enlhxzH11VChemsInuEbZnjZaAGlBMlg22vng9jpzsXo5bcywzmgIfBNxh6i5Z8
yfG+zPFyRfJ0JVakzBDWIS4UD2FNZHeqGsHuBXkOBrAkuTN5auwaQMQ7eUXWDSVuNBRYj6orvQcO
fuHTZxHZyFYpcJwRAkpaFX5BhMppccQSmZ2ljj3evNspF6waEwGRNha/Zcu2q8eUeNKHgWRuo3Df
Y8hT8PXK+lBItiH4BKzIhbgQsnw333tgapCP0JLhudnk87a6+J5HofDPJMb0WMIn4juvVxdDYFyY
teKv2TggU4VcsdftDt6qlt1tNZLrUk75gc3Idtewp+cfW31yI+wZsTYW0PN6HZvCn0pCbrz4qR8K
sU9kL/aDDgKswKCOG2lsXomSKw5j2boBP6oRaQjd9kOFgzKotaEDzjx5d3jR+R6vrfftdlgd3E4z
Qjht3j0cXXcn9BnB9DLwthYUT0CbiSR2mlez0oYvG/ch3qx8LWEubqXEcrlx2Jv5CMFAzPqD0bbx
czwmsEbGdtnnlRGHiVetOzthqeZVG6dy7BLmIrVy3G/DmjzrcEweuwXl4Gw1Lm8lO6S0jJ1jk0zx
jnayeRZXiybocnc3aJxAgJnYCi6WipAju/vM1VWo2gm/r8d8W43uk131UKdiash0dmdS67f218JF
BIWzmNHH4rsvDPtXF6zA2oqStu/Y8uncwYlfTHn9D0qrjNhk6T5KUBFlisy9hgi3O32Y0B8rjw+M
ursuzyozhufWW7/sXu8pgcafdYGPti5Wd5k6k9BR3fhZiNQM04X5mt2Y2Odml4wbEBcAPdb0sCxs
elhI4aRwOdsb0kFvUxYyvlZxorpDRpZxJ9kQ4JONxGosT/GyNoGW8kamRfEyo4EHuaGGsGoNe2ei
WC2j70ZPn3XksqCO6c3xo6z7uSUEaIZD4evLPO5RYuO0UWvOCscmxrpLlh0ouAKTQFzskI5hHesT
iDQuxe95lQZ9gyqGU5YV7aNsS3VoF5v0Zb2fL7Crhy9+2evenHLsbITGMYBw/u+S256PvRRn4pMU
Luc8fsZajtMdi+K+ooWFoegCpqX2MHAUpN3ZVMb4RgohWFc0zaHXVO4FLXsSyY2ayWrs4R5CFk2A
Dt7+s1c0HFHerfNDA7yio0qd2g+Cgm6WRX5aap6tHyWs2XiW7ZBZ7PWtujhkINriSOpd/YnL9vpl
zCfIBL1l4W2X0661h2ugTiW9oBgXYKXCXabltQeLdLFnruXJJsy0xNp/lAOm0dLx0vu8EvbOc5v6
kG+Z7UtD+yh6wmDLNvOirS2tr7w16FvcMs2wQ+KiDZKsuvoDlU4V5emZjz1n8OMCZn9QDFZ+ZFaw
7qZSpfdGQzgR5oDOeUozD7hlJ56mGR9LkrL54qx37+0MA05M4KHfdsRuBpDDneEDqSF6SHYd7qmh
8jtak5ZFLWSJoypYu2uU1GFh9U2YTfMPMBJJ3GSPnr/PAXoJ4KMMtUpwz9Q8up17OFwb60ge65uH
+ifS3Y5PP3f4aznN/CqNP4qYsECRCxNYrKnCfL6eg/hJ/cZWKR2TC0BqWdNLOTgQOE0nLm9LGFUq
9ADOUdW7Gj+pUVDDACzhuJRqvYCAAdtmKLldXKO5z9viY4ThdphtvJj+aOGy1Aqvg58AfcdZ9C5M
4RDsUA+WERhLrgZIuxgi+XZio01fKQMYHAEm/bHTZPl29Hi6X9nVH/gDFmg5Q3oLmxFJW7JJghs9
Z4o5EIz6fShxqpqVa8E7WpyDuaWWr8XQvig5pqOZjc5dHne85NUVuDgRuwDaqyWys18B8Lixd8fc
Cnaa7D8Sx/nVCgaOJh3IaSGo7c0zXW3frVr95a0xkAe2WCHegiZIB/AXWpkOWCBjjbWnhXGUAyGQ
WqsdMMgx+2LZ5+vA6MM2Trobe8YaoVtEfrkoVfyGpp6o9ZoaD3yhthfzTCyXDdLtXu8X14fZY+6M
GK6QTNTml6RqRgStMeaynC2A1GOEXlr9egQkM4EAHW5UifArKrcwE/hVVJqtYYrVB0OUJsLaG7d7
U67mccsAPoLrWy8kMdv0GF7D6Kzr9kI2yU3XS0z3pST6FFX3XV7KcY/AbPwElO6e7UVptzM+Rp5U
NkUlmP/3lGPmDJ4gD9WSA4nl62TeU9RC36hTuHdePT5Bevud5q47psPk+WzEthszfRqLiJg/FdD6
8CjM3PigeJ04X6h5Gk0OwTz27IiHxtml/P9CMzGlbwwNLR9G2TzM0jQP9dX13kVtY02XsBX+bbHz
hatqfknMqj4OUiMMQC/XOjuy0oBTJFsDWr2bDvZfmsvlmHeLFcaLKnaFzoa5aWL0EgYO11259vVt
P5g/tmVpJzB7i19sk4nFAkcf71UGq2Divd8IcIAvYX9WtjMcrKJmQOIIg9Kvw2BeW2wYK8VyDmfy
q6evbw5mJOqqFdhf31DdaYW2d0Yy/PJyAZdXUa2iwwKJlNd4eUgq4L0DroLxtweRsD0wuphQqCEV
YdVs31kTjrvMYdGnWjIDslJPD5mIk4PbVt1jarrOEx/K8m2Hr2Xmohrq50+QZPj1BDZtnQLKZ4YL
KGSYxt1M4O7bmDXZbh0K65PUWfPWU7mZ+W2fuH/bQDDqwGl6ngSam2LoQQfp8RvmMdQRKdG4Bcdo
OAiYa1XRmYfem5IQu+2/rcunHegb3NyuxbmJ1DFSnhPjiGv+LXDBXhgtgbIhMy1iQA+tTfCI13UV
j5WTvmxqJl9S02E0WW6NK30tQ2aOFq7B8Xcmhy5ojLw5pGMnOHh4eno6msd6lf2jnCrtDJPEOcNR
Tm8dUWxRmbv5boN+zLy24WMY145f+/Bqq75DZEiVOlQdQz3B2CIhzbuS39wqv0S1QL9CBBGIFdP8
oC0YzmbphfZVKpRkmcPlCVW+tef6zsk0rIwVVIYKfgg/n52Sn2G2u0T3vlgct5E2VguNoey/tonp
I2pRyqp+jkxRl7dUhNPbUkHOsro49WkYa1iGstvH5Zhf8SQ0BFtj5x/EpyVRVU1GaK6y3NHKEFqg
E96Mx7xQh6GGsZ445h+oD9R1zbYFTUvsL0PRv6YBqp15RX7irJUXtENVKIYZQVSSWN1jW44LvXsx
4ODrBMxbjCWRiy040AB4Rw2uRt9S5T/UrymvbfeTLtBmQBwY1smu+PaPm/F9tfX7qd4wmwMkTSlN
/sNvHuNTq3tp3JXY+glWh6dhiskKx+EKE1XujbMBBbYQYZ48l0OBidZI2lHuwqcAbMH2G6CXlmqv
xdrrD5NlpA9db1UXL3edd2ySTKboSH1+uVDfN0AHIGPkQTj9evXMWjuY8OVO2JAddZNKTUtGEy5W
3Zcfw2DHZ2iE3SEl7PAQG316D6yxDytiD/cLjyUY1WyerYlHk9gJh7jeyl09A9YqY7Xta0Xglwn+
AI6fgbfUAgFPGl29/z9LpEv6aKu2Ly0dHQauzWIfh1mkEZYT6FNUbJHRQ2joG20+sIWDq+WmPI5i
JrkkE/ZxXsSBkPDn1gbWkNb9uCvEQDOmp+rIWry99cChn0xGs+cN8ClXSmeIv6lwmg/bHd7jpkjP
BjSwfd5DRFoy9ZP0y8yPz8BXbNfswpgA7mjJ+hiGjL2ELD0ZUbUNsGon1+8Az/N+S2gHa+Lpu7K2
hgMvpxURdiIwAZrNSeuW6smMlfO+bO4/p1r4vuicN7hIh6gmFdxftMo9CtnWnCVt9dxrbh+agoJC
r8hbMnIt+5hMZ7ghkLQIZKYBSaboC7SN3E3VFPgRS6152bKByAUmEsDj7SGOn3gYBh1f0XiEgEJn
cIwGILON9M/obfmxbnI6SQ4MmIWLCQ+60+cXrjpxneiaR8QW+l3aMJSgBJoO6+RcMY5ckbCl2XYK
CDBlQ90vmbX/KJQtps88juI6TcCvVGNR/jFyRRDmdpzI67jYF5c0p0cq8C60ZG6/LgKVtAJjQspj
TEoJMbURzjbAD4Jv9l23aEWYOEvN3GLoAjdeFyI7hkleRpsp3GaCNCQo9R1XKqqApf3FbDkfyPmB
srLMA/IIHUtTxGIC/M/cVJFlWOnF7OoZXqwDGdkDtd5hB3mzV/HO8kynUGs+ZZ72IAlaen4YNsNR
tAg9NYJrzTgef6zSMxKmuLhg2WA2w8n1AFNVeBxwKg3du1makHG6sg8nvNhm9X5F+s39k1kLroah
kn8uh/6NU84fKDabE1k+YPiZMTG6/MhKRMdLQrwPI4MhIL+HTpKomB1MZM5f6t4P5UDKMkvczePg
qKfJqDtWAy1jha5yolhV6WFuDJO1A1oQAlrKU2+zYOWVkynix9GuQaeN3rnxjOZDbk0XQ17vzWgV
2cvopbQn1vyRNlcKuOD3F3ADiCeXKQEM5ZHAcuT4G/TrshTgn0sr9nUVPzbpPF9SskvVjjl0279k
KKnHSA3d8IInYAz0PvMgKvWkH7SppZ9gmLrHBRTsW9zpfchrywbS7uNjsjIsNr30lQ2CHlRuQhgK
2XL7GGLAgcYmPuIRMEKpEpKba9KByMsbAi3pi70aZyZ33lRfsbcybN3mX6lX//K6NAIQpBjypcNk
7TzRSHa7Ih7vCxca5ejCvSbHRdEtpeauBfvEWDf/Nxoci1NTFteUZpYo+ujEb62+1hTRi9ceiLfY
eeqTuVkd31TV6FgXGNYz2tFpyLJ9xwr4dsPdi+BJZHskdcQ7g90hCrVjwFUaJAfYmv2z5UCAK4w8
uP/r77hIrtPI1+6tVGe7jYyn6wdA8RzWdWTbZwE+DfY/lC2xwEngFvHVJp/aFoRFHRMDY1itsbcN
2LgDSyQQVEC7y6qBaSA4JtZmHE4OUvYtmTR/VfkLBoDroK0zIlW48pHYqn+raZzXPH/eeOH3OmJG
Uk6YxRfg5Ulzu4h5NYgm6kkD0bNfQM1YNpyzM92XeA8lgEuGnGZpU7KXRfy+UY1dzJL9TuCsWvrX
iHl8VrbbfxoA6UJvBa6A+9vYuN9dJXaqHKYHR7e2k2tmn67VvyaNDie+ADkxGBPTL0eD/r7UHQ+4
ygIP2uuzVUOf8AW8urux0eezqKG2MRKe/TrTMJFpDKKrjHHEWNUJU9+hI56aphQUE+sRC5anNcHD
Bwox+0VFnlBhMNFnTlSw2eAUXvltBWKGMTU15kQswphFALrQKPcleSxrlYJvZUJD8gi3mnDG535h
j9JmqXMu1PrBeW7uHVYdAceefgeWXYUx4pigQoNs8+JjDqe/ZseU0pN/Ccx8LAjN69yHu8cvyqn/
LTGa+Fbu1ru6p1YDv0AW1Zz8Ls6S7kjk2qod6433lvMnYLEC0SpevghogELIZIgljE5JAhg6MjVB
S5g1i/5jaH1/bgaAGIoEHj9hduN3E8m/DJ5gvTMoeLDWenhUWYrae9IN69Exy4rSeGvaYK3mT4tj
Kiwgjgewkb7IWWffatrtyox2FIC3lfgyE9e4sK+pL5KjhB9E/qtphc8qsVdIs1KwMPGQZPdGiknb
YCNbxjmdefGhJ0kLxF95J0bO/4Z0ZNjrutcNZYxDRBl9vIbFMA1PLdBnEDV5B+cMmmVWECEtnSR9
nppkvKvK7gsQvrkTrYf0UHFVU8cRrwvVdoLb63Qry5fxTZSEJQDjLC/a2JXNuTTz8qKzQXJQlg8L
mN9JRflEopcGrYCrPa1upniJHxpm+MD8KmpFfRxeZtz0oaW0BV59c02RMF9rwUhvNfH3j1Kq0+Z4
+cnWr+V2x7NgkUrvbCZt1CZ5GnbeMETd5HQHFjWkabVVGlFzQNKoPZOTr9J9j7F6GCv5TrLqK+F8
Li91n+62LDYPpHzJg7eY1G/xsLgRK8r1cbJQeA3ObB0BaCy7ue/Lm3rpwH/27hYiolmhlEJzy63E
IyzNRgAr7OWibZ57dhL+C3KSP+se7uKSG+wBdJPM+b4jHobk9oC+lzMTgu5DanRpF+qx3Xl+p+fJ
pQOxzk7GMX3W6DC5+/iew0SQkhUbJ9so8sM0iOxwZQDT3JAJaSiPBoEkkl2+QLBGC0/O6soEC5gU
Mk6JwAClfscGkGAsmbYfwjAqP7tmTC1McaMhYSY+KVjxHnWKP+VNeTIpjNhuJHmwGG1/XnC4nHWZ
mV85aVj8K8jV5w6qGWDW+uDi5HswqM/2iRofctJY98puSb8QhXEZ1FW0LawphLO6nZFPi5Nty+Yo
NJwOtRsTaNZl3WeaZc2O6VwRCCrRYPNKk+uFe4AojJxwHH16siYWMgBl+jMpBx0436HfyWrjLEkN
ZN2GJAau2QY+6Up2lJdv28HzEns3TSLdz8XMinl729qpO5BTUu+cSYyPHNYr6yL8jQrj6cEy4uym
MbvmDDAGnqQ1tQ+NVC5brXWkyNvYxraJuuu7+UlQeB60xWIoNmiCeMHrdlroX9Lr+ssqsFZUzmAf
+9Vcn5ppZNpEgRE4FDUVVDQrVeVdl9q8Ft78kwEueU/myk799Yq3sHPOhWZOfspptaPczWK65zln
qa3zH0xXGGI1iwcaiuRrkFa1J+CO1KUhZ6mbEIadK2e6RTsM3F9vde6zuEXDlXgnIq28E1eyeUxy
1aD3LeH0NDlhCFzLW5+ve2LoupAavyV5upkvlVHmBw6R8VomagFJQZTKo7YeDK2pkDTY1MdrDVF7
XlPfVvKlaEZvz4qnOzV2f02Wa3W63wkThj3ADY09iDJ1HGjZvNw2S1ID/r6Sxy2vJqrI+yPY8ruj
J2E//S0tApxsVyveZkvkD9O6zoHeJePO4hK+I1RW7PKJ1a4pk+qkvFyeAM5le1XmL0o4BY2ooZ97
aS78AgZYNFUOVIaNDesmNG32jKSO7dV6NGWcvOXJ+lMN7QeWmjQwqACCsu6ZmE2UAuwEaf20TpLF
KzsULY5+l8RIlj0n76NabqZPHI4ZZpxEl6roUz9fVxbk9vIy1UW/17yU7B12p7ezHZfQuA3tlSyr
I0rM27U2sohNwC3pmm60TfJzMoc0lCs3rWvwFQd5l954PNU9fZpx60EyfEC7mgdigSJFNLEXxWPh
/lCwGXBNnZp9UQ5CSXO749pD27FW+QkjqTmgL0VO4sVApsfF8it64yglEZVXwfp0seSyBexaULbX
3qzV3zcxZzdeFY8nmhocDSzDMx87yYwCjelAhuY+METF16VR1gNxcfnFaACJbikGoS1N252RNWRG
1p1xZ15XB15FdyhQx/nSJmkRK3P5YCe2C4thfmsp2UOwlB2igGsYk9HLwxZ7rN9tTfzF+GOvLwJC
E0e9QmSdgs3RfqStO2A1mw9vgXCTzuN4yTm5D0rj0yQWA6CmF6/oCNKrJ2k7bIT1BvZWPrjzNrzZ
/GQhwykeuG7GZ40QyDAf0g8UPMCghXw2p8wJjSSdn93acfgQEIxlzmwJGNVwbAZni3rQRe4wvdYx
u0Q1Ew9ldGMGSMfzQtYeceB2U7nzUmM4mmMx3I96POz7PKueQaRZIek6ZmAkktRFsIFVELez/SlN
vT9M7mq9JxBFXrTGTUB91kQqsjVxsYMVktoWqVRPa7VzU2aFa3utiDobNn1jjw+dVW2P0zThL2IW
RfDClapr5BfLbvsv0tGqG8ZSghW/Ez/DjOLVbWewmUkVzLQM7DbZgtF8dvp33rt0PDin/m1D3L4X
hrsdllQ5kZVaTBfZPNaaCGoPcRZoFer136Ge31IteSaCjIyOqz5nKRgHwi5y0aDZ86ub8H8A0Fjv
2p4FIu3RGAqsu3dSzd0/fWinV0On81F0u35RL0AidQBTxsAt27uafkuzmBATMDrBmM/AcUGVhJ4z
GrvEQ3ywxFUCsMw2n43R+tWlp5D3E6i8mJYKDKONHzxcT34va4OQeGyRg80CgxwJgnxMqh60p+Cd
WVccDKthma9N6s6KZ75wiuqkLzs1+hPE93dkUGaUTc6L29vmoyUa80DnhTrHzlsO+IabxZXxTaza
LVrnUpEZEz9lUEvPrArLl0Eiq6hWt7gx7BOqKHKVck29kQ/iBE3tEG9a0/0IFzEZCwr90co/Ucoy
znkApUY5EHS8rDrD5ww6U87Sf35VZWQgJ2J/eGmr78lQt/G2AkO+J3MbR79unhnTkD1N3ZL8AKPn
qmT0W0DKu+703cu4viBkjKTdHYT9TMINaWW8lPKpMc5S3jjVXZKe3OwARDpjhaQD2fXcg2yp8m6I
0IgJNfHKivZH+GX2LgiCsjR+vYetONjlj+c80Hb5mU7n0N8wiDQ2WiH9PDD6rMZd1nGpwHjiaX1V
zkOtv1j0VNVdmu17hyJWHteaeKDit5wPBUOoXgvMngVVfbMyVcqOxnI/MGQa2TAW08BShHkcV1s3
/AERo0b47bUQXHg33izlz4gH0oxvt+TbKDtisQjU8VCrpF2U1M+JeNfaG6NRR8mi2hYPTutF3Ho3
dXxV19S7ht88hOiQUNKzPkZL/7Myv5A5Mkb6Kn1+XZlM9clunpAX0BiBvKuYbBfzwVAnsZ7dlF2r
KEIpDnrxUDXPFa9OR6N9cQcG/QBCp6EIG4ugdDdwBzesp5/rU7PTP5pM0kdxNm8kcOyke1d3bzrn
ZdLkp9zcz8aZVKBjWYBKpYnmZBj1b5WSNYkI1YDbvEIAnJ/iBOvSCCB4+eEE8ktIjyOzONGcupl7
B/x+jmFdr15r+2gziSA508/i2W+tU4rSiG8M90jIT52nUWvca+Tpio+kvi+M45D+XNnymIuCWfIL
vGgmwVIXr7xuvz6YsczOgwemppdEwH8L43ldXrFA+aw5enGJ3X3DGgt5u4YYZ9gr9DOl3A3GT4FK
seRWBXSebRrJZpc6vs0EGVpotfKLyz1uk2Eler2Natpd+Ptov8pa69jgTuIlnWR1ZLr7ZeZmfgtj
c+dsdFf5ZSYv2iWcj+Jr6BakUOLeJX68tEhvLojw5dCBpm7fxGZ7TqFcGsWhcCp/JpgNLh1JDuT6
ABNCnMtyqcxDZ7lYxE0JjjzvZWo5eT32agWD1NgX0wuk8hAiUdBSDap8n7FXnnGVoWI9rEmGjfFp
If+rvNhE6yw0+LJ/V3DDQa6w33WtSw4hycthug13cnnRvcc23isEmFvzx3xyr3Wv+vZoei9Jt9+K
v5kEChZYdWtcbecHfVKo0fbXbBNTQq1fP7L2JSPlcdIPcbIc7VkPcqQbbY1j1gPSz9CeYoENwnFF
dSOQv3lkF3TVU2+89hblpXagtj3W5jVQg/CQ7FeMHhv7kpAAXHlkhTZT5Zf2vwX6YaluNp7WmKEF
YaSzxoGsCuZJ2j2iohDg5SLL0PN+COvj+r137B/Ef0GSQt934AcycN/M/Qj5SnHcruzkj1cVJLvJ
Mr14q0FFwoHId4CmKdSKapf12uuE/AyMr+/GD7m8X9L8kFufJqL2tQJDzPA1aT7rKUGf9Qxa8XoV
LtcRgLDCQkMJ0PgeQTSqoCItDaQpz2TT6nSKpFhU60WQK2lhjVjiN+mhzEjjUwxc2Yn9IftxNAJV
rJ2mzi3xYe6V1TndGxAKp45NOAsjSlbO/TYkJv7ckaS1Eo2YyjCxXquaQHR+IwsND4KA2oYbFLH0
5IE920mP2/EWSLHAupu4n4N5laEut/k6hKUW/+unJsxTlgzVxV6PWvk2zt9SP6zl3lBwJ0F7el+1
vMcIHGQwhXMLPKp96ugTK7mvSIqaSevKDdy/D9yrGaRFGRSzFizO98aZO7ffXf7syBvaC182H8n4
gZRsJ1ENoGBAcnm7KTTsh1m7uMsBZ/ng8j7cj2Rzle9a/cHUKmwEPa7zpfVPCW/KkEVluTfVaz99
O1WzX5HYIjZA3/YkIOi06AsrbSTzWHFkA6crv0Ry7/TQVOsj+xnc/E9987a655Joh//dyqT70P7x
B6NinP418v6aouhpB2k/Fssfy4+6/0Ffe4BZTv9c+rr5U65ERnr7tb1RLZcnp/gAEttBpmip/VY+
j8xRsu3OlvfcbhH1dADbIP5rGZn8ATQmc/h3gI2SvKrpQV/fS1QixnDWKLISxxsOV2Ex8oyME8mG
xKwQLu1IvBpOBclNe57+AF21JgfestNzaxX3M+4oHnwaUb8E9vwwzSgHR2aE5a3hMYFUeNFes5lA
UPntLL89AhQFV1wuoKC35JoZtePLEKzqV2Pv4BLsNKCtnlMRoiBdpbZnuEhOyRuSsp0db7dkD+23
xb6LSelmr70zcjzqqJwKe/xYDSvqk2PpvrMvoJUuolK+pfGvfTvAJtTLQ//lHtvhzm74G2d6ZX8q
9wMbuW1KjnN6tIlRaAA6p9vNVc8zrS8Wp2pecmZcDwjxU3JPkUgOWOreKfGGETdXP7rEdjQ5D/mD
Q8wjcRDYXZUXoU18M2eLa+C+2T4S+dSPN8r7JWahmE7JckN0oW8Pl+ubxkaal+joUXGbt1nzGJss
5KWzI4KNP+23LnYrVR6zkrn/5zERY4nC1dMFXQIJO/tS+aVBewD2YLN3o/umyVvTvFuNY9fTyuoH
sTjRxLVhuSdDYx/RR0Ld2uxI5u0BcSq69Nu1e1znL8fgG/NRZJ9aSui8i6CewKBGu4xtyPZ/B0k0
0KeP2Tlv9T2EzZrFYJPezBnBm1/MfrRqOcBeLdtn3UJ1+aU7Z1s8xvMLEUZ1ctxk1KXnEqjVtser
Hojy1mMwW893hboXKG2z4bPIBr4EZ+m+THK/cItlCUaVF2k+J+p+nG70hMR6VFLDu7JPICHGzaVe
2WUYVPmGgpF99EwCT8FdRvYkeR/fN+POG3c0cqEcvrmP2HXDIiQ2Lv5dbPJ1qhuXhGRZELSgF7sO
YCx9vhge0hzIqQn/WAnf0CO7xSKDLirmctavgWSXkjCupD6OzqPS55vJ/EzGeF+YHqNqUsu6Wzqa
wHY6+p7Kn9hgLPoeUyFJjc2OMp2Cmdk1HYBm62Qx05akt2Sb+A4XsFs94nhGfPpCBDennTotwPKL
/jtDNV1WgNyrY2n8ppPjt+ab4gAwdYX/UwXMpEsK+IVtYjL/jmsaatmKhXe9U30JBYQpLkO1ko9v
9K8w3vpmPo7ePYYKSoIk2shpW6k4FmfnQMJt7CfTLqJs7h/HhNCATXDKJGEXfywS0f78EjeXIpaB
1pICxqhqk39TX4Zb+jQ3X3EKoQRJp+I8qBlhdlqY6Xe9J+83L78ZGpJRBTdWUvogsLBvmMFMELFn
oku0OfFG86Ut+DbXBTz75FtYbKzUbztV7CKQ7COn4UYkh348TZjaWG1z5oL6Z+Bc8UdWaFticoAd
hkeqe5qmd2Le7OEOMD7iC07s/0g6ryZHdW4N/yKqEAgBt8bZ7hxn31A9093kJBDp15/H37nbtatr
xtMGaa03xntdf7sQ7GTIQnn+NsFOGXkQcUyadM4m3p1S3+xH8d11muhn2glvOT2m0qcWCNTGl0Oq
OHpe69PK51NTmxNSE9DVOfnV8SEIjgJ1m0Wf0TJzkaWvi0OecKN3AH/XAfvxwV895PS/bUCVp34f
lPvuFN3XaqtNSeG1dL+76jf1/ItHU0ZC9EZVfk46Y0NH7wYLCNe8jlQIPrYWF2/6noVvqSN2RqPp
Xf/O6ELi13r5DTtqyHDbiD+GqFzDJ06Pcj3dmrwXtsRS/ZdQ6qq3+WofR3+8GvU6dXuVMasQP5Nb
GwElzMZj62/qLE335blPHY3g0G3pfOmafSkejE8w8snzBdUWW1wYO9QT0cCMqOrsYOjknFD1OfbT
oC9GXjS0uEq/K9eLZiDkwTo5MKUtQG4u3nz/brTEAeHnxmaXImGC0Gi+edwqKAOi7LaRAdyY99ml
NMPQ0Fo+zcE3lWN/V/o1ZCWJ0r1v3FeEqpusmcF9fjjjZXyvrYvwT1V+MAWdoXw2aHNvfQ69X0Pp
MyxAqfdV+jH5MUminEbYkM4WTxGMAbUnV/hn1/upkxal6Ct0SYbODeMKQS15+WvPd3b36qFVra8i
5+HEJ5jY96pF9nXUt/KU4NL27D7edax+XaW2CSUnGrwqe1UGtol+ibZ7jNVbMXnRuNwPXQzdz1j2
IVB+LeSC+ADtLH08AH1855My3dQv1fhudS+Bfp6Ww6if6KWMQH/B0M9eyQ+0j7r/47DByPDSZ/ap
Ac0oFiYgfIZV+U5B78Oc3bfWBUcgFe3PpX+p1GdO/Py6DJGvqH+lyisloJk+vVXAy2O/cwFXK1bq
lLnOzn9H6jVac0zau5zizKxhzeX2ruvvkJoNCtQPmThQq+g61MWTzJ0s2y6n3DFpjyZ7HynTwNkG
ef0vm77CgX8hqgPL/aydv50eD6m7bF37RGMEmi6e4zUwT8aieZgUVtUg2CBmfNA1NsFxv1IlpDr8
F5LCrGL6KxH2LXZBwpK54uo6AzfEG6x871SORCsnNVrq4hyHYPtWcI9hMFqL+lo2C3w5LkfwHspg
smXnjP25J7qL34ePuCEobgVc+tEl7MUICztct6tinP2djIrE/g00kiRn3pER/idMMA+BxdbUy49V
fUBYcfaH5TjQT2PfdE0UjKGNH0ioLxwbkfT6T8TOg0aHTi46K1h4cPuBMvZbk8i47Wp57BZedn+Z
TkGTfJq5+ZTSOobruAuUfW0aeljbNQIO26ilfATP3LnjfAbj/+MxIKpwPE9u/kSD4naaln3WUmDu
+A3BTopgaPs0BNa1KpJL6lr7GvZ/A5vxoy21N9X8nCw2RD6E1eREq9efet6aLEQ3X7l/UL4wS9B0
w22sN1lhRaT1vEgfBViqTrXb/TcXAQLxhsSAsAzPNH5TrVpGtnE3neXuVqLdIwKxsff9LtXT0L8o
OTIir/XGCW/bXPkJPfQ4ZcVezFgF/OW8rskRNdxjGVpR5oaHWguYSqpzRH9XV9B7NSS90cc5jh+d
bCRzhcQ1s/b3Zq0utTXS+l1vY5suJsBlapMvAQf0JlnjRxSFdzNBPnXifTjtsBm5NIfCwemHLsdJ
LtiTtmbJ3wSxWLOzvvVrvwv5GRt1pFmSKJzzneTg6OhzXJcVgQ49PUmIvmI9WJ649k11dHveUySV
E0W2OvB3UJd/Ois4Fs10p8UcNfgre/rxYDWpcKaf+x01/1Hp+Rk48mMazVkW8ZZuNeolKQomH4W1
57bXTg2zXQ8sTy1QsDRIeOWDbb5N7JGdYh0z7pPU9nYelDNleGBF9h5F+5PlcQUr3t5hWS9pyfRe
4IEblHh07XGn/tfjRGSf7Leoy6I01ceuH+itGg7GnuktoswOho+O25PvNFuF/c8tbu8Pn52LGT3z
T0gJ3iT8cy/WLUlN96phYhud6WUERBr8dp9YYHI2yM/szdsSEB5o6sdewueMxKLIG6lTZ4b70Q3f
d1DtWo8rColt5yA6cxkhaXKm01vGy45wU8Q1aD+mIT8VU7kNdXmy7Rp3Z37o5voPrHJJF3qa8K+x
9lpDxdw0h05N5QCdPVt/mkkCjPfQxnJncN2neULkf0NrWsxtoNhLHZVdimCikCg5xONM83loISrq
duXcXpqEszxY3yTK13FgIO6oL6DnDvprvPUdh6CBtq0v6ItOxUK8K1a+OExZSKi7b9YTyiHDWkcP
r3JfaNLbUlf1QFVUSUz/eqh08tHx8NIVQfKNeapdn5g+WbW0beQv7vBejGx5PZZ4oXAG8uvkyOja
F28o/uSLQgtIa71XH+cqoTODycq0jHUYQhFA1ojOqu0MqRSL8qphw9qBI5nph8cj5/7oTPuwoJrs
U14KUUcBKggErJi2kYCvnPJxRtkZb0LbMWCw4Hg6PdfxsMnjdls3cNu4G2imQxLZRrrhIiLaDNk1
4Hy7S3VwdABYiWvc5eO8KwZ/4xTugaqMrePV94yZZ1y+bFoMxYMVJeRmBQ7Wda3wCuG09DFBZjV4
mKRkFIIAsUHeRF6JIWvoziHVqM1tZ0upQq5Ef5RMvdpUv/Ro0FLnrp9igm4bl7uRzXAFlm19VM8B
6bIojYOBUO6aE1PhHapNAbLn4PIjIv7OCQN0th3oSnPpWQj7poyENe05GU435fnS662DNi+cyvfW
5Gcz53aEXvZhTWM63WT13HjIFFFRsBniXMtl/dkLiSoEA03soonNhX3XjYDlAR+U7hh+ZICeZSS7
lWynB2xZuymH+V35FgFGsSZt43iOiB7bu7G/MSpATUAvY6mwkFH+OyEN94Hki9YFM8GPyve5IHHK
pnzaIPTiy7lVua/xriWeq1ynKlKWB66RV1uFM7nVNtcupqE02KLYipL5tq93kVvXVzvAZSw4WZq+
RqzkUPCtvl2sJdFSyCiVCADsAOU0V6lNM2CpMOv3/U/DIN7yea114gttL7PSu3i1dy7wXivcOwH0
31GivklGUkMT7Vxqub66uXtE3X2gfOaFPM8nWGFawXEkz+pgrN0cNmCi+XRM6adOBnXAKLXFR7aL
w/zJHhhV4SEDnIGEcDz5lfWnndCIBjB/wl5ZOLBhqBTmONxSxRtJZrjUWM+hy/o21aeBiZ0+TLoo
vZlWAhrse43V2fEP4fxXcnuNtK32mCN7NLq0h4/VdlCYHfi/gkqvbGAUlsmK9l3+WwjpQnD/xbPH
AYt3WKI+Hvzhs0Tp6Jb5wwRAN8y0ty413q7kkunugI8fimeI1Fw8SNmchMEO14wHR+XPeL/BQ2Fn
Ie5PtnJOQoa/ncro/S0w36T1S0O26I1id+0QTIaXYg6Hk4Eur2L52Ihhi32eT9lXFJaiNnQ5kDz/
c7EA4ofev2f2+DMhJaRidATkQZRV3P7A2oFYCj+KNr6uBmfaNKCqTJPXsJ7vhtLgHET877W0N5iF
X5E7NgcgZmiNDJsgBbZZDsXA5SAxJiK8vhEq1i4bcTjOU0Of7PLHyanGDkZEPZ5PfB7ObSfKSsMI
PdhnKk+gAuKWJAYPPbeGYd2lw0ynGMK1mCXVCdfjTbq5+P0dhdUHwosuvlnMEYrtO5jdvZfl1xmU
sZLOrk3Uh52MexNreT9NDfBhQIhFE7LTBFsfTjlWdB+NJGL6XbBNbqtjtbDL40m1WSeU7u+7MmYD
F1e3zX4bN/gJg/VOk/DZ0oonZc9cWJ8nTdpF4Eazk549OpNuahhm3u0SIEi7gUBgSgogRjgazGRe
N66XUFoKAN9Y3NgBQC4AZXK7DC3cNhnrqtQL4iMqt7siZZSjli9XJGVUXbJD1LCfHfq/W4onoe33
Ywnx2mMmr2fdnGQqI4c0hW72GLol8ApxCasLJj6MB7+s0VgaJOd5LaudIQHm2Vrw5ue46e6bVpEm
St8Ia5L9FPKCtmWl6cANbjTR6DyJoGmDPV2nw6HKUuycYxn8y/vgr63t8N72OjgIQQTZ++pCYzne
te9zX7816D4+yMopD9PCbTB5Bmm0Qi3kkmp6jH36eDZdU3zllKQ+NAoZGPkFpM0e4jSpr9IQBYiT
wWLb8T7NKLsL7Tn/1qI3ByyGGYbxWuGG0wXdhmn8QHoy1s5kTWfeoNRBkAeQ55BUYQfvbaudT7Ek
waMjl6qIzKydgwTTjqyA1lVRgzgUY5yfR8c7tyFpGFJjpl6dSfyvIfOIz6W668gBOfSrxOOG7fII
EzvsusJHs9Qj2psVluIBSyTiITxMmNP6u8r5ISselW1OT44b+M4XtaOotkY08Uk7wPXlSXzuM5b6
qjAzNtTQgXrCRP2MMi095RqPARhJ1oHGdvmrKYx+qnoPMT/y2vkhC8GPidcnwsXBrvOUE8MREF+S
TI9Tm/n/VOWRUrIYYM+AutpipEVZeDKmkqm30GJPywvU/z5J6Nz0F5+Ih57OpoH6EVCpcar+BWJd
9ybn27NL4jtwJ32Z2ZoStFE94M5I2AA2ym1OBxG04rz0HJ9L+uSvQ/NbrAM7btbUbKHSUSFCbJ+g
EfzCzvJaIJbYTcZ+qebpu7V1fq49cVd5JcEcqc88mNcFQfe3+3YIMBl7hKs8hlnrHzwxYI/Uk/iE
fg5fUSjP76S8kFtOXwQvxTJedK/HfULD08UOlXkbegcqOKzWE3skvh5kWU88K/KxJoVg19hO920j
mDx06zwea6hTYhFVxruSx9A7OnEZ0SfX+vZVXZ5EgQnXZOwV2Ar+99jX5FFwrBV5h2m5s/n72ulf
YZOFEs6kFLuL+5IFnUN2CwoSZpe2sM6IVWzA6R7A2ksqDikBKAweWL7job2JP9fa2yOZy67IYpwt
PUbm3NaEp0CLDvNpdCpkH8qYt3EecWaEARigHTZvNBsyno4WZ3SBtcXelLnEO5djekfJ2EskId5w
aG40TzuF/t8w0+XuZgAjC2DscCQWZJ+qnrGsbL0ZICNhos7SICJwfwKw5fipSa164a/geHJgwBu7
MvcOYTocoPONi1YJLjuAhUM/Zj+ET2fImydgoboIMSt08F9pV/Ffa0uZZNnwaYTbB+S/0pxaVgtX
bk/Sw5Kiug2AQ/PcLA8WZW8ZAPrZZBNFb/qWHkXedu4zWfhhe2yb4p8br69VMeNjuRsz9RikhMBh
ySSOI5wXlH5Ia46JbjjKnfYlZ46iuinlKK0COT14sVc/FbMbcCGRi89GKuMTtam3TAnhvVmzAdWk
zHTvxfymizjEG9Kr5XHwK1rMmjFAtAvEsJ0dWotDVljD/PtZLKLBaOmMp+mN9IB03PPR9Snr147X
H/yVidA024oqNCpqy+TbDZP/mE/WOzHXzWcJMCSXt6RsAbzjTUqoRkyeAc7yJMJyygFXxfGvptr0
2TZB/DMsSiSQ4nF28uPgIeYOfJkmqS/SQlZYWTSqEfAWcp7czotyFbvZy6I+PiwuI60McKCWuh9P
HiLOjUmoLN8y9eReZKdTKMhbNsrsel2SY4DZtT26GIoisnCBWJdkgSHJO1vjwAVqzWcHrSPAFf2D
Sbrna01OFuXlFGdxMbu54AFcLeFdJuIckD2xKVxL/Vnpzz3+ke0U1+ldJ9ESO8xnaxBD0I4ELxOu
b2+KwWJoVt36aa3Q3XKyXJ4J779l5mkZnGw3EqGEMpalhbDmGCjfAkObZgY90rihi5s+6rSMD72l
JcBP3u3N0hMc0gUx48YkKsZuNFdDJnCuVCVjHf4JBnS8fSSL2+RVpbHCh4vah7feLvboY3l/TIWT
CJ57o52Mi4hmXVTRFEebxGaHqZiQE8v/WnE9bEvb0CVe0LPABMeYWoQStHCI+6jNFvKJbOwVcYj5
Fp1dF/WpThAuqKcE10gSpS16CaMHrCJFnTfUTcWx3o5re9dOw49NLO/4rJjIkCDE+aOe3PLUawlJ
hFNJgqKn9wjcJPuE5Uy/Fdc4SV+u85dKx28grHDXThWrFZN+EYUxrF+YjOfR/0tjGdqCqnNaYg4c
C2UtEcTc5tVH3XnOE/4G84njyI4mkhJQHTj/DUOTu7usnARD30DgWEKW2QnCYDgFK2obSTjrY3cT
PeYOAJXPXrPzh6Lalwk3MMYsDMqyDx+70kHA2ItLWcz9Ay6BFmll1gHYKAuPTVt+BmtJJk/QfrG1
GjRJSdHy2jOV+OSGyCgse07jIE+LO3IKmD/sEomDJ5eHdlW/scluc603/0Pb+90uiJ/mzn8IlTXf
xWmMoVeEbEm+3Y3Djhw7mRDHoHqejVu/U5gD6s+zurHloWUf3SYXX+jQqYRUCcHRS1g94qH0rpUh
r2EzhVMK/+nM3nuFBnbniRsARgmydeek6B6DieZtkoSgh3FLRLlNXMG1USoPn7IkhKuWNEAuiQLg
t+BIFHksyRz+6QbkmmRTIML2socEVLszIkqcz3hgjQBkiZsUamAOnR+aQZ+JAnvupAEcbMdHd7Ku
tS669zj2ciQPHYCAGd1XF8U1DEg/fldOb8MZy7dpoPu69qt32gXSO5km5s1j/2CHnwFqXczp9FQ/
LS2FQbX3Wgb4pySeSa5vTtHN2nUfQz6r+ypn8pPKIsYoI1GnkM30p3NRpf7DjvO6YhGsHuy2fO+S
m01s8aGz6skSPrp3io6ISKqizqwQAwE3RQAysanG4besK0I68howCnmQ8qCgOwKoeFfyxIxR61pk
MNg8pvFBZDToUlQrEfTTPrSZBuzTI/No1HVWfVCZ+c8jreRAfkZ4WYbkVqUQIl6QOYFtOgU4XNiO
IlK6iEzrXedo3Ab5fjaGjdjOeeUKOFYpiMzP+18axqtdWYxkNKwIrsvV/5eBxO3rJvvTtjWOkoXF
py2tdZOTzRKZxe8AD1a4joDEi129pNW/trKrL/LRbiLuAlRyJzWMmZ/4yPCVbDmvnQX20TV++yyc
XLDV22m3Eq6WvwJnsHFyeyFH6GnczZp07I7WFHrL3uhCUn8azOJEQ+TE2x8LVIZ6iQnSSRCIv7N7
qJNuW4IlBoFmcG7meifUmB7Q09pkOFLY+yiSyfwrebWLnRVYH9Oi/lYFTC+hcfWeNG2iovzR+xnd
0jRR7UwP09iP754IUT2rHn1Ult5SBEhYZT3sX6FvX208kpROWT6GJGfYdyU0PiN3isnBfndTqkiO
CEckBajBzxhwObDo+LuxYnPed4QxnVxvxQFcBkv10C9gb50f9vyQx+bkwovTTZjfpUX/tGrsfcxw
DgNZ0cmniohA6NbFhidlZtoUtSEAAEMG9BPfCVWV1TbrBx/8pHtb1BQ8WdSP7Md0rC6xMs6OgaYD
5yQ6PvAIyd/4Mg33XRzqn+IWyobshEFx9K1HQ57UN8FY83WQcry4Tq9Ps/FBg+Og/qvkKrdWZQ+s
ILa58nY1USl5zIjDmo4KPdLdGKrulAVZcCo1pbOBzDGuTkMDWiYk/MZcP+iJU6UawdVAKN0bVozd
SJNEAopnoeu8nRnEO42f5NeoqPCNd9/UTvensPv+3OmweOrnPL5z3DH/sH26e53JMtFUZMt+XAro
JqKszj40BvOgkSnuE72cpWf/WxGnWaS+beyG4PQqD63TiNX8KBPH7DxAsSj33fYIMoJOwbE5yQM+
Wpy6znmqM/Vl7E5Ei5dNW4eYg61t5W/F/yu6UAZiWsC3R9mF2c2ZBbQWingvRvGzmuFTLRju7dxe
/gtAbC7ujHMbAr45E25fvKw2Ujq7nOcrCm41RDhRoJv76nX1soHTBGhSWqjHLJX/baVmMGLW2vTh
IH/9weN1ZHqO6ENfnjFwOdEMP7XBZCY2cPhAq9U5C5dbYpDVRnNBc3KOtpJzf53SXW84cmnm0DTV
4hvqk1bsgzkUW9uGUTX90pKNAHTlIWepvGHHi0/IR9z6F+0L53dyMDf3s2EdGjJr3WeM3d8FGUyP
S2gjVEs7pn5Se65mFo+lLX8IKes3Oh0gphhtQ+aFQhGxdsuymf1Ewj501kvrF962UDPumNitaZma
HBV8KdOm78wY4Sfmwv8y8vDRV0/u9KErmR8aDDS4/LARg/90zUfaDT0EXVFEPTmkezMK9ZupZ9kU
x1h501NXEhS5rxJIwTZMuCWcRZ8718oJBbAtDJfM2CSplZ9y6giJaPBKACsu2QftPAtrB0ZI2q0N
jfYr6M0tLfWirBoMJUXVxJTNig1Ocq6t+g/BesWWuuDXsrc+REiXCiLq8Uo+lX5D89zfQ0C7WA8T
ECtRxJcQKx+GwS75B2RDob2NJSVoY/2vW8gQcSik3hiWxT9Ns9oAVhO4yqq9K49XS6SF+1N22ouY
1apjWsnVuXhO0gzfs2+pbNfkQX81fiJA153sohFsnUkBmQ7VqCY0THn9Wg2YSP2SWl6dL+BL9uKM
zLjYluIoZLV2jzW5uRi8qwL1BqjKWO51xfm68+Qc3Cd9PgFEC/fSSSyPSxUvxxUF/IuEIUVo35d7
+o0oacFmcBXFComZq2brhJag3yAk5bTM0l25ttZ29f3JB0+yEbnrpXU3fqBIZSpsD3ntEnwMGch7
4bhJsa3d9d1dXQgjMqNc4NE4Qee5ID9q47Y4DkJ8FSkX09IuMA19t6wQnXmrP9ciM8jnnQapQDWn
NH+2hsgmX7iPgdAjILsj71P6k59im/CleUQSMxu4NwK81l2V9vqQT8ntbwjf/KEc/joCfK3vsQE4
aMy2EARVNBgZ7qq1KL/pF9bXos1j8uLiclJR78L7aV+Jh1W2AWZu7e3bIQ92JevauWrTAaYPAqpX
NZNBKrx7GnLCp872zDZUAyn3FvjchDhvyQg9nddyfSNltzmuzSQehWupKAzy4RFvdr1vnbWKll5Q
ZsjyGbVKxn/LkWkDXJJZYXXtA95XxBo9R3yWZ6Rt1ejjYpILD2XQCLLNQdLxjKPPojaNkh6Pga2f
vqa8bx/yuvL+ERxAWJsHdF8R6rjykWH21rmzDmnvp5FiXNji2x+3ahbV3douCBXcgseJ/ELqu0ci
ZQpi6vf1IjLM60m8HXyVvLk57BuXhuW+29qqMK4P1jUImPwnroYDEF1zmHu72mdzLR55C25sEyhm
lYKAEnRG/8BYhSQFmf9MFwcbC6fZAfi23Ak7Sz9mf7HPlW30a2V4QlBYVMgpFbXilgUnWkrbQq2Z
tgSekm4cEGtCqiwEWFHr/0Sadd/TUs0vYO+GOnv60Lqkau/rcf5nK5XcM0VUPFcomEPddZii1voY
qnZ6XNtaXXACE5AH5bhVg0e0jJvUuAUxxI0Bx3qr4TeasaPzOoGLCzMwrmyg/bpsetw4HYG/SPjW
Cf0x2cjkDtP+XC+bhSiHfdLzsgkg+q3QNiNlkdweYA6yZQG7GDDVrJ9FYuRbnzKoUfnkR/U4KNId
g3BferI62gBVmzxbPhg7wb9ZhMniUDY4BZ0oW1867ds8F9xMjCmQPyS/YKCfD5KQxN8U2Rh2lik+
2hXOUa9CczeS6wHozz4jMmLypSomwO4w28OEuQczpQyYfJUPt3Nr4+Ox3NRct7uaegSMxw3RVEb/
t9gocTMvvo8VNvZ4qfOtJlgKpUr6mzGqbpSYP5cRMbHWsXtMp/KNKWmIAtt6KV0Gtk01ye7DqBKJ
j5jE1RT6R9KsQUYC9vo738EgGyxWde+4mD4HGi4ffJLpP7u2BJWWLqK4VkBtpdlPtQYQwlTDvbfc
IFuH2ouTvUjrlMSS1Rm2dadtSVCe71dn8vkQjaRr4tzuNS4sbw7sv6yuoEeuhTJlHlxnZ/F8RKli
YOukUIegYQGeXDG+J3kd3we90dcmq8cdCxEqvqnKXiAycI5r1MAZIcXpZsUFtVl19jessuYyNrq8
IMPgoxOdxMqfIItuzCCuZdECqwQDyVFuQlwhI4EsX0gcc49mrcUTzA967r5GfTZiTEChc/seEpEz
fayD1wOvdu5/3mTX9zxzRC2k6Q/ZGQjVMpc4n9hFCpE11NNl2eBuexeoFJCDcL0BI43XWs4mkDWT
OdnRcVC5uxkD9mHs6IxKOg2v6jeA6U7dwQzd6sFM75LD6DiX1UZR46ZojdFrIv0aGiwWyJE2M+FZ
B2cdnkvgE9CQ6mU28rE0Sbuzm2Q6EOppf/k3ATnxXuHt7WFulJ5GkOvZd2q0/opy0vusl3NHqGur
d3kuxjOxIxPJ9/kXBus4qiob5a4T4NpNOnsfht1ySVcJrDCSVUS23LjvjGOzbRGF65v0i1Sbap8g
pyDcrJivTd2wWAwhAiaL0X+bypY53kY5ESqnOmRr7++SpdTDHhkaZPQazpGrLJZGB71WoGeoy3m4
hDhil2uw1AR5xTJMb0d/8ZiC8f9NvPUNgAq7V8/kdGmbxqEYrxyILYcuRcxPImB/dAgx+xH9kD5l
Kgge4xTlsKZA6YEWtFskFR567qMiBxXPl6ZBpo5GF7cRLpr0JiQf0HZ8wxJ793E9pw8iwAFYgx8T
YkIEl9OWP3YKowpYjYUPHhtKPMFUWa3yvaPM7ZiSWHLACIurXyU2eSMUr04t0acqWdmhmMwPloP7
pxdAtWhl1Va6ydfEjn6UYzs9pcQjbXOND8IyXRZNnMpRMYfqMta0QPlz/ZFQIrpPQmy9xdJMOIPS
YDeIxX3VDZ3lw8RwJayh3DvLdJNe8rVWsvmTJwEi4MDieR55pVzRf7PNQqKuDh6afMVOSkLJizMO
Ie+2fTMhoLvn/SCnaOpHPBuMPZ4ELC5jwk2rwR2I8vD68OSBoaMSrXyynBJ4kFcXT/y469ds+cTH
0Udhj62ZHMVxE6tbSrlYmPV0gIbCbRlyprJgdhym/By68xLJ2rzUHYCTKZlY/cmC+SUn6uj4Y3Cd
JB6AjWw6uLeu6Xlo8sSZIbS1rZZLlTlExI5z/hq31TcHMOnltbrRQE3+bJZ4fvEq03Aq5dg1Ax9F
uEqdz4XAtaucl4LBHm1PyLROxmSavdVdTv7+inYj9ud0n9qA91LFNpqO1W0OaA+Y7IPwJ/Grr4Ht
kl+KyA4rhQiXdu4oKZx85rxWEySbknrH1ZchBgBjtN8SgiiQqiHptQnKBipdk607KxFscjiFbdKt
GRiy5Q4AqF0lItvlVzasvvOCkVM8u1WO0MPlz8mz/8AKQrboatyWU8xEQLwQ6tUmPq5YCND4opib
WxA7K4bfyEcoXDvmwC4z61gZnf5XWgqWAHTs6FizPoel32zRV6CbrglxPJeVGLhWrWHmq2GkJbCw
uFLTiSJl7L09vyR6Dr3wh+5UhN9dEl5KV7Nj886QGN6urNyZBWgblpprPyYLPIkxpoJcj8ulHDui
87MmOQgWr/2yjMCVc3LLAJkpd4pV3pHFnfQ76fbNIQ9y72VyVfmyZAlhCn6b3zIq3I3XY6xMJpgd
w4TiO2z2qXb+jDThPSzExxKbLXAYx5J7y5X7SZ5i52cCpd7ao1Gk7alEvCRz2r+LoECBiYEHrLwf
gIx6/lW9heTBHow+a2nlrzJgRnYGV4GQGLPTNXIyy83Ln9jKi6dmSIjq5P7+CjIMqsXIakg6+ByB
jGPLkr1DfO5ClnWArK8elXsA+2cw1qRGEuozw/Xl8xNR0eJsKW/4ijvPu0WKzfpxFGSBWEHRR6Js
v4EW3J/RCI5z2LadcnJ25oCghtUqkGvgFcD5ItUm7liOhUmrL1UW7s5M8/BZG5YKAkiYsafgnyDZ
kVrM2N0zQqBoCTwNLN/P5int/OzSGFBSgTRtdsebhcWdUk4dUfwJIPBZ2NEmDEtnPXZpUD2Ugeqe
HAAsENQbAiwkjh61orqcF4UYvsgoWyApH9vH5Nf7wGX5g2ozFFVM/ja1nfU+9BglcAeC7yTEmzSS
08p0ZDMQcGUc0L18/kFNXh8Da/D3mIeXA8GD+jh2dAfYqLG+SmeaVoTWsj82nBhbufacp3IursuE
5mOxBVW7OTn0cUerVlmCXbqoOe7Ylkmpn3DckEjF6deIH0YfhjSvvF3DWp97i4FipTxuR0wk/ZiC
FIrnvE7Y7fw2fRTYysngJ6btZNw8OBh/qrCrq+4Qd+tA3Ia/fGlaIPZ44jkvyAHk+Me6CjswvJfp
QnSWrBTo/81LwnhwFNBKr/OAVNye7PVu7gbqP+k7PRDySgSwzfU7Cce6dwI57lm9nOOkh/RvG6/9
0ROmitZm/jt61OoNTZX91uTsoW+c+73Ip3Y/US+790C4yK9K3L1YEedWkgG3Ivh/L+neQIWKBi1t
RC8P5QK8mGfOYSaBe7O4uLHHxCNiIY+H3er2PnpSyjGaYVSfup2A5v6PtPNajhvJ1vWrnJjrg4iE
SSBxsW+KZehkQIlGukHIwnuPp98feuLMkGCdqqA0PaPoaE4jmX7lWr9ZDtsJDt9Vb2r+tRrJeW+i
sf6aaJb6ak01lcPCLosrtH7rrW1I5gOlgCD4knWLeHJl5zvKDv6lE8Ox8bFD2eX4JaMG4WiXSRjE
uyjoNA7XIN+ZEzDkylC/W0tDAGqR/iK7g1xPmKBaosfc7HNFjhB1Df6W1AKVzUa7C0Rh3SzuvndG
lYU7FNeTDUQTcAmd1K/8hHrdYBvKo5KDg46yvxBZGLfo/ms3NlKCBCloSl2YCClvIQb/ohq3wKVs
x7mIhIPWUlPg0pEkHZqPiRtfpRK0dopmmu3eALSE2JbG6ZOTa0gvFn6JmRdMmxCRlxstKctH2SEz
Y0Mw23Uspw8mIdB1DOf/orZBoKRxHLxzqEDdDix9Lql2AOcA+j9P5m3WF0gFhvI79SDzIyTzH4D7
yMdhX3zoB7vdVoFpH1yef9e4Teg3ypiaPfdveUhnDr+4zl34ndkASNmK9lHSuF+ovo0b3pFiU2XA
fF0bg4p8ipuLqCZlwgK8QK2MfEkGdrJEH2RDySX+TrIVDSRA/+8IEZMLXuOwzHCzvhiLAoyl1pPI
V7m1RHLOZ4QAYEKgE4TUHIqHkFjChYQ+hYfQHvBqjPPiIra1H1zykYWcGAfTEM/WPvad4BZUK7i/
mdwopzFAWr2w9obIHkl4BbuKROLF1BsaAacW3ZC5C3eT5hAwZaX4PYfufQ3F5d5ONbaUj8C053Sj
eAeXuN67aURMBbUN4ryJ6y4ixZvZAb+HuZja1jMgmjAb5WVgACUJEE6oUfJwqLe+N5FLeNQDdKJ5
lfQ3hmB1zMVcbsN4RsUrhB2Yi+AO3ZHLGVc8GFoV9Tk8QInBppTkF3xFQ8vTQ5LBpCY0gBPQaGLX
pKj/ho4YLgqRiysSvIhQpFF5IxzOoQt38dUxh8n5oAkQQC0ZIYS/IOwkhXMYxkZ/j7Cl2gRZ+Csr
U3R/qNvdorc9X0Q6eQLXjopLlxLGJfhaBA104pp9ZqAQMEb5Q5NTH+fkDa9M9BMdkP0T0XOJouVm
VK2zHfCk2Zl5FT1a+YTzB1lDgJrk8K+VJs1HcE1y3yzhRd/35aE1yD6TErNuZvjjlzFCXPtsBDwb
RT06GwOI4dHKiockcvI7TUK05e08AdQi+52k5Wd3Go09xwUacFReLttEOF4aasUe+IbzAJITAY9U
UYkCkUCps9Dhq1KgGdMOFXlkl/ciQcFjM1In3aqlKmTPrjkj4pqAWc71CmhH45J0Vi2XBAjSxa9Q
aPdWkiFSkYb1vZaNSGNRI3yPQDRj3ZaZh3w7YhwW8pHNXDZbXw4lAuCC/HtSp7d+Ws6fCyKxW/ym
Pw6IVGzjvPvF6cJb2Q06AkNk4X2cTBASIdyVwHs2NhEjDhmkmdFeIzmBU0ab9lclCoG3fkb6pq5I
TjKYII1HUwc+3IoDktpPoeJ+2ORdiNAxwC8/7UuxdWTyG8HP4jYqVUc8lNSHpgG1ixyH7o3B8A02
ydcGWYurYQ6nh5Zk+ZZ6bL+fAoTrorx1CQ1C+x0VteLQ+D1vFOjRKCngjxPgevQPEgtaNIJsLsmL
C7Rk3E2SUFTMSru4MBu7QmOYu6jGtv0HttnZbaUiaoc9ga0Qc/iOx13FMwWw212pkuygetfa+hN5
okFH46PszfgT8L7hYuB8I2oG5dMXakSWk3xmk0dAwAvfuR2NEoJscjtXXiOQOUGxX3yRZSe/R8ai
neXABbLRWbmIkTp9p/uDc2F3ybTPZ9/eK+HWj/HQkFNweCJjxIwevAzHWxDm+g9OAUimjRipEebj
F0TTrXcIN3KhGkEDNYfyc5q72S140YzoqiACqUrtB0cxURfSI7AyhHvAk9u5ocCX7IzRRC2pDtCL
8smoxIkf7fUq6rFdXIQukx4ENGA31KxNUlp92T1EwLkeBYEbuFvIpU5P1mrj+pgPxWUX3lML9gnN
0+RuwEXEc5GgB1k/tU/Auo09cms8TGwLmA1/xA+DY1qXEkTEVdWRtLxIyNgAfU9T8K9RWle3VZJX
5E2q7Ioja743zFK7NqjbH9Kq45whYtE7wieAMDwRYweinS++oU3zCCbA69BuR8KfJFPq3pfDfeGQ
3NPJ5HyoRkfdBADML7oW8BxV15ClUhQ/Yn1Md0mQFFghOwtjHGO/O3cuxJWRdXgnkLA9mEYSfTYW
Cphw9PCWpFnyKzMpQgtAY+9FAbi01rtx57ZjesODo/g4j5m113A32yPIgh+BnTxEmlkVF81lXGDk
gk6cS65WkWLHBWUrA5STLzO1MwE4Wldh9g6+KkIknU9ppGwNOB0xyQiFws8iidI+RP0iq6GQNq2H
DDQJ2E5KAUD3RjOaUdWvix0nSbRrc+CT8DTknrWAFySumvu8Nmuw9YU///CL1GIJLICOPKqugyaI
gbZqKLML/hnKyJYn59mkKDsWW9dq3YMymS67RoFA+Eh5oevzQI5ZfMPFSF7acXHnj3O91yzd/Acv
BzkbO/GNPrqYGiXjFzWo8h28pvAHV9z4DigIQB3EQDNylVCoOpwBtrjYZB9JDE+PfcFZQPW1uBxS
576qxnpTO3yk1/0f5qwbFQ43vPHQmwY8YE2PE2/xjTTHyNOoyxxm00C2IG1ZLWy0m7hjGJCDx2EF
4knH9rAQMVwsVUhFlTcB+PlNZBNnuW2461AkzuHKErSHyz9AYccNh4vW+dgnYXVfWMjvoMUbBjfu
mFjXgPfKrT1NlD2FOb2r4kxxgbfqvZ6TK8OvLz0EncuC6R0XFBB1d2qB+GxMbn1bkXn+SFEjQg42
/w5PJdihFR18tMNKvxx79OJiqodAiYzsWgUBfNvMKA69iZqc39XBh7Gyf6BIn1/rRQ+Z1xwUwvr+
vJl4ur3HTopjGfw45wUvdn0s/DvbBhIZOCWZlRwxx4QyJrmQmuoR756PowOfINLJP5gDokNtXKr3
dd9wfbrWEqfB84hHkZA5ZNYmAWEpSbBOYLFrOxwho8tIgabi+WYsEs/5Zcd2RN6Ww2poXTxJI5gn
aGU0d3JSOE1xWb7TAryWwC5qUG9QyeThGnGTqvJ7sETQeVX1v5TRdz8yuwv2KfZeiMmhvhJqfn8g
gZl/Ev0U4P5itRS40JqNY6A5jikmUtZIDfqAS25aB441hqH4SBiICVgTnTTq9qZx4AZI15oeGqcy
SDD61jUwHLjgtv5FoR8Rx6ScEDhsJXJt+IijoukeJFCJ90h2RZCwwHDgZTdsMe3qQF2UpNNSsMMa
7Gndh1Cm0hIjhdwf0XlCtad1U4ENom5dlyDw97bZu1dVNpcHTQc8081afcnGI6puSLa3sRNtAyNT
NykA2C3hHadR2z2VoAgvGwAzd5WaG9YW3oioJsR78tHDFRqfbFenIW6fhLr3dXHnpHLYxsVk3c6O
fDJ6iYJ8yq3a5hQpAFiquw4C3W3SZmC3W9ZHJUFjp1oXXlJdiRFpwBljcrG/rqsSfbesYpOQNSXm
0kwka6k7vcPdKtwOiQnbBo1t3jYwsJupmTjvm+JGd2EGmB38UIQ0O+Qe8vwSDS0B0ruLKYvK6huB
K1EO4FP0X5K04wi0RHuFphYLFz0gDagSb9jsu2XV1FT7rN+Xbl2+Z12ZVxiyzQhHzQ7EwbDBi6/I
fxICwYh12vKLk/QwhXutczY6L1QQigbUkhroB3k9XumOqXNWAjEakxr+UQJRRgNvfmeyuTgCdWtr
z7BUequGVhX5zWNd140nGjwcg0olh2AaMScPLbkFkPuNyj9lQXQ2bwvunZ3dBgitlw1qCzCyL8Dz
OJdpjHCA2bkc9pPxtRud6rahdA+piBJQo4NUTkFwb3rMibaDPnzDH00cYNervcqs7hfGRPa17sZU
j1zxw+nNbF8jtXrnDu630FGA2WoyCBTQfoLn1XdUb3ioRikW2BqabqocwIJYHZZZvU3uTxQHaaEc
pcP7RphG+ntnggFo4dS1tQINnryL+1YxGgU7vjSzy04zg4+GbLM7i3cjIPF2JHFPivqaRfWjaqlT
lFnBA0KFXER+L3aDIUCQNrrYOI6Wb0dIuxtrytEjJHy7GGdImCABi10XcPO1PhUn3PhC6HDReBi1
0ID0Q0KGbM7UYo2F6KErnfY6xuZiy1TwFA/FtFNp/tvALnGLplP6vZ1IdEun075VGHqRbDBbGIfW
XUVg+Z4CG5pTwh+/Eu19AV1mk3SFAoOz6bitOxJHQw9WIY6Ln3SOLV2M0DoWj5EiphqlyrC5HlPL
2jR1VXshx85lWCKKCc6PCgV1VSOHsg4EBxcVChkG9LdExu8lxs9bPYMwa0W8oJwRp5SN4U/+lYGh
CQGWM4Ei5k4TM1IzHU4fgKRAMjVOPV+7bo++caiSx9Ync60Mig5NwtUgxYALK4KJF2kUg2wmDYyC
bt2Ayxm+4C1JajlJHcREBNL9sEbGsbikTKNdJAl0x143px3QaQV9BOKEGPAXmnOYki4OT9u2b82D
kTSw0esJQwRqjTdwTT7ESaLugQHFF1VeOQewLUg5oeJxQbo/hCbQcfWDq4cgI8AXO1pzK1u7ougA
wIYygcX7opvKYKd653fgdn1AhXQcl+e+hmwV7CgYM3JbDJNF8tcHmYwMLhpzsT111za49IAAUHZt
jZ9VwCl3YSviScqj+iNwo8fqFptI8lImpj0NcuDAFlzZU2qVaC5qS8Yvcpvky9C1SILaGvrmCBaC
VQvkdVMGZFQAbPy0h7H7HdioFFpo+2pp+UuRmD2AvcHqelLT8ttlvxs9s7a9STE/NNjdiEKgHLjo
lAoO4ItIIdqdhWj8iM8VQpmboqZCqVJr2Fa2SA41MNwri6AKN0Sitk3DdQvHzUkua6ydkDBF0CxS
cFQ610AQOLHrW4pY84ONF8In/r+YFbShtsu6SNtZXThB2wOABAJR/NQ6kJck5KqfiW1GvBISPATG
iqExF60Dq4e1b5uKe96iGgh3Pnls8KWNudaDBS3cQF654mXawy2Im6ukI9+DlLzaGdTvEAsxHZRB
Ynlt6EmEF+i4Nys4yCWlUvTq+14zHqhnw4m0DDKUtmNfWz6RJdcFhCbCw12ZTfU71MPlrp6zCmUI
7AGcOoLPxpmXjSaSQJKP+HVTYfG5CH+QrQaDFkUXVt2hWWNLcJyB1A5K76MDUBoqCnDcqfyY/ZfG
srrPBvpcqKmSZvIqE4RZgdnQxVz6SC6brMU6moALRPWDoiq+d/wPLiQGYrzFkkTMQFwrDTgNOsjU
7jB82QXQwkB9LmXTvLO+BsQKT1VOdWzuU3E7hLn8GGZkZjWw9neiLGGnja4LtR5IK2DImuS8pMBL
ERzOFYBvR+r6jT1AlUSk/MvcLXBJAx1aEUEj5yHZ7do2+mJxLW7SnmQFOXbrwOInM2cNFgo0ANYi
dMAPCNmBlhBosS16rJpGDBILl7qrDt+IWM59J7EgARsz1g+8gvVDDyccFrTy/etK19k3MW5zvh6P
lwYXGEhYbXzvkOYWl2MFBhmLscQpvWKEvuuDqeI8IllmGGR3VJqi+lAqpi3DuCdyJQL4Ms8ewZM/
OK3NkdNn2BhHWAjbLmABRHpBPvH6bVCPtZPtnE1IiWFAvHErGLFTyGmujeiTtfyiF3GlybsZgBSg
vKh+xBrGOKgyHT4lobS5VVh2jUFBlUraTE0ZCRkVGdaNYYBm5+7WQa2YHaVVUlrWIoYQNXlxmFtT
/SjiFmtNNHs3gQ9y6rRn+VH/dVMpC6Kp5fCff/2f8se3u4gw93/+pf9fsG/YJUfoFKOKhj6h/fjW
z0vTMF1DmlSBpCH0l5/v2LC8uKfCg/78OZjLi0Kfvp5u4rUjOk1Il1jdNGxpiZXrOnk2p4urvvD0
+XZSD3Dj7ARuMpTHN7bDEAnlWpYyyFeD1XrZlVKkBvWoQkPJ61sybbEIpwSVTDd/14rxshWrknOy
0Le8wVWf2JnFJzskyQuOTrsllDf3p5s7Nv1MPELFhnJNyzJfNpcI3vpm5FQeFw9X+OSf8ZE/9/3l
58+WF0oBmV4Jt/Kqr1RqMPT5u19fvvx8SZoSHja/vjXtnPRQ+NvT39eX/heIaxb51c//+ZcyhGS6
n43Psvie/f6wiR0YZn6Fuu5H9eDqXtCjYAaGEMrqBSJmyGI04HYfZ+3udMvnBm61L1tQltwkVuVp
Eg3Ybdmd6dm576uXHSvLbAhtIZkYsJYQy8O/nPjVrpwQM9HEzMzkM9zvO2gwfzU+Urz8/R2XgKho
+X5AtVm34OoeTjewLJ3XM+9g0oVwhk5q82UDDaXnsrO1ylPqUwXsELmv5sfpJpY5PNGEvuoDmXYM
qIoAMSZr3IHB2HQdIZV61AA85rxgTrd2pkP66vxSQJMA4bMVIccAhx+aq9o6s6jONWG8HLPCTF1z
WnY7gIocWjigu/lME8fX7X+m5Z8N+2xDIpgV6AAFKw/UZNFvKEqcHqVz319+/uz7PqrlOdCmyhsI
bGGsfzr9+XMjtPz82ed1jSdTMjPlCBpFHVVJYHJ/2YPVkYVVYWpHqaq8mqiS0+nMBCz/+qtFqyzp
uAR4Slqrz5dc9pQ7m9obMzwAiMzj+KLn7eJP3umhOjoTzxpanYCq0TIwfHXtuZTtcLdHw+l0A0fn
QuFLDm7f4rGxuvsyh2Kt3sQoiC/6xvCD7epD5rz7u0ZW60n58M5sTMM9O0KOd5YwmB1qgPn16WaO
HiWupRSQdcO05Wpzd9nc471oclodgCyCOP9oTkhofjzdytG5dxUt6GiACH01JbJvNIV/Edct6n3+
jYnx5dZ+Ot3GsWk3DcN0LJcXt3RXbeCb1ra+2deehrqf2pdQHf+ugdXNZ1NqrWebBtzmoqu+RlV9
poFjo2QJ3RKGaeh0Yd0DalaM4Fx62bcGC8HxQKa4LG5P9+LY4rV0JZWhw7FR62Hy09ZHh7YtPbu7
1dKnsX7f6mdC0WUg1jvdMqQF7dpUum2uzirlpiroswQUxohphFvdakK9l4hZJ0FwDX1jxmtrzM8M
3rHpf97o6nghM91XJPJK8mE/Nob7/fSoHZ2aZ11aTc1EXW3I+rT0SKrbwZUfkZ3btt2HP2jFImyw
BB5ClrM6WPJAxUSmQeWRrYo+qPCHlTzNxpmb5OhA2RSGXMzHTVutdrwhyK6XANQ9O7mGp2+fmfyj
6+vZ542XF9Wsmh6GlGDyKcDHhsdlhUjT6XE6usBs215WMbkBaxVizVlZxIY1ll5AeZFqHOkRlBaX
onVCIu9Smn80ZP9pbx0zAj210ymhvZSwJJs/TUAtTvfon5Dt1Z5xmXXHtpYzcrVnnDZD9LrzC692
gJkcQuDAao+CG2VryJzZd3SSTrd4dJ6eNbjaL1FYZHZW0yCCmFh6hAgsFZenmzi6aVxqo67kfjHX
D18pa5y5c5rAGVMfkYGtflbS2ThXp5s5uhqeNbNacWx7OTsZzaDBgA/cAan/ykAiIt72VMoCGj7d
3rLX11MlhS4sKZknx1itvgo9BmidYek1+cfEB2SwS5zbCoX8/sz4HdupzxoyV2E+ZTs4OYqG1O+o
uDWt96f7cWwFSEFaQpdkX4W7jOuzkFKAL9NxHOTzJgZxYJixCHpjD3QdVTrTtKTLeLGyV0M1+Ogt
koo2PJLS4WOfnFnD6wX278/b5FYQ8rZfhRVGDdYXTiRaDlPgPzhkVHc1pEiKX3BsLlw5yD/pjyVM
tG6ksqCNvRyyYSaxDoLa8Gbr1sH8PD6ztNZT8k+HLM6AJSdlOHJZEc+mBBxLmbeZMLwUl7wqhHXx
S4/tM40cHTU2pWUTwjI1q1umplaDX5rNqP2DY7TRmxR7K/lgNmdCjWMNubphqWV1CQjcL3vT9LaL
shizD70WVUCZ3KOasRBvYI6Yid6eOUPX+3IZvOfNrSYHqrMdZ93SnPwSqvs0A8e7z/t7031628b5
d0OuKclMLpfC6gbVg9pMTAipXt89OcNXf0ap5MzePD50/21idaZVBpU35FZ1z0F9B42D+cpqriBF
nO7Isv2en2TrjqxWgp436B4VjFjkQsLco8kLYdI54K9n/vbPpcSONsaidi22jzTWb4Cy1ID6a2xW
CusTGh+p/BSLxtlKP9OvEOUADFlVAySbxIkxMvFH5w9OC9eweRyYArreevNWSiUoxGWGpwfdu6pO
vo8NFbGxBd3Q++cW47Gd/LyxZYKf7eSgshwJYpuTD9/yn3l8iZr56clbds+ryYNOjrWZo9CdWC13
lMfmAsMzw+vlXRQhdXt1+vvHe/Df7696kCa4RKPYb3hCAt00ftY48rif/66NVVidTfHcuD1tgOYZ
kUGZH1n5CAsW/ePfNbS66/ou6GLdZj/BXznYWLICbt9G2pkVdm5KVtddFY7xWFq0wvkebWqA/H6u
/uRQxS7PsXT+eP1I7Cez7HnNs7C2wTuUJOp347kc79Gpf9bGarQcvy41zZUccPbXcNy3ULn7338w
IVIYPEOXv9axYermQaIXDJWRotz7BW9TjMLOFRGO9uNZI6tTFFhhCqvJpx/yg6gXka+dBWv9dE+O
TvqzRlaHaAy7EJcBGjG0j058bWhv/j6iBBZHpmnB8XkVpvmN6ONxkKaH4O+m/jYgavDWDpiCR5S0
lrSAbrpLB58dVbMwGtD6uumNN3Npb/I2/oMemMq2JUwNRcphtS18fRoplUqQlrHYqTG5COc3Ppx1
0iW2oxzyijCxSLq/7EI18ghsR2F5ZjkFt8Gg31OhCXdDWty5dXQmCHwdZ5h0xCAEdLhAyci8bAzW
XQL1P7O8qt3OyZd65iC5EMFXqANvnxh2Mm1Qv7aAyr5sqKmnEMhga3n+u9G+xhLmTz7PK8YVxOg8
Al5+fmxRypKQPjyR3PSIvzaf/uD7CgVWw0V549WTts57X2qRbXnNhLkpBIUzed7Xu5txQfyTbMny
YrZWYVjopKPCFkp6FSDv9DLCCf3tdyxNmDYZBrW8kdbvF1m0blkZruXpUCk+l5E7fNXG0DqzoF4V
C1m+RMeGZIfwp5KrDeLmulJtO+meNgJU6GrQ5ea3cQQc5z9U0sJLLzvU0XUzfpiATczlz/Rc5un1
IWaSqCPnJHl1CLwAX64FYHEliHtNeHvfEocCbtrptfA6nn3x/XUGBapO0Akj1L1Jnxbhid3IWx21
8p3vn8k/HesJOmhUpknNkx5arWpZzsg6I83qWc20e99V4+50T45839AZJXKbEsCJXN0pOPzGBbR2
09PUl97rqrdvGkNn07OkFcnZdXKhc0SGgrZpemTjy+HBenvERW75v99f5xSaIM0du1amN4S/p+I2
Bv/sjmcm+9gQcaEYXFaS5MI6jVmDtA+lPiDfy56MvjZwZ0/PweudT25U560HeIONvwaHiBZfnraM
e0/Dew3qI2myYHu6idd9oAmbva9LkLJq/VoJwoXfY4WDl8b3PnbETXsmAHq9I2iAEXIc05WckavD
Hdmy0EJ0qffMtNhzSV0sHqnaPlVn9sO5dpafP7vdgQO2eoKijhcQxoM/N038guRlhirj6RE7OimK
IMI0l5rYOq3QAjpPxwJ+jIV3ad2KHz1QZNMOf/xdM8vEPeuPkYzJJJHd8PLW2pt1cgXG+7sy02+n
mzk2bJYrXDyJpRIkSl42o+e8/eey67w49hzkggrK6jFovAZ519MtLcH0y3ccT0GCI8J5jqtXBRnZ
zq3dOmbrSfsAvK53L+0AWbfk8xB8m+Kn040dmySJ6h+XviRJb69WXYM9h1SO1oLeuAwh+CWXZnMm
FjvaBDxJFxlvwaWyOoBt2zHSrkrgvMdYqIs7hOU2qtz9QT8cG4gNRSwhxOoUbrqoSEhttjAuLyxw
3HhvqjPzcqwf9pK8JNnHFb/GcYhQ60PNYj1DjmwBDOfigxWfGatjqwwRdY5kW5ruq/xoXMO3NJEx
4zROrp3Seu8W6Hv1eMhLdSbaex21EkE6kr+WfMGrXGkEupHUTDp6aJxuHOyPo510ja05fI7BOL59
dp63tSz5Z3vUr912sGHyetZwr9RDXQSbKvp8uo3jQ7csMhK/gHhXKxnKO+rdFUMXjF9h1Y7x9WJK
Jc705Fwry8+f9UTqQY6eEa2gYnvQkccNEV5yjPeiOVMhX46t9SmgWGdL+Zq4ZV37HYLODWuzGT0X
av/ispxOZ27lY+v5eQurSZEjNgHIpI1ebf4Yi2s/vqpkc2a4jkSylsPhLyX7hm1pr8YLNeNapVNO
I+MjfNfMuJ4TzIDgJE1BvOmyJ1xvwdBhcXVdG7ewEM508h8w0nocXbk8loRB3L6ubirqJfBOjMFr
7PKpd8zrONc/JWX1YVYmbmDwEivzRi4ZRmTA9shpfDm9LP8/vwDMBIHaFWpkq4ujlAJTOoMVo+q7
3Pit9/22zvaVdiW6RxXvuhItwFvLfHNWiHGnGvr/Wl2dh/nUTk1m0+qEgkBFYISpR4TS05lD5Nh2
eN7M6myv4rSTMQqyXqWe7PwL9qf4rA/O/vQYHtsLz1tZfv5s08EnlnBdaMV1YBHiEBqeQf4eOwtd
mzPXdim4vkpF19lcBDHKFl5TL3SQscGFIz1ortpFAhKWEzye7tCxK97lcbfcIw7xxOqswt4XMLk/
D56PbIFRXekZxFcsfAaEhBJIJcXudHtHB9BdzkXguZReVqvBzZBMMWF7euVT7N9b9pkQbHkMvtpj
zz6/WgUp7DYFcXX0RIlwJMh3BIowYKKktGmRYHFRA9LOoKFeLzwpHV6mts7Wfv3qgtkQkb4NCs8q
7t2Fd7lIlpgwRh/eOnJLOoS6Lnkqi0Lfaukhi5x3PTrYHlD+xWWP/51u4PXS4+PUwgyQSpBe1ufT
HBq4GM5T7oV7V9/Zv7Gdwk81PXMMvj7rl1ZI7ZDm4r/r57xmpuEcYSXhJVBCNibipemZCXm9xF60
sH7QF0mfwiygBR2fnYDQ+Mw4Hf0+SC7SIZQp1XoiwsZsutKdGaf4DpJT4P3BNHDPWjr5NUr5q1N6
ziTyxubA56GjZbDRkv6LpkGk3xa8kU63dWwyTLBvBmQJxyHH+vI4G2F2mzJMck8bPjm8JvKdcs7c
u68PGEnwaPNYpUvQopcd++zErHvpJGE/FJ6Ikq3eXTfzk3SQkkm6XYTXmSjOnNDHVvGz9tZZhNjG
+mdMm8KrjH6jo+JSyOiTlbn6RqDAEuS4+r59DKFvk4xbTgFjnVJosROQuSVyLxZoLI8xYRL+1Kl7
pl/HVt2SATMpryjK1quDEy1+Bc/MYfvjR3M1QdT8g27wniAKpxIq1m8KDSV2lQ1a7ilDbdDt+oWR
U74ZfXRJTjd0JBAjmwgvQ9dtbh5G7eWKMLF6COcwLrji0k1bXmnVVQ5DSNjjztQubftq0Q9HjsUd
sKQcP6T5mSvo2Ap53v462rSiDito2reT8ltt6ah3xO0G6MM+qPOPVu6ewbEe22RUlrGboiqv62q5
QJ7tAMSUka6egsYLEfRzaoKs6bKK/2B5PG9kNahImSFYNdII+vAa3jZ3pyftyOpjTegOxxHnBXnt
l31oJgQ3fMRPPYm41846dw4d/TwfN5aklnhVTsCZsZ59lIQ8wYHd9I/FmdD36PcVELYFTyR5arz8
9WsNyHKMELfnlw/ZQcT3p0fnyAyTFuX6N81lYa1TF76vO0GXxaXnIgJmixpr4w+oQZxu5FgfuBBs
HjDLJS3Woc1QNhXJMozJgm8thMF2fPu9udw4/2lgNccCqcee6Kn0DPuxsn67+qfTHVjW+cvYbKlK
/ff7yyg+2wcxOmQDAgkAVTN/00sk5kCq3ojy6XQzR7a3ozuglIDBk39dJ/sKwLBFO0vYfwIr+LGG
627koUd58dHv1ZMWtGf2xtHZV8CJsWzgSFvfcLayirRVeuHJxc8bRZJ8UyH4g+XtW2He+pKx5umK
OZJt6MDjXo7gVJSY341GtSBXp8/4TZ4euWMrzDJZWkLZJFzWeV8XnnqmbHZJAAb3ekQY/K7owmT3
d62sjsM8nFDpRSHSK4R2nQzWu7I7hw850hHFSpMcJ8qxKYm+HCcEXPWwD4zWE19HlALyNydEqB08
+/xqGuaKAyZEh9ZD2Tf8OIvDmwcIvS6duwIk3Ouit22ZpHUqPh98tbovpnaOxnZkvXKHE4pBSABp
tz4M4a1rFTKUnSfwDhXU7KFuO+fwW8emwGAZLUA0QFX2quztRELrqyHrPNSCL5KdHzVnovAjpwn1
W3L5ZBaW3PRqEooiysJO+q03IURfXkfjDcJu7VvZX8wy87Bkc3Wd491eRa9u21RBrDFWE84kQf6r
MX5Bbn77vnveiFqd7D2AlsLuGatGPlUXXX7m8jsy38C9eHLD9F329epcH80irDuMxT3NP6CMUM9n
Hiznvr/8/Nm5rpdCZYXk+2V7rbmfBxOS/5kj9siZzqPe1slHk7h7NQ0G+hb6qJLWa5jhWsdt3Hhq
8rsxvwu6xzfvPqCavIdIMUsikdXZIZpFTCwva+9Jd730rQQwrj9q6TzrXAUu4FUKrkMIA1c9YXn1
3mwu/fZMqPl615Fuhq0GBISHG2Xm1VTMhizDfDQ5wYNNXUP/2r11dGiAqwHFCMkra11B6YTmjNSa
AJgEv6778Ofbv+5i8PkPD485WO02lKJbXY976U3vMJfxyzMByJHRWXBKEtAHH1frMA3lB2eogBh7
bmrgAjk/6I715qoJHAleuyaRIEnedW0Wc5ImsnId1CDmjfKixh+gvpTdmUjt9Y7j/UcCmRo8bfCE
ejnN+KW0KAsNuocn+y61d7Ej9nDY3nzC0goXKEMlOAOt1b6urGpUvlYZgFjQ+3CutGlXTp6wzmQ8
Xx/kNMOb01ikGohsV6dfEdgIsQWz4RV6fikkL8E5SN+TY8W3SUVvX7+kI8hGEOegaaKvbg2lgjDV
/EbzcEJD0MJ/OL2Aj0wM7D70/nnVmguu/OXE4ESvKr0qlYew6f1id4Tc38bVtfvTzRxZyC+aMVbN
4HAyZU6lPLToNvq86cczc3KkgYXpRQ6QUsVrckRnIxaX6mxEq/5hfDaSM7//MsovXwLsEEB9EL0M
LtZ1oOmb6CnmeFt7GVaT7b58EgUqnnuBhcD4+81DxXyDQkb2gHLmes/rqmmipDJBYu1wcYmHy7d/
Hr4wZ671T8Z+FebM0gznXmAnmqOORP3kXLb02EQ8//5qQSl8oibUIB1P/1QjS6Ygrp3uwJHdR1hD
8goMGaiYNSEScxg3h6+vezn2GgPePQme2lWZXWjp24cK8BYxrbChXQDrfLlo40TLkGarhNdcx/1H
fzpTZjoyUi8+vxqp3qjiSEsa4SUbB8ZdfeYwPPf51ZYrzagWGT5NXiS3SNxGzRkszJGTA7ESQAMO
5yAl49WRXsWdnOMgnr2su+vsj1bydYzffjhxdZNVJvJfkvzLr/AsTpu0skeUuwZyHKsNeosXDuaC
45lpONoP3hREm0gX8Rx+2UhoiWS201iHu4fs0uiNDeZn/efTi/ZoI5D3uP8Ai1AUedlIibU0Ysy+
8Mrswyx/+T224edgh8fbcEEcAmlbIHsv2+jihhShBBZoG9dBgiP6/AHBo7fvviVPQUhFKYSNserI
mFU+vuix8ET+uzBu/fDK10Bc3Z8eriNr90UryxnwbOLF5Fh1UYXCM+WvQkAM3J/+/pHj3AVTo4iX
aYck/8vvow0IODzNBSDqOyt+0JorN7syJ3zI8C/Iz/GPjvXGIvAB6siz8lUZHcs610kwjvGQpN45
g/s4decW8ZFKuf1vLhD6UVTK10Uqv6e8W2W18Awxfa8HAzU7BPNnv7xMKWKHsrpUo7WzC3tnwE6r
uc3OLIwjqw8SA/g+YOPEk+taXDUgwa9Z7uzV2r2c3pnhFULgp2ft2DhSTSDdD1FsmbuXs9ZGfqnl
gTF7duzcmn373nf7x9NNHLlcADyQsVrqFa9h1ngO2EGdLk1U3w0kvEs33wyT/F/SvqQ5Uh3q8hcR
ISTGLZCD7fSUmbbL3hC2ywViFCAQ6Nf34UV3h3MIZ/vrxYu3cBRKJHF1de8Z0CL9fdqNF0EzEcUR
ZN7HUUdiFWzRKAR/AgFIUbkwDphg5ssZD4UYfx9IAX9FBxsQPHTojwkiHq9wy4CAIGgPPLQhslHw
XczT6OfJm+f/KEk6GOXoxPFgWW231CaPpWHflnUfQPYOo70bXK4cciFEnO63/1JvoD5BVESZdt4s
30KEbNsEDlqpfpyNQWVrhqZVLqjx5+dXOjsKBaB0TvbpCWY9Th00sSCt+ghpXihUp/pBq8qBsmdy
4RQ64awjuSdI+f7PSCc9YPisCbD1MJJJYSa7i90Xv/xn833XQSC9B58v/X8oU5zud9A8GEDQCOmm
dUIr6GE9bsGfZXpURQAtNZj2wtdVX+o/n5vFmbswh1rcMY4v+TF1RnDfRnxVvAUWC6qT7YOfff68
VKfRAa/ybZCj6GD3DaQFykk/Gj251q3a2Ky7sMHPvsd8uKKgA7D6cZDlKuu109nTo+uvSn1vTPf9
sPr1W6AXQMC+sQGYRr/+cFvrHCyrLuvq7b3Xwnqe2hfC9JlZcnGxQFUKeG8E0qNZ8jsDeGM/rbc2
xOs9E3ZCv0470VQ2gSTF+TpjJI/SKdraWYlbcLXti2iqlunT7+fn2+OPq7SQxUQ0dfH4lD4leumk
+//B80Fu9lEqwilwDFWGDxA3M88st1oqGHeZQX0hbT63AAAo/8ffQjnNPZ6fpCxaKKCU2zzo4j91
/et7MAAeFs4V1B5RsDtuims4TbneSJotnaW/uoBUl/iMp7kTRnBRj0fJCHft41O4skY4r9Rms7X7
MIVArX8DCVNSbqoMMNgLp+TpZGEs4P7m1o55qvbIBq4gUy5b4J43Yrpp9CWVoHMDANKF9hSwUOCG
HSWCFGJsXartZpvCaQ8aHpC8uPAKp4cieAlgloLjAvQYil+HH3Qv4VRNSt1so86/g21jD38/CHj8
+rPGKPiiIcHJUDo4RiiUxOVdonyxtUoC1Wo/xKHx2w/jcIR5W3w7b0doELNsxAgQWg8VJ5G6BDc9
PYswAtqFJlCEyCHpvFbfRoAVN3xEfCK2TX5d1oCkrbv+Gu5Rv34PtBVQIpxFgRi4boejJBOwrBqf
+baTYglrwwry5b8fAawgxFhAU7DwRyHWTbMUhjles2Vwa6wful9nwR5lNoK0CRYr2iRHjzfiWpsF
5+UWlqdjFla/D1B4PnqQLjYUSo6nV1UpXb+Iiy388GDtwuCyuP55gs4sNLXReCaA1M0rcfTRmTbX
ziSdYttbSxh4w7rdz6OiuXAQnRllxq7Ys6Yu/ufPh/m37RQ7ZlF4aoA/UwAZ4a/c/7wUPM6OAB0r
lCcgGYBoeDgCPDzqhogRK8Guhfee8j04/qAcXpiuMwF3rn/MGETI66LKeThMjir0aEsceYadbzJl
R4ayokb6y5GAhB003Z+fl+dMTDwY72jiirSJhzbDeEM6LRyYZJBLRID5CYcXBSD48KGjsoYqJFin
h280kEyP+QjrrLhZehD/t7ygsVa/f4uZiOuaAPPNwfdwjKQ206qKzXrbT2+UfulLRO9z7wBkjo9w
Bft11FwOn28WrtsXHq227o7B07K94cXjz29wdgSEQlQ6kdJA7/hwhCJTeuysBqkOuD8eZMx9GIvo
7FIv99wuniPu/x6GHU1Uk4NN1doYpi5hGfVgZDsQgC5Jcp3bU+jdo7uOPj4Kz0eDWMQTXinzatv4
X+Wuv8TEOvt4tMdwR8M3j3PwcKraYnCBcSDYUD4yEjW7EBYXzr8zFzQgEMC3x9adr+3HlS9CG7iU
ZGa1hTtGYPZr24ujRHxlWbYoDbhRovujBKyoR3EhkJ3bBzNHFjHgnE6SV6TwZtA2LMf0F/OfzOaZ
Tv9+3mpnkhTEeyRzgA0A5XjMXrdS3sNVEVmvA6dhs2ZvbgI/JLv66zU08GFg+PNw595o/i4hzGcC
z3EcOC2JC04HhfntADYrEzCqbcwF8/8no4AONpeLUEI+LnrUWToUU4NRmmHjwRV0jOglfvS5b8dF
tm1DWh0MwOPkbkwKI3MbnDF9eQNkx4I30LpXd526BE45s0CoE+GObmL/+WDpHm5wRa0KaMcp3cpy
/DNUZoRUEE4WRuDIYTEq9+XnBTo3HKhHMzlgvrUfayL7jWRTl1fF1i8fCfZb9iQoCyb8R+L9z0Od
+XSBQbZRGcW1cQ4Oh2+WjyUS5MFGMuC+OMFAf3+YgSoCDTCweZAFHG+CeNJxK7Es22LPYQlxSQD7
TN0VlUJsLuD2vJnEPm/1b1lGUmusTIu0OHM+4I9XjtnKk2WYD0tJVgn8arpsUVd3Mb2U8Z/ZegcD
z3//NnDruB28KWOxHQ11K+En5Y5sU5fxFSRaLnxI/52VR+c1xoII90zgRmrLDsci8LGBBBMycwad
MXi+efTWGm4zAUdcf+F4746/Zxxmko4M+0uf2JnsB6VYgr2BuE4QnQ7HBqMzMVsHzlXC+ivbG59t
QMNYuLCibNaJ0pde9cx2RL4wRwxczW2wBw+Haxt/FMmocM3RD2hChAJCmGQSYZKXYWF/Ocnaahaw
swgo5L1E8+CzRe2//vxJ/Ie5OJpvVGsR8Odi+iwuevgjuGjc3KKq3Q7auDdj7Fp0qKI45UuasD2D
T2LfsT9ojYF/CosrRhaD0S2hkP9QTrJE2bWKTA7lvpbV7z//tJPAgCvyzHieVwOsZHq0GkkJyx44
KDY7Nd47zA8mcwnzICtdkeTXlSoMgDMJcsr4flGvOgoMbBSqb9te7FhZhiuR5BeW+tyr4I4zt7FQ
10UIOpxkZzImmnoSzzeDmsLKqWqj7rNr3tP64+dJO9lT81QR3Nec+RjHSx2OVOSZZCOMx3dOqGFl
fcl+4eQLwXXNQr1qBoFBvvG4hmFXdDJ16ww7m/3Lqx0csEi7UsY2hrVKZV04Gc68CwQibdAxIRcx
K6wevgvtDdUyp253Vbs2yLX58OupApwKNiWztwdAjEf7qyvzeLBgYLtr2b8Efr0X8pxzvx6tI2Cq
0KeC08ZR0Jxr917u0HYHsvanvJRwXHr60dyIHoaDLmftrinfQ4ddqOydJE2oJ3z/7Uc5rpXJZIBN
Rrt7y6at8ab6599PPepHCDgWFF9OOrtGpwrYUjnNrqheYfMX9qa1/HmE040605hxC0BhFUXi49ha
Q04GdkxY3NS/HUekzc5GWX+ZezPptQHvqZ9Hm9fyIIgiS8KhDDwYbpkokxwdWgYMy5QHL6cdLDYC
s5RhWS1t9ym+xKY8XXWMA+gcgBAWyibHuTOwLn49JH27M/mi5gv123rx/BrfHj8P/+2cHwkpuqrA
4/sOvshPxa8FuObnwxNuVt/08V0cb1rLz9IExqA7Ake/sU7umwaeZ2YZEhjt5czb/7wqp7sYoB1k
EChPY1BUTQ5fp/A76SZ6VDvgGgNTfSXus6Mu6H2eWZFZFBOpPySZoYZ39EpKJznSymzcKVdFdt1G
9OXnlzg7AJJxTBmef8KfSOAKmzq8V9jIQZfepsbvn4+2MMQo52sLxDKOXgBT10weye2dXHa+AF7u
1xgqCsoPEDX42h0CvcujVdBlXkzUTe2dn7/Z2Y6XS0aWlzgNZ5Ya3x4+dNzJwZA6ztwAdZ+Q33Br
120ZGyPZlTCQu3CIn1mJgzGO6gqDdCV2G8bgnEZcPTfwYvt5rc8ErZmSge7A3M06ueJZcGMHpRUj
wLK7ZHc4WJZF9UWmK8Na5OQSxOHMnOG2BUITmGWzTt38929fO4FLPWApjO48TdY5iaBQZshk9fMr
IVk7M28z9mymU0Cw7kQxsml7HavYYbtulNauSkixHrmVJUCi0S3IhfV9nMEkksYuW7V0gh6qApEr
8HU5lqE/komGme80q9Eui00j5UfnuR8kB45N2IUvF2aZuO8arsxP8HMGacNN0fYKLRbHVzBH/HQs
UFyAJWJX8O92eeD7YxZlrSEWqq+Mld864zYd+3FrTL7zbuHy2AR94RpLaQoTDJDkn2jSZe9mEKvi
gDM0DfzbUO1vwyFxUSTzR/OKx9lHZuQpbOycNvCtvFgyM22+8tHsNyPkAG8qT6Lw2FL+llYgHATp
NFHsUYlYWCTWUsNMUYdNar+1pbTRGnL5n7aRsNkFd35neuq5UF0daVfnL6Xv1lHPzWGJ12dLUVZj
CNtpveYF7Nk92AEuRGzgmJP5E4RDkk03GWTBeuNDT5bXBoPUNA3cxCv/wS0zDXpn4AsrF86dmMwn
eOjlTy1Ef9emaGno2b0LR+ZCO2aUgtDDFjAHMJuXHpY5fxS6WN3CKzOyMkX/njfDi+lXI3xsJ3rj
+Zj0oPIJLAGlGF8zUbtYnNrWIGCW5dMkZrd6avjx1cRYF5Y0sx5crqw68NqqLKKqYt6j1VOFrkBa
wmGwBDIhN9vkwWX19MnJ8CXgBbdsRPdWadTCgpQZiRlYMJ5ncCX0npUonsfOe6FaT2kAyhZ5lG4u
AiDwIGttTElEdOWJoBwS6Pc5/gg7+94wqr+OBxxOkcAOeujiastRl1lbfrsHtvzNNsfHpMpSGqlu
hGkf+ZKmaoO4dsZ7v9NKRp3X2/VtZ9T9SrXVv0JZbrwEeB+U/m6w9w4fmj6MYambRqZkEE9NBq/z
Qm+c+A74iD+VIyucJQZcjieqtnnL38zGfYQvougCI6v+KFN8jmljBE2eWmHsj2DyVb0KYzi3BhyO
68tOOO2VD5tNtuBcVItCZGkZEXDLbqROeRMI1kBfImEiIDweFo6T8VWd6SQYYIAdmSD//hMwTrjK
8/KpmMYkIHVuLao6eek7gz07Fa2vpqn72ziyGwJHJNW1KCYDFvb2W58w7UaGyzpvXXJt/h1sKFMD
fTqGiG9yQaHj2z4SmUM7rYFAU6lgmakFLHZrznlUJLiAomfzXJoAvq+hf5qkoHTnvXUfE6AIdNfq
oLFlDateBivFwXcit+D/nKypIrfLermoPRs+lrKvi6U3DhpbyaYBVWSTTYxUgTVZTXPVTaUVQM7N
DJ1MNWGVNFAJK2oIxJuQ1yIgiYQoI8mITPkjTSEAIq3xA5Kxzcop4E2uYssOfdowulQpelthN3l/
mTa6cqPy9jaHnv1tpaoMDrd1+0TLcjNlxiPsv2BcpgdRlWFnkQFKkXwfj8Wr6WUIPIrblo5srv4I
KDGp69bj2cYeWoS1vsoH+HcK9tyNFFOHeox1LxgBoyj3c/VUkTJRV9I2krWyRbKboJBggA4E9/cR
vgdBbiRs5ek4uWpkWfFFZrh9vMJOvc9bspIx50FP8z8uAacdR20bOfgB8AgWdZjmRg+TgYTyW+qN
6UM7xnmkhmFoFpOtbtR/3tgVF0RE1Th6nxQH5XJMY/IZwza8WA5AZy9IrLD/wcK+HzOLxsDlOAk0
a+Ew03Ja8iiv7fbFa9m0RzPwA6rP5KaUw0NVYDEMeO/8ATDJU3Db7uB6n7swJBUWuL4pHLUDrYox
LID92SS2VywLm4zvvWzjFRu88okY45OusleQZ8SVRxt7QwuHbbwG2wNfsxEO9hAHQGTJIDMIj1Ad
jUHkrqYlvMOnjZHHRnXDnGGA43GpP6AUlBkrhiI2/dt0rgfhPGnRKFejinoE+6BILSdCo9CKeqdp
AEGStiZh4dTwnleWHzCv+BwapsLCGBBbKzA8rkaRmuUtLGI9sulLwHEm9Ki7qC0Mq4YEuZ36i7qc
/adhVh1w6sDxWY4Qg+MCiuvdmvXTaz0V8LgpQX4WVJc3iW43nUplIIcCIDyz+PBhSQFZnvReuppG
3dCyhQ3P5ieiEFhtNcAx2hLGK86Nf5PFOQllXfeRR6cWMzwgyQuqnsAHlSUxN1cujj9YpBbFmK+m
qSqxTdOkDiwtWRrKnhdBWvngH9r1E5lgnxq4HoppTMJsHpiRdeYaoS7AcTVh0s0T/ETC4MqlCsVW
tcHogqfUg2Oal92yMS+Doi9Wwo7hBIt1kQN+GE7qfgcgMnmgbVKFIOfiG7WGBvoZGXSZg6aQ1TME
RYulmAhd2DyPsWnjbueMI4QOY9E8KrS+1wzq3xtgJJNVAbPvwJPq34SpDHHgwigaTbAHBwT/1Vw5
jEqfqUUyZDG+R0O+NrNZFaexem0KaJkRM3sAWiVeVEYmXxEP1WuRT1OEUF1f117abT14jyNIuFYT
xq7K7ySNzQVk3PouhCBiJes1T4ua3Rq9qd4gVUwD3bYsBKYSX6E049e2LT/NzrGXDiJFQHJOw2Gk
8Ew2+vzK6TBJvtv/tZjcEmU+U2E1wIIY3s4TGcxC+tRpQz6i/83QrEDFxonXJmu7KBZpHUJoEv7F
sU83U+rAgMWpuivE5iqoMq9e5Lx19zjgmjvF8v7azqG0kVN8Mz2t3SwscQ9bqdzqVzHN1Y0/Gwt7
6ehRZK5SB5VXNbdgHluvbMheJGyan5XM6sAeveamQGQJaJaBp9UhmxJug+9pRIr34OnGFwtjGNns
6lz97SRxI/xWnPIdnEZhX0r+JgWafdEgyN6SYzeuDWfI5f1gmelnR5HfDKy9bn36KK2Sbxo9FeWV
1cMjPDDh1NCGum43hLvb3FE5Njjs2B27fU08+SCypl4bfslDmqdw/73x4DwPuepllsartuuHq9wx
rMg0RucK2mkSxsYQl2jJQIclryFb1pp6BirhHGdT2YW0AnG8t8u7RMNjOrbSdjEa5oB/0UV+8t52
bgl/MqNdYL9A/wUO51yILBh9T69wBv9jk/mhhFpCT6ECiBwdgNxfWZkXNbH9N2EVCXQeA4sPJl8A
t2pQPbIShTqeBn6m8BIOrOtRZcMsQ7o0tMwcIVSlX2BCFstR5B06It0LyxseFtR51ZPNr3Np3ytG
IRXliX9lXXl3WUL6v6CqkA334n6v4dO8MosK/H5DZU8V/HIXZUymdSIc5S8mqyDZLTT8m8Ao/eSG
NL6GVCpYyZ6raj+ibW/LgNUGsrIcTICFD9/ygHg46eyqr9/Q5eR2YFtl+UdMOAYD0rB0Z0FIdgoN
3rD3XrntKzzg36DI+q4SJw5LnXbI6DJYiah9PNXjtmklEsIUoWdDOjmIqMidgoRZpsY29HBY/R09
7a0gSj28I5toI1Rz7KC0OBopmWybRZoYzcKOi2nh5zS7Ab+9vaelIg+ddPiycYSNpXDyPMySDl7z
gk/xUy4FEH0x7Qp3I3u3pkFiDVpHiWvQpUHJvziVw31Bq6fWccoFQjLuEoQ3a7NyYkih1MALDUaZ
vMMWWiJ5bZ0Ws9P56apGqAoVQAFvltHWN7hPQMNLG+moNpVVNnRfCKeq1lDz5GLpIOmFiHecLfOi
yaOcp3s03P7WOdK/2s5CZvdwKo97XDR8/c/3B4nwbiPiuPj1OZZ/UeZe/gJAlrfRgmaLMQMOesI3
vZOORmpfN/KNU1vuDcu4b9oBKCfflbgbTX1I7B6fQhbj6iOq1NxjNT25MqeMZ3FQV0Ni3NCprFLI
4w+G3yNrRTdB9k2DXFJXy0QR0GN6w3kdsECvceHbya0tUWqGfb1aEz7W1pUYzDt0MgfoEg6sDkur
J+sis1m/SL0WdZ9kQgMFAG7rrnG4B3ZS8UkzG3kupPfuTJ8rKFyq9HpIALAJTBSono2+Tq44ixMV
CQrNCqNyoJMEMkB97Tclgg6CfvoyOokXGG6BeQAwB1JaogYLwWT1AvSfdwemzgR4dOTG1ug9CNmJ
oGvTBjBJzcM8yfbEnOCE3la7ksinGlX9a8sXSP0SLXH2e10Yp2V5X5OyCkf0FV8qp3rQIkWSRno3
dHqCrzqt0yuTQnCSm8JbQdKB4mNmXgRwcnUNOUPSbsFtoYFnxU11m6i0Ke+gWbGF9fkbAbq438SJ
tLzHmBCIDWnSF0HcFJ+l3e8JK55o09rYr9bwkhJbPHlFZ4rAoJN+EVY/3g1Nu/HKxIlwiObY9b73
NnD9YnkfVVr1uIcYZJ04tvGWVRkJoDsDuDd3G5ouuavKbQxVmBcnwa+36tr9GHSPY9BijxBtthfT
JJ7rrOdhleG7KL3uqxu8BF9Z/WKpsQpNjWtiOjZ14MKFfdU4RRV2DJSXfvTJHjnxU+pZ/AXK5e47
NLzSa22bDY7Rzi2CYozru7imYx/WBS63BYgYiwL9+00P7SWyNHUSb2uv8qsI5gSVWGur33aVk6sN
z2dVysLBfS/1QeHqVfxlDtNXLvubockgBO2U75Ord7VDoW892GIob/vU+2RxZQVlAzjlokl7HEqK
mLAxdjxAbDy3gs6bB+UntG9ljQWH6jq98mXtgjxjNVd2TT7IaH9Yfp+FdYUAaZfkg3bgJFKEokBz
TAa6TyX6wGOKOWti+awBUQmn2V8P2KHhX2NpIyhsNwmn1tUFShFpspHV0F8LZvQsyJXYxDoxwN2z
gTLJ6GCbsH10XkYBGL3Jp4excNwIt37cAhXPEFj8fUviF0NwI3DtwlppXohw0qxYa+WlyzqLe/w0
3jw6qhpwvRcz2SDO2jeQ0GXENbLvKhcI2OlU340ewzsocO9yXQx7Q+niPYep1h9w/6phjTJRe58B
bRxQHD1DqFxrp6Ec9dRAqWDtqpZnIU1JvoG0mP0k8oTjC3daCcQaDIsC5JLsVQDudqXpqPoormEh
voTjsrMa+mZpi4q84K6sohIYqLsBapmLrqw7IO+Z+V7Usp/WQwLCMu5VQPgliBQ4Bf3Al6QJO8/X
KzF6fzD1cYCsBPQJD0nspMm+Liy1zjkKA+6wxiVx6XPpX5PWVTA+iHl/J2XeWhu/7vWitzm95p3X
hmg1t5Gl5DOqpmztGPTVT5sxGGv/KR3wYiy3Aye1N3FGdiqWSM7z5NPtxCsSM3ehU+ZfqRZ3Qx+d
+tHN1U4kqZSLtiVF2BLVFqFBSBU1DG6YrYe7jpziDxcSVqFtFNDss4p1WdA1bZx1bUxlGyJ9bgLX
0YsG6ZXvFGvW/vHYWjpdYE72Fx2Tdtk1wrxhaQpUIqqxXzaKIu+pK3E1r0jSR04xS8kW1T2uoc+0
S/IFvLBL5J1dtlS+2wVQ6Co2lkJ1dWrI62RwcVOWrltGKhbvfiXZtVkM3aJNtXMXW5Z6VG0S47oJ
lRniZvtS6s8sqe3VANnqKehYinszQZlnSAUso4vOHvde4T9VBilSQKocVOMKPkQ5voswl6Z/1RRG
GWVQKaqDGAfLZ4xT5AlQjMFc6yz7FEgRbpKRkVueOE00qnEICILMjfYEvZdmaaGOU8IwcbBiaNR6
xh+fqgdLa3PVVhZcYTPJN4pCTDcGDSvgffXPS42v1q6twPeynZtD3EsgYY5Aa/6I4wryojFwRLHm
7lVil45zPUK869nSqIWZveH/GfvWyaMhaT0vtBNT3lttpiEPYAvkAb6RoqJaukFvDgJa4Zl44lWC
oVL3ZfDpEA2FZ26VYuKL9w1cRGJETnDltf4jcBysJMN1dznievjYOhR3SscR4rNjOeRCu2bbmpJC
hBeCvaHMUiVDk1b7KnfGa5yyaOhNfjFuhoK7y3EQH2OSIxg5g+of+442f6Aao6FxCLftpDX8u7Rq
CGINSBwZiIVu0MbliPKh/4biQBYmsuxeNJBd985IkyT0vFjjtZCqXDu04QTmIbG7VPGkQtJnkJan
3vPUtfzLRyX0AXJKL0AeOWtNJxaiMqwRPNLJWujYeTFRyis0gqoDJXdI6qX5Z99SiV+fdQXKC0PG
o6Tr2ZtZx87zNKGIxGOFAOgn7E3iEnpjaK/5G/fzihPrAb+7i8Y2nmTYoHAWUb8fFoAFNfvYxwXX
HPwtHdI4HKzaDSir8SFWpQoKi1vhiICzlFadvGfAPGwhYCC3ZtfpJdXydnAUewCSLesDRfl8vTBy
CzuJjSNCLG7HzdCaq4pr1EKA2gXKQKBQda2ZM64sUk4PoMt5t5aCcdZU2tVqDhRb2SpfRxmpvKDw
jSFICRxyAlNqAzeM3HLCxmT5hbbsuZ4DFEbMubsBRscx2EsIy0ReNbGdO7xodzGwda1+39CCegmg
CdCxAHHEOmrT5K6HzKLMGTpykZmtk0us5HPtDABF/oNhmaeYdRu1LIaaE9uVxqKzQ/OS0OyZ588t
ZIA4gOeHm+QRIKfMSeznne/tpP2BEIqN+HNH5swSfH/+MSDS6VyFAhyeX4gBtaO1VV0lqMT9PMiF
l2BH2AoU6ScP5R8PjeoNjhHjQlfp3OOBqICEPOB2IIDNf//WuqKo+sBKxHEBH77+Si4p7p8+HXJ3
QHMD6AJ3UmhDHT7dm3xmMN6zHTBgxpVXrn+em1OwwOHjj+YG1zeLdikeT8TGd68GfaWmlYt6xM/D
XHqLo+8AlUq0PwzJdpX+1OOef/z/Pf6orUtFJxI0i9lOyDUK3ezCCp+dJLQnQYBEKxQMtsM1gOBX
5XBh49eTpZcHkwisr/qS9ui5KQJAHE40Pq6IJxo+sTDTXGTofZcjTsapDmBl+ftZmhUrZvnLWS1t
fs1vG5VnXVVySODuLNQmubUo6wuUr7Ov8G0A93AAJ6t1JqCbtevZECgvisklAPW5EYCkh/UEA2cX
L3M4gtEMDLUmau2eBbwRnfgSueHc86HrMVtYzVj3Y1yz8r2cM9E7O4XzEBm7q4wLizDPwSE6B7AA
oE6AywWU/kQ1vs8ttFMt6e4GdaeTCPILatVu/er3X8TBMEegKaPM8sT3MIxACyFKigvwgzNfBAU+
0QaJBaD5E1uTpka5I01rFwmyfZuPkV2uLHSOWxRhft6zpwcENLMAUwQ+GqxdEBEOF1w6JhtK4eNu
YWm+mexqh16FfS/6wbow0plXAvsLdCOQTmYdoqORkhS9a5p7ZGeaX+hphWqM0c7j4Dj0vx8JeLMZ
WDwDp0+UxxSHIgU237STE8V1oFHtcAPAAX3LFUcVMvXiX4MLUdCAcASAvdh2EKQ/nET02Sag34B3
SLtFNyzkJV3t/6gyR5saQFIK4Cu4wzOw5nCAlrm4pdRIQ0wfRbrEsIuw5IUHyHDb3epSJyOY/QJu
1Gj6JJExmgpoCMsNpDabG216+RVakHxrAmUQJLg/r1Bkcu+Quk4bVk7EWE2O09+b6NLesfENjmMQ
7XLWuWnLZUEStahasIQ4EW4VxHbW3RPtJovRJsZHV+TmNsuQev68L8/sFhBOQbyBYzgA08dy7D6s
GIijW7bzEEv9Yj9RGox6hTLez+OcQtBnZiuGQscPOQD2zeHUjjm4WD232A5964Cphx5yDKhqTR0K
VOiEJ+Om71e0vMI1EHXmC8HqlPsDzBo2qYODCQQM0zqK6GwuPFUeiXfmfefaUOdNMMGfwnryeR0a
Anc/lNouKEKcxmBsVaBzQGDBwPSYYBb3Tu25o4h3aZKsYsNYPv48pWeeD1o1uAuzJRfk5Y5m1J2I
KpxY8H1Tq7vKLK+ZeUH079IIRwdtXUq/g7wj3/dot8qF4fwaGgl1KGDLZowZpCm9o1XJbdgi9Szn
+yxDlhBepPid/f3Qe3ew44CXOyat+b3oSQFNvJ1JAZIpVxC4/R8swbcBjgJSF4+WmBoMIMiy2xN6
IcCe/n5cWNA8At72P8v4o8eTQcasRnVsB2ZfLiAs/Os8B8/HCkAyd746HpMBcjMxZK1iY1e6N5W5
Ut6Fz+700AMg9b/PbtaCPckRqCHhAWHa+d7TV5W/z5xlNV3/dgUOhzjKD6qxsQngMfneNiKwm8pL
si5nluA/CipobshpTz6yBMLFuV3Bf84iV+V1nfz6C/BNB1BR4FxBojo5cAaVFqrURravPlMAnIff
byDQzAF8RIBA7HOPZidvSlo2k5/vGYrjNKhffj/53x9/dKumQ+tId8Djy+rG629b98LPn7//w+N4
Zsn/359/bGRsoYuYDxaeb/ahcAFXoAHK8+iZh9y7pBV4Zq+icgL8NzCVYDQf45rHzHHSwi+rves8
1f0QjHA4u0ROOj1sQbj5Nsa82b5dXJqyg64K0rO9sRCKB8PCnCuXi18vysEgR8eC51Tg/scYpGbw
TstudPXrcw1vARkqcHVBmUOqefQWjR2PXVZVewT0hbam67joV/+Dd/g2xFHgU13sVHFcVPvnbrod
s18fazCeggIQBG5sHD7H8PK8GNoxQYN3V+Yfsg4ZvZDrnIkZYKABnu1jokBhP1rmogY2aERxczeS
iF8BJfPryTl4/NEC5wbIrED8O7uBj0vogNX5dOG7O/sCUEuFEgnyFuT3hytcUO7oQStMUAvoows/
G3VhhPk3Hn3ZQBLhXIOxFMqJx/fT/0XaeS3HrSTd+okQAW9u0Y5OFMkWZfYNYrQlwXuPp/8/aJ8Z
dVfjNILcE7qYCcYgu6oys7LSrBV5tUJC1raOfbWn4c2M9163v75NC8YGrwdvbNJ+v636fBE5rTxq
ToHzCK7tRo8ec+m+8KtN8mYKAxAhyVhC5Alw4zxceS6n4IEQgg5pH/2ouPfu0tUoacELngkQnHig
BkE1Uqw/xr9oKgqcvRFurIRx0RWjE4NkRi5oBgG6ivzQ/PgRB+Q7RffqYrCkT41FPKbu8kS9k9rP
FtMLbXs7OeOWvi+KEsHN9ZP6PUhwog3zLAlvSB4HwGHxahVncLMm1BTfG7RP40BrCZOZse769D+8
OtOoHUI4pilf5J/Dxuh/eqna/uxz07nPit77lTpmepd58ucCTox9qnqOK2mTSjW3ozNNk3haNGUN
RMWYBPZL0JTQmLVq8BGQ3h6Wd9D2N+ldp20YNOlLnzaE4VWyM9oTinoH3bxzoAmiOCitRm8aDYm3
Nb0qsHvEA53rqRMnD3SeBi+9Y3xislPeXt8YQYX/2ReNhCljjuC5iDjVvup0aWB12qfQuP96yLOH
+Ot1AYKh/yNAB2sUwoqF8COp68aR5Vb7JHf+lr77qlNXlrAmQbgsaviWVT1gCfBKSAfvHQtQgbA1
mLVlzJ0iyLnxBRlptLxW+LwuHcIouFmJz7SFI2Bsj9lMnVlJ+WL0U+tD8mh2qX2CxgvsTy+OH31L
KV6VJvefZAOkI8mYYK7JvWjrgRy0MeLC+EBB2jfcrrfqvaW1xl2hxuZLWufNgZSB+svs+w8eLXM3
strbJGekaFtGUnHrTLVyiAyJMQGrJRxUajrp7LrYdw1NVR1TCAdFD4bNGDIZt6HYX7tF3Mo/SoCI
3dZjvGIaB+2ezqQ1eNKFY8Q9sAkK6URURbxzIkZJA3PQP2nqL+c/vvb5uh4K18GshxwgwIIMTYFi
L14HRePZTmp72idyiq5O28Ew3NEgfl3Ib6R1wc3MQzlM+ABPRaVMWEQ6Wc0QO77+yRqtbZ4cvPqr
c+jI3uh/0YxHN7iWb+Ofc+O7uU3HH6bybFp/dSTKpW4lhBJRB/5ZMAhKYEFYRITiy0t1ag8YxVz/
pLb5h6pMdr0ePClw9nY+/ETB9Kh5dDoBeKDlyk7N8xWrXNDqGZDtf+IFq6SzqG2jEPFdTStlzKDD
k1Tc+/q08gC8WCep53miUgX2aIYLEgfhp7p1DA/rfSRX+FECLMQscOZ9Ee+1pIx2fRR/LO3w6yDt
lDp+kvVwZaHqXNI4PXPgWf/B2yBlSKZSdBBxr/FGJ7f2UW0p+eato2xUSaZjMC8+paWcfID3KL8N
olif03nqLbrT0KmJBcZktA35prUTf+N3zq+picDhTv2ChsEB1ISq629oeV+LvcTbHkwtjYgLiBAG
9LmJhXCC6drJGFMney6ij4X0t06e0TBoYQ3pi17Dv5q948nmAMpwLkuILJg40EJZ9rLncfiW+b8c
jRQgjaqKl22S9ENd3yvGSmgsKN5viTY3GQcBFApz4uf+Wm/jjlbYAaJMfdeEuyZ/1Ex30lbUbv7d
wrpw1/NbjvQGY/XC86FlyIo+W4gFde2Oua8h3NVfR+eG9puy/7HiVOZvXZMlrMhv6NKyLGTlfblL
GM5qp2ddr93I+jkxkdRKxTbQ77P+h+Mch3hPM8PKYmcBFz/ApqhN5pocywUenpenTpunkI/dWfKu
z1aCs4UT05n2/t/nBX10tKJmfCSGTLN4YMRJjg6Sf1eYK5l94QKY9eJMiqCJZP2hT+mRUqZ3frCd
9NtW/8/1k1pYCGUqlE+fU1JM/bKPJ4/vZCjboDQgOf2e5H/R4ENLbeX62+tCLtLcLITn11x44215
CeMd+TDV1DQmPsf/sdyfXC6h9WQndzV039Kd3j7SYh04n68LXXAZpzLFsq5nTlraMQvwTPPnbrS/
xIWz81V9k+RHz1kJiBYO6kyWcr6LEYMMkxbgnuwycfvYYuyr3Cjj13esyKJMDUoFGXRDUIeMWQ66
pDEq1flcp9up30qds2kNRien79dF/Q5dBPshbgSagdcPbld89ZDJsHq5YUWNdWPdJ89cTXvzF82U
yeZTqX8yNG/Xta+BccvsEgNMvgsMe5h8dPIPib8NPeYsPibjx2i4LcP99Z92YdkA/QIjDAQCjRPz
v/O9ZqKkkSRaYl9oef5aqa9aZv76dxIE59X8T4KWP2fO07/8uhBvdRVJ7SDi99PYtuvjreQ4u+u/
32QHzs5O2KH57yc2XYER2Q6AR7xYykOS82akG/c+XrPpRSkKDHtUVUlaaII2dkrpm/SuaS8DcapL
q9eNOk930mfFfOjfkursa79+VofkLyVqae8rj07QP/lRcjDtJth2KW3lnhcdrq/9UjuAEUBB4Jgh
kwXB1Pna49wbSG4VwbF1vpjma/TGxPqMFXX6eWHR+hQ3ca/y+crcmel+DcBg4dfPNDz0olBvhfdM
8CNlHBaMiBneizndtMMhGlY0Y/n7Nv0n83PlAuQ4zCq/8yTFeyF9ldE5+tZLl7QnfQ9zBpTnhG6r
55uvZqVSWHJtvVAXru7zYMXLLv16MG5g+UHBCQMFy4lB6vWVcfBeWv9u3FfD288W8gV8nqHPtQfx
KlQKkFwiKfGPJv3hKobzZsOnqQWAaVKfPM7BTjrfHS3Q6yGRLOkllIid80/lWyFbUM5TASKaHv3J
yphVtvTij27kH7J8JUyd9/fcr5gqLXC/iw9z6UqwrcFn0FTjhX902sMIbh4zccY7FBSMMliJeBix
V7MKnLiuQi6iuclIeqn9H84HtVlrFrx0WqRV6c7h+UNajbf1+fcNqWmksYCIHA80+vu4dLXpxlHf
rqhnUgQ7oCu8aipNC49htmvGTblGSrJgCGffF67AZPQTcrh8v6lum/BWemvyFkU6+75wCvxyQttQ
D48jcwF7+62I2Hx+Ji+0HZlGGAJcwYmGQIw206Alxzzbqqab3PPCksLN9YvgIvybhdCaq9JkANac
+MauyyoB6wEhFEJdz371sodQuq/8PWOO1yUtmAXlOB3LgOoCyjnBLaVhW1hW1NbH1H7knRhLru6s
lKQvnqTQKJ+KEG70Mg8ibuKyPsZm7u+HrE73tj+WH+SQkWQnbo91DaWGqXexSye+rq+scEk87wOI
G2igojIhrLCxzKCKMzC6Eg0wyGqq8o0p+cZjoVrNx6gw2oM8hdGNE8nGbU3UvZIXWlB3yFL/iBdW
nwXyJOuSUh335fA1XuNCmbVN8Gp8nf4b+jKp9os9aEY5GKPaAG82KJ+r6VjSk0/fS93dOna7k/zb
tysLDZoQesBZw6EKpmsHld+onQ3uFTMYNINtS+OnVqyh+ywoP33jEPHMhR7ax4Wrhmn03LYBOTh6
1YPXhdsh/dn3peu0Oyu+ub6gpcMBDt7mnUA+C7rFc4+ahWXJDNJQHfugeAFn4Y6ZgJXK5JKB0StE
plmFSVUR96zKwmGyo6o65o7fgYUcqE+x0khuDYTCyhW3pAyWqrIcILZIigr3gy9HhRxpeXPsNImB
P+2r5Kk3vcmsQ5P628RSPg5etru+g78rn6IGWoTRcxZ2dojCaWl+RhFFQmiqMMxY9OY+MBlB+gV2
zt5Hftd2X+BoeeqhZeycnVKEN6mjA/NivVz/JUsbffJDxJGJhl7FIJn4IU3Yumb3POadm5dfrgtZ
cianQoQtLtuiphO6ao5tswUHNB7vDOsgKZrryccouKvX7HtJQXk0Y28Uni97VcI4pvgwsqh5Gqtq
niPPW7lq1iQI/snKPIqEadYcq1IB09QwSB17K2YmliF50jCAQOgLkzp5Jy6bczuD7FTudWOsj7X0
NHn3jG1uQuXJKb8pWnajezc18BxKnb/D859Kne3lJB7zrDrNsnGqjwmTsH13m+mfvf5Onm7jnuk9
hnhLf42NSMyO/7NS+oJn2iNjzpMLMpmGc2qYdY9ZUm9lBVyIb4H3VHiH0gdl9Jb6PtgpP2uG564r
5uIxnsid/36yVj8cR6XwQ+QG+kfm/L942VpqedHAaCkF1IZm5wt0/SBv6l4qwAXReL+YH9LgwGzb
9VX89oYX3mTePOqjkPKJaV7PzqQ4xKMcGxqn8sEB0ezZrJ/U9oG5hI1S/2ICWvE/St1rUDyuorYu
bSL0Qjb1S26Di6I1Y4nOVGrYAqxvcrtp3jrlMJvB6fcFW7OjsQ99ne9r2oZBbL1deQQuXQCn3xfM
LO7ymJ7iCO80krn2ojjflrrPnK0FRnQ6DLEbJGNwlCb5365MMDU96MsosVlZPjFaaXRuuoZcOO+N
qBkcDO8esuLA3Ar3jDLamHNaoBkmo7WfbeghIUhWflxXwEsNALKdF5yl07XAM05YR9SgF2Ok10dl
L2ndNlH77XUBl0Y0C6C9RP7nkp7/fmKnNH/r/lB2CBi+NN5BlcGZW5toWpQxv1JUML/o95kXeSJD
B+QpVgO/PvbZoYx3iXro1+DHL0+DZfBIIejk3U4j5bkIxx/ABJYQkQOlBPSXz224i+OV2GnxNE6k
CPaSqoNWtYB3HFP9a6R9dNLd9cO4vM1ZBWSjhJq/d0pYRTtohM+FwQVRfqVKR/RyGODCHpKHtL4Z
y0dbWQuXlo5mjsyYcmLzLrjpKYekE6Xs+jj2xVbS9gA8EK2vXOkrQhxhJkzptKEeE6s+BgXEtrS7
bGtlJdi69DQ8F1EAeoF5A5N5Oj9/L4rKoYuw95A8frMzaGUwIeTc9gFYPCtebXk5f2QJNikPdpAA
50SE0hwslULSHiif64ow/9xz53K+HMG5gKg0TCY4WEfATjbAB7qtRSGJMWa1cQBFWXuSLkQJZ/LE
yckh7FQg+9i+wAcSvHND6U4ufLdWto19Y6GJUnJfDnfDWvf/ktmeHJvIvBB55cB/CCc15aGLP6r+
VncOzRob3ZoU9Vw5OqOtJstACtHeEH3zo4egeuEuun5mK2phCpFW0ahh6/hICaQ7ONw0gCHfOsJM
wflUy03BkQ5madjliFrY+h54zfqNnVQEi+ffn5d44qirdmgmry5ZwvCFkS5ZXinBLvlP2vAcOAtM
cgPicee5nss0ozcAO0+bIH+c6h/Xz2BRAF3Dv7uIcKWCG5CiAFzFUiN7FH0J9lHx+R2fp8cESicD
4Hkxu1HBUNp2vVIfdZDBwARacWKLv/7k8/PfT7Zfp+xpTwOfl1VpRyayTffXf/+iIcytSdA+UvYT
H+Shp2ojiLPV0Yryu2z6XJF7Ituwa6u12HzRgc0JdGgZeIqL93Fry+ChTdzHSh/tZNPfK2YOWpQ6
wDzRZrwep5vrS1t40qG7dBLOzKJgeoujUHETke429erYJcbtqAPUMnZb3zlo1l1sfegZ+g87AG/e
ylP322Tm3j2mf3iKiF1rVht6fuuRzQM71KXO6urdY5Z+s43b6+tb8i5zaZAkrEEtS9Rsv4/C0cxS
kpYxL33d24WxehsP+oqYJRWEDGnulAD7+aJmJgEbLGWW1hxNC4JIY+oPSTg5K2/DJeU4FSL440KX
ukZK9OZYkhRs1f0IXHJdfsu7fVGthB4LDziCqZMFCV65skpw6yMLWdlT4H3qgWUwwv0ImKwkH2Xr
gfRPw/9OwH+ZvG2YviNiZJaURqs5o3dRI1Q7aqtAfDRHQw42tKp90L3u23XNWDoyTaGIB40hg79i
xlyrcyXW6rQ9ktZznzwY3a9/f8lpnH5//vuJVwr60NNrne9b4IMm5gQR16PV7laRA5Y0nF40HgkE
wPZFMjcBZKtVYQQ/6iqoLxGgYROv0rZ/hw9knBH2CoqeDg+48+XITIMakZSxHBNoP3PvjBtVBd92
rfq8EJHih6jLWNx1M/XjuZyuHzTfD+ThmOsFODX9blJu+/LWCh/ValuuxaQLSgDDJO9DEtVMOTpC
wChFQx8VaTMeTf9Hs6my/7xZB5gyoZ8TGFueoxcXX2SOnRFYA4572/X7Kb1tpgPu9LqU32k3IexF
DEmJmScDygnBMaQymOVSN7Fnc6es/xoVwzYzXqT4WbceVX9v5MGGrju3iKxNPubbrJI3ur8160dT
32rAsV7/PQuar2g6Q3mMIREbiSXgXJdzs2zC8dimh3zaxT0tFnfRX9eFLJ7ciRBRH2O9U3o5GnFQ
qfuaT+94fJ8tQtjTEAjJ2PCzEcTd297fUB3RksP1Jaztk6DqY0GHYsfw+bGM/naijf0gGZuwW6s2
r23U/PcTPxQNEoBMJqcR1DcD+dr6+d+tQgh+waBVfAhn2aj2Lsi3XvdhcsB52f07KYI3NcdYg5Eg
Ho/MW5iBtDGA8EqdO32t9rK8W1grIQNEwOKtkKudN8pBPh5re6tYG/XtjWO0JwBr8d/vC+tgZk8J
7R61Uqb9oN1EycpTYeE2OPu+EMl7iZ3SdFCNR3/aecq+7Nyi2F8/ikURNIbPJCpUAyzhwDUbmvWg
9YajOboarBKApCgrp714CicihF0qtWpI69QfmXJ7BJQdhu/rS1j7vrBLQQWkYNCzBKfdWN0Wu7v+
/aUtoo+ViQkaWmcqkHObkwdqhV2jTkfDfInkv8eic6Nopb9j/obo9A2UaeZNhUlSpLAFnW3IBjDo
jzS1glJ6ZGwSITeWdReCZHd9PUv7BT4UtwshOysSPJVSF0Ga9w3AJf19LUubuhtX7oyldwgPRIu2
J4qQ1gUMWCVPECTxRjn6en4YsfIsVkBRbbRNZIUfrWg6SGr9vQ2NO9AJVzJTSzEH6zJI6s/EhKLR
N4bR+CXdDUennru07ehO9e8Sfe94O4D7376VoAYQGRoEBBc9rWnYjxMZV/XY6vIWuDyzirbXJczG
ISrGqQTBeIAK6yDbQELfb/3HaD/88tN36Dc1fcugMCbPcDbn+t0Dfw/3jK4c5XRreZssvon8lYfp
ksrZPEgpwc0zjxcPRM/Th8kIgJZVJTeNqX2vjbAvSkCXKXcDMmSJ8ycSY13BlObTsbFDN2gi98f1
c1hyAlSfDBIHhEGs4nyTRiUBD0cmtjSaCNKeD14kgez+jm06FTIv8uR2D705S90UI+iwwCO66lsn
mnmnU737swjB2TfJOEWlwyI0/9DIm8HYXt+kJWU9/b6grFBlgaaTcV85PI+UYnAN9RlCoF2hrbjL
pdOmRECunkeFfTHWrKmeV/ZxNx7jaALut8ay374UknP0DSqQr19mUoixBqvX+p40VLxXcvmD1oB1
ORg7WlNWnsdLz3MmdJjJY46GrhfROtI00BJDK/vj4NXZVoaTyc3zXnd1kHR2GfQiG61T640lVc2+
1AsHHNKh/KSamXQzkA/fjJ0Mnuubj/LsNwlHORoyvTANv6nMwk2T/uikl1J9tOWVN9XSTXEmR7hc
w0FiOkypeshLM3eIn+Xo1YfMZSieSvu5k3Z986qba81Ml9MjYLbxyiYJC0aic1FTNhRyr1Xsd8dY
g0XHoaQIEHWztcpdMRwsHzjxyNnI2Sd9eqq0YmVrF+76eZaWDCSUqvwIwZVITtJDamG1gF/9J1KA
Byw/ZDbsRPeesXIVLtjjPFRLHgu6UwYgBUn1EHtMO2TdcVJ/JTb0S4rmFqPlRsWb++lmvCl57vHk
suLJf+64oqSeoCJquxlmQIIAbFoJIRe8Lw22XE/MzJNOFRdiaVDK5wNkiG3VbgiZDxMMZpD2riT+
lsTAKMdTwSD9chE6yBBd5KVeDvD8bdPwptZfFO143a7WRAh2VcFswfQQIuDsgqRGUu6stQzCmgjB
pLRIHethQoQm7cfwnkE4ZU2FF/wvaRDyy3PCFwg34byDdMpHBylH/RDJW1vaXN+klc//dhon92Cg
Wlkha3y+/2zrj0389mfV6a//XQg8+bxuwg3v4UO5yyGSus+sTdav3ORLlneyQb8d0IkIOfc7Bj45
A/8zqJCwAEBBla0NzKxtk2De09RkTh1Uw7G1tj3QXlP089+dw/wDTlYRKkHdWbM96MNf0vfkrSTD
hCMUqWkeIWVHf49o1UFT6HadY9VSBkMSo5yw7rxjAScShAXAP+DLdYaEsNiot1q8e8/n53cGT5w5
6Xi+P+mo6hmELWDUT+VGDtPNWq1q6aqgE/a/AizBzkobIkDd43a0rcck2Qx0v/hTygS1m9srDeG/
d1t4aYDczJFwJkw7iTnhfIgmZ2rG9pjA0AsoY3erRa9OcejUh8bSdo168MOSGeldz/BtZH2+vpUL
r7Y5AML5gkpAk56w0gIGoByCyfIII4jrdJDJJe1mdpNB4BY+WYO1s1vYWjKaeDCbvh8g2QQvaY5R
wx+c4qikuVuDJB18kKrBrWCziM21Qen51wt7eyZsXv2JIZXwFPipZhdHnXd9nt117V6qn/3kRxy8
WrHmmoO24kKX9vN0ecJ+JoQ4LZQOxdHLkq91gwMK1H1Tj3cgU7slJAPq1K9cbQvuiPzR3M1vATKh
iIXtsHZKCE+V4pip7vgjX/n6gkc9+7pga1onqVkLIsgR3qHh82jdKvHByV6va+FSD8iZFMGl1r0D
/byGlHG86eMIjIwvtR9uW+dXRQ+1A+jNAJzFXa2vAZuvbZ7gqYxqsFNzQHDBLDupvndcqWcLm4OG
Ew2U6rpMJ4bpjjQdNKnrr1V65v+/qOGAWIHi8HuIXRzogO+na6iq50fD/haWD6p9V8Xfrx/O0hYx
BUjkDIyJRe/++RKSpoMzPkiKY/IgwTU0rFjM2ufFGoQVMaQ0psVRHt2u+9rBKvWO3w9BOfE4hMVg
s5///rYHl0WStPw46o9O/eRV5oqAJZdmM21IcEMShLfxuYBsrCER4ilzDPP8foDmBtIFNzYK16/t
nVqsEa4vWeTcawCKPeCiF/3j5KazpgmY0+jsFymHCidPtq18tFbeFguaBWQjeR2V3gYmXATNTUKp
8Is6K4/hL8AE6r8Z7bp+LguukqlvLgKQGwHGEsMQMmyT1ExJeUxmXr1K0u/yPt5FbQu3i7Kt4J2L
pTeDSdChcSpTMPfYNuAYtNPyWKY/gazdgjO3sqoFdT6TIGxbqlhepvasqhg9F3alGLSt6/u2oG5n
EgR9Tns7hxqPNcRV7QbhHjBHuTowMGCZX65LWlIBsqvzRBDXNVi/54pd25I19J5fHo3haDcfSs9t
jcN1EUuJiBk/578yRHCHQerKPtK5MKv6toGl1ZBeE+h9HfNJ9z6m3VNUPhnq2i29eEg8nEkHmPAF
iP06ct6Z8WSpxAWA39sHrdleX9XK98Wm07CBoa6o+H4CgYq2rYef17+/4AJAtvnf73cEjwOhU6WY
vl4cg2YuUKn2No4f2Kx/J0U9P34/6PLeBx7sCHlQHdxCr+k1G89cSZas7ZVw9ceqVCatzVq6rvla
avmDV0Q31xeyJmL++8klTPW2/Ge7imBmXwnX2A7WjkOw+VAyaz3X2Kippm60k8o7X3KnNWtcW4Vg
957nwRwmI8XyD2myUYvtv9ul2e+c7FKbt6qc+XMoxNOTCUMfFnpuss/XpSx6rxPVFULyqi5ggEpZ
RVxuOvlBZYhe3kfRU7RGBqIseq8TSYL3yukn0TQY5I4O1aHQjw7QwyWuDTm3qsGqEdtesZti9eDJ
8a0ttS6gZV+SUL6Bd/eh73w4cgPr2/XFX1cU4CvOtzjKFXAyIHSdAa+DbNPUD/E3xh+vC1nKsp54
B0UWvMNUpqGcxFiU1yrKluAHhsYCOrW4hrgygCUTbkfjBXYtH77kqXJtwMvgxjIgqGMWecXBL2st
Zc8Zyp3ZCEGrlMB0yh4+XgZY93G+l9b6q5fez6z2jwBBoZyiUCZi+OIYadWLFTe7EKhEG1iMslZ2
uhrdSLqz7wbjrp+JAIEXJYd5qEr5+fquLx/tn58haNskxxPVZO6xvH2wusBNC82lo5kHtLVyvssW
9D9JYr98Fmg9ZMNImvTPU3Cfy09ZcANy9+qE1rIB/REk6JFjeVXbduwsqJngK9Shi1Fc37Xl6//P
6Ylgy7EX95mX8UIvIU01lVczf4RvNJQ/6MUDDPO9/30Mxt11oWvrEq4DX7WbggQPt7/zoNWPqc3j
/F1X55+tm3/CiS+1mtJUobUtjpKm7JSqfTZM/3bM633VW/vrq/n/mPsfWbNmnsia/JFWidLgmg6g
Bv+R6q+W9bmHbBwaDtcp/u7UV2f8KzEOQMmsqOKK0puCccOo2yWdhoaA61k3exmqRG8XtysrXDwv
g35JAODIyolNGlKiFVPWTJyXVW/CZ14Im5WrbzZO4RVNFf6PBGEdtmeoIB9yVRjVrdPe6PnGKD7F
0r4Mdr5yP9YrlcdFn3giTnBZWlc5rWn13IHmTFJF1u26Sqx9X/BFUA37BRDXGFV8+NKsefSVzRLz
ATRfxPKosFmBsiWpVT2F/k8vdK38wYc98t8tReSES6ywU7R5KYYKnzVIC8GK315Rrt+UOSfWUyaK
XpvtiKUm+9anVfrj0N3+q+MQexjAYx+CqGXD8mp0X7poWNmj5SXoZBCBDoH/RYigCzWNhtHhvteq
G6/r3BZa52mtt2hZp/4Imf9+sk8GRLJa0swxbnUzRk+98Z4YHUj2/y5C8JidktZtlvP90QAA/DZ9
x5AmJv7n+4KXrJk25I5mk5T6OZburOCb6h+sdA0Rdu0sBE9iOdQK7HjeJn8XGYfMJKZaOe7F+x+a
R3vmwKJBWD0/CY86GhAgpOztYSf1v+LsYETMA1l/5YTt1zV30b+fiBI0q6MyG/YGCQA/uhn1L033
tWVYv7ZWnoDLm/ZnRYJuZZYS9FZKRFP7X034isz7eI1DdG3TBPVS2yyKoWQvjn3zUNo7WvtdPbjz
antjOu/yKH9WI2jaWGZAbv3OmsDGW1K22azCOi2eC+Rnhg6ZKGV/QcvSvpAGnjc4+DLe+tqDnX3I
yw9mu4KhsmTzDDxAeUyHgXIxkDNYaV600YDzDeBIP8hr574Y/Z0KEFTZciYobj0uwrZ6iNPvbX5I
LEjgu5fGejbqv60u2ebdyqKW9u5UpqDTpa6pQ2h3xdE09hk8ZPFetXZp9eW65Szp26kUQaWp8gSx
0rIyVfpSjocI1moIeJXttIYSsbYcQbHTxoyqOql5tTveMW36u7Ks9okS6FAcjytR7RyXiGHS6aIE
zbas1kjzhkUZuRvEGy++m4adOmx7+clWX69v4Nq6BBVXBp9mio51Kep2DGlgvpkGGAzfkeQ+XZEQ
iWWtXGtjgoYzmmUVW20kibryxFleCCDN89A2ME5CMKaU8uDENjdCa5oPRlG8KHZ/CIkswZZ6R/eY
oTP48/9kiXnHvPX8QZmjperWv5HpaI7c8e0tgGcihEehBIaMmrakMOz0oDSPtv6OOOB0CYJLaP0w
mcZoTpEA8iOX/6mrNarKZa/2Z5MEBzANzdBGARKsoza5yrfrerv2dcHwW7qk6Hwgnkzzg1nvsvdc
yaf7I9h7m/oxzMuzOsk3kJeY8VNVfA+Dla6E+SuXlv5njwRLNwKzjVRTLo5+/pTGn+XwRep2/26j
BAMPR8uiZRXTG8a9r23WquKL6b/TjRJM25C9uHM8jrmNY+gnIGWPPwe0OGbFvZQ+6UO6p2PXta3v
+nDXqR8C56em7VNj7Ym8pg+C+UPeQSuij0m2dFQ0/l6ujtf38bp/oSnsPBz0i6LV/PkBoyrPg34T
pvsh+KhEn69Lub4M+tXPpXiEZ1OeIkXjpafdaG/luaMn6cStMIlx/n3FDPukKngjqSWDEbfJWqfk
okJrdBbTx2hBFif8fiaJTDspKp55aUezq+baQ/XdK9SVgHlxm07ECMvIQ0UdTY1bq66eqvCLBzr/
O87hRIDgvMIReh4QQIhjC+6q5qeZf/13AgT/NdlN33QDK0iHrTKB6v6e6xDoM5jqKV1fMK10SkQz
FIAv9P9sospNzIMi7ZJ+JQZfNIoTKYL/UiWbXHc9X4SMJQzKrje+5YT8ibVWSVwTJHgxp8vCLoBW
6ujDnVv7n/TsUwdq59i/x/4IH3QoLfgnztiOfRNbU4TbnyT6iHX0l/ap6ye/aCL/E0GzxLkJ5rGc
hN6Ez5cdUjvu5H2p1pL1i+ZxIkKwwtTqPJAXsXLj7wkwhp/XF7D2dcH44Aeyh2Hkid/4L7TKxSuO
du3zgulVUqWXasYRSNYh08BIX9n/RVU62RzB8rxGU6vQQmcz82Dv82/P2lplaO2E57+f5HD8oktL
cy5Lw/s8Ro9Uc/O122h5k0DctABmhh1QUCJ5bGghMlgElem438SrBYPFNWAAM7MuOBEi5WdJAJom
cUmeKI1cqFZcs78Pzcc+UPZK6Lha2G2V/MVqvk/GXew9FMz1Rc4DvY8rp7X2O4R7XeubMqm7gt/h
PY3N3oSBZU0hlvbSBkh0RsCf6cAFa8kir8mMrk9p9FFunCTb6vXP6xaztIhTCYLF5N6UDk7bpcdJ
++Xnj3p5qwFO8UYZNkk3Go5hiZ6xvsTspJF4at+Ndf4aF1J4E+S+eU+2x7otRtNZuVtEBixgKGZZ
BmRyQL1dtkIOMRBnST7lr2mtbqKIoZ5hA27Jtk1v2vqhTTQ3l+JNPRabvIlfoLUIk+JGCbMHPS5c
mN03dRjTnS6vbMFFMoCfZRJ10F2kzQAToudI2mmUiq589WvL1UyYpqNPOY29SvSzsVdetBdeRJAl
eBG4P+3SSofy1ba/BE7sJlq+CSLVDadwZVUXyiNImv9+4k1G2YzLktruq+l7uzGI4INLd/3q0NDi
5tkMz/EepgNRnHnApadGm5flq5z9lIcC1riPoe+74yRts3yN3+bC5FgT49ioqcl/u2jGLi0vCsEp
Kl6B5/5sNOF9FwcrSromQrA5IItNXaL48+o1+fdYsm9az1vJ0yyIAPQFXvCZbhKYf+Fk9LErDSnN
itcmljfFFzurV9awoGRnAua/nxw9BQdVkaK8eFUjz437O7zGfuidnbF2514WNwFLOV2KEF/5FB2Y
3Ik5kOmjoQQgnzYueCNuAlXolN9CI7GPmmarJcGhdSI3rt5aqgPUxIajxgDXhH/ihFVp5FaXB33+
qk3ZbcBiW3kl+b2g33PDOzS05PIh7hWcg5UWijFWQfE6DN6hi9TB9frJ7WDGcdPa8Ny8jlckLqjH
POyu6OSJ6PQQgb5tyfaDyENiJqnc0N+Hteh7SQDEDxqotfPwsTgKbnUUYiLDyF/b5q8xKHeds4ZI
taCAUO8xTc9kGr2p4qY1cdfkDDfnrwbPXfnZ3Srh5+vX1nx/n2VAgKDC2YAlAdHaJVxZYgDBP+Ry
/hrCTqeXvWuGf2dGfd8kw0bpzY1i74Y1WqjlVf2RKbiGeGi0hMEvrsqB4U/9pZE/hUq2MdaYcBfl
zMgTaJxFKDX//cR8065oQVZoUWpan/phqnZw+wa7vrC6TQqY5dsvCofp2rlbmblP5lzOxQV1myQg
B8avU19SboEMko6kUn4zQCEnRsyJrYLFCaGsEC5JbZxJjudEM5fVuM3XhhSXlPr088LhqH4wtYD0
R69FUmUfK0Mv7ixzNb13ean+brqGWsbRTNqihUVUY6pKdPsHr00f7KUg28GAsquUNVTUOfl1rt2M
i0IcDd7VPJsuWmilDTnkP0PzyvzXNtJuxvgvK7gz4OZ09lny/bopXe4czsCg2XaGvgCWQvDhtZm2
k+kTAY6jv2npuX4zQ4gNlxMg/+RFbLrJxVb1zsrbtp+kgj4XfW/0n/PkIdLBGpr+svq3pncFUYLp
DH1YNFVhFa+p6TqpW67Ncyzs1UxbCrXeTOt5Ucv3tQQ8NbphX6PU611bMhO3rrI3X99oDZAquGab
AEGEB0OtorGRm/YV7hy52JsV8+wbew3+bmEpjCnMUS+TvUQ1wgupprVQCfspePW8Xn2shizdGXZY
rGSqL6VAHj23OxLsABggdsMZPMKmyiu9T37V/B9pV7bkKA5sv4gIVoFeAS+1N2VXL/VCTG/sCLHD
19+jmrh3bJkw4box81bRpCWlUrmcPGn5mKlQN6Z/q/6ei5DupKPGyqCBrOdoxa/FeGhurXiI8dcn
K5AMS6hkE2/B43isPrQ2z27ucUL8iHYRKiq4omIs2V+ztIp+bLlzDDGKfnqOGnNz8wadCZAuBTHA
TFpHtXOcHairgxGCt9ZspRVIFqTGvEsT0YZzHFnjA63j/qIF/KT5Zhpd+HqYnWxhHj3VCFrSz1+q
JBvUqayc4q2cHqYyzlxjQr5bv11nz8VICjWNA5vAd1S86Tsej76prhGCXF4KoOTQtoMEKwJOZErO
12FMujrXA83e0PzrOvteHW5+0oUAkYnEDYejJ5+4FYaZ0SnZm5W/oGkr1d6T7nBdqcQnzp8ovBeg
1AZzpWjSkJ/zstFYkTl9hrNo0f7qMdNr401FsxVjuLBXZ3Kk65dqYT5hGk32FlrUrf5J0jXG0TUB
0mE4md1UzQQB1Yg4eTQ9Lbm1JgsqSRM5DzG5yoA7LJ1GFnFj0noyHMEkhlDZd+Y1LrELtwQSLFX0
iosH42IMUeFQNjr5MB7Nzm8jP7I3Q727ft4X23QuQr57iLTSkqQQoaEw90LXyAcu1En6vHTn0ja0
I2fA50PtvvsbpugEqO7ZzT0UQgosLDxRcBxfDNbLrawgGGwxHpN7RcUAWXTXX9+lpWWIMBSVTViq
i668UZ2bJjHm/jgFPbnrw7dw+tatjWe8bMfFSwEThb5S0fJ50R9VQnxInEEHAQFejMF6KHruYWTt
l7lrNwT8xooSbs3J/MvQqqUqaw/uZe32Q76FfBl4RwSv1Ln9KvkcpQ4vdLB15G5lab5h7DFP3kMJ
zxvM+yp+6qfHpI0wmXcXgpNzTPakfe3W7PTlZottwG5bH5MR5MAl5zECwLTXDzaLvBaUzk2c+zb6
7crxVh9ALFhDwIlJvdhuGSLK0ZOgxnzSD9Y3td+r1q1ZDOnz4u6dBHzzoGEORoXPG8O4Aaw+btcm
AS6rDPQF7FAq0r0yJM3iSuM43MIKBgR4A3MZ2rjDZGNS9CZsABWuyLYcbLda7Ye4tE3YuxPJItY5
WVw4D5mRz6Z+aNT7en4aogcnCa7fukvbBBGIk7E8HSw48uLQbMk7Fuv6IWnc3vay2b/+/QVF01Vc
abx2KH0jjj1fAkhLwqiCy46ixqbl+/yh4Zh8sPLQLeyTSJCDrRm+DVoupUtlhooRJ0ZpHpR6uEuU
/jExxifO5+31tVwkTgTDPvqsHcQWmI0ku/1ZHautptYmQGI/OvPOMv62aIcJ6Uujb3MOQJK61ki8
cDrAPGnoU8Y1RZeRtDDezmVJS8M6sCT2aj0Y+Uo+deF4kMvSYQoQZ6KCIWnYXNv1yMOYHJo4GPrZ
Ze81IJ2Vdby+cwvrgL0VTMcmWBQ1U1qHZcy2zXLFOvR0qyuesbKKtc9Lq8h0ypG0xecbNbCQfcnm
ldLDkgCMGEeBGmwiYGeVntia06RWw9A6kJq5v+1sDfuwoMAi46diYroopsjnnNGwr8suJ4dsfKuT
EHwNmk/tm30pDA7QoMKYe4yOfnl4AC1m1KnYSA4qkPSUeXn0++ZTtuEdQKFUzD4G6uX8rk96mWjj
wO2DqW272DfXCJEXTgE5EOy+SsVoALleUurqYMRI5R0K9OKgrLhJN7cuAEzf6BWCEYEQnMb5AkhH
eT6CAfRghH5Tejy/+bE6+/6FIxjiocqRTjio2kP7J2cr9unyMmNmFsAn4h5jnqwh7X9Jh8ZuiRYe
hiJxOZ2f6dg82/27vTbY5lJdzwWJv5+8S2btxD3Y2cNDGm3YvTJu1sbVLq1EkLtjUrduXDKujrod
9xHPATqhpaelP4j5FvWu1qgrD8elRiEVBRkIMUBucUHZ06J5WkvNKjrOpleGD7F5uFmh8H1U3HRM
ZQGvpLRReTXqvOna6IjEYNbv0zVSsKXfD68KWRbkQXCxJYV1BmwSM5LoqAzlq9WO9xmIJVf88hUZ
stKW4MiJGgy0O07opx3ULbXX9PZSApDpiOcd1LfR+W9Ju0SLlCol1ZxD6wN73a5pq7D+Z+E2sgSn
nxfKdqKthp6UMZIizmHKNoM+ekahekb33Bq2FxqaF90e7kEevBHMUIe/e0G+2UZJxXs9oaBcdrak
pdsVO355+86/L62H0DlvyirEemaMy/HD7km9/b07FyG/11NeGFoGETrZKq1b6XfX74X49/KRCFpq
QURmkIv3NJzHJprtTDno84iRA/A72d6J9kP4TMPoZg8XeaITWVIWZEyyvB4nyHKaV2SFabmGFlhQ
XyBYdJTxETyi7Cg5B6Hd27RSrPDgfE1Bz6/GN3Mjwuf8iNYA5Vyg91QjE/NO7DY8NPfMpJvZGDbX
j2PhhpwJECs8uSE1QBVNHTbhQUuzXdTZ95gZYxV+rftEb/eh4Wyvy1vQ4DN50oUnypjnJMOCckv9
HWfdPomL/ZTnf66LWToYE5gDTQzmBv+cdFG6kZd1UmBZaR6AfYOspG4XP485JIhroMkXBNFpYSbA
ClQhJif8KNF8X95c9sO5A1wE5iUMK4VXJSnWkGgNJ04ZHuoeQKkt12/2ajFRHIM2UccA7c5F6isx
u6kjDbUORu33mpfn/vX9XzpmREoi4Qyu+4s8Z8+AO4gqYh7yqHzOzPxRN7pdxOmtRX8Rkp2IkS94
XLOhQ3gInh1f/aWuNSUKLZFs1dnnpSSnBZJxMBxS81CCkpEnmTfbqRdZeKjWCAQX9wuMAbBWDgqk
crGvBVtUytLUQk/i/FPN6FODxqA2TXfXj2VJb1HrQ9CNSBaoDMm491Xb2eC6Jgetb72GbYfc/szB
U2S4RGFGwMPO7Ql4K5IK9EpQrHnGUB4OLtHNtGZEFpdxIkRahqkWuTn0EAI+ZpRmgiK5tf4m9OpE
gBRVVmnpZFEEAd1UoJsidT/hKJwJkLw3tWFo3hDbBCYxnz7Z9PZ4RvCPgZdaVKeRtZXsrMry1IxD
2zgYbL4bEmUzVyuR94LKnkmQTlo3+y4UA5QOofJtajZ1vr9dlWBcDVgp0PRpgBFJqsTySlfbhByi
cLxTMEyAjdzV++3NVwLTFkw0UQDHCB41SZf0JhGc3iE5VPGj+YJZc7d/HhlQjHQAIxeqDVLxrSBN
OPZ6SQ5D+tV5UYxvn/g8IITI4wjwsPxOxExj5dBBj5AuNt6T6ef1zy8YQFsDtJMKuBC9wHhGBi3y
uVKUA3knVu9pOfEqa/IYXSurXzbNAiSma3iuBQU/8FvSPjHNzufZ6pSDmswbddiU5YPKn5Nxl2iZ
Zxu+ioS4w1aejwUV/mBNR5KaYoCILQmd9VpVeDbTwxB948TamFW1z6ObA0EAxuC7/a8Q6SmPDBWj
14SQ0nph2/xmaCy4grFxQEQKTvYL/Z0MVYlnsO0e7Ayz8Lr6KYvVTdMXTyB0XQmZxVWQnkNgHwDl
AcTGRpu2dFWyoc7mpAvpYUa/vE1/EvIa5nfG11RbA8QvHIxQZzAraRaqc3KpRCVJW+NxgePeT7sa
cZRWo42t0XfX1fvyHUHqTcN0ayBTgByUs0qjYlkz64v2WBq/i51V/br982I2KMwvxmiDlfrcgHWY
WjOOpdMc6fjFiT2N/T+/LxnIsJqZUTf4fuR49tvNo1kpwSAXzD8Uvx+xjWTfBzqP8xjS6G1S72pr
29z8xIITH1uP8FwAReW9p0UIxJGd1Md+b5NiQ+s1QqTLw/1wn+FFmxqynnKpXdGnEOnogh+BgKfx
Rg1vzuidf1/yPVs1IqFp5RyUOtlT4SYlXxFweQmw8yA8QDoN2WddLp85mRbNTtlWR0arf9pu8mgv
sPzm+3UtvbTxMLjCgADHiBKHjDqNgfJXyz5vjs3wIzMNbwJGN0RBv+BrBaHLE/kw7cQGexsFQkv8
/STWpHUdD1bVtse433Hq8jXGwrXviw09+X7S9EpitPi+Efmj7Sa/r2/U2uelCzFaDoYpDk17VFCj
td4xZcu9WQAAhSaiMQup9ItZWmRoKh46anssQOxd32mYHH+7ADyuaLz5uBFyLYOVvZnMU5Mf0+J7
uylvnpsKDwG3DaVS9BiIsbrn+z8TZyJFVaXHzvEbTENYsdYL9+Hs89L+J5EC+Qyf93Prnd+V3Y+b
d+fs+9LzlheNESoDvq+DqOWfyom317+/9PstCkeAiKFVSA6fb880afo8K1l6zOONOe20cDPqK/nB
y2wOMGUasIkC/Yo4T3oROlo40aymKSBlRydhXlvHXpuCh9ixAdIp3WGt8XXhTgDXCRg0rBQmtshx
q9mzvJ6dOD2qg+qW8V3dH69v2qUACjIYVHYRSqB4KKM6hyZE96hioQE1C0LXbG8OYs4/L8SfmIwp
yVIkYvD5OR231ji5TGsxSoWsHP3aKqSbgRvfMAT+5ZG7LPUxHOj6JgnNP3fMzlch3YwZfIMINPD5
3Jxcy/yqbKbuO7C4N5sPZDlRAUcsA28ZtcrzzQI2DxQTST4ea1a5dp649cpTtLBNogaHFktk7C5x
QCzHFMBOH7sj8cwuyPWbPXExYQYlSkyehccvx8SNgmnwfaEORy15ZAX14qi8/ZyFsw9EhSoGFsp+
K6oN9TQ1dDomyX20i+nNWTvh7P/3ecmhjNMxiqMen9fJt644ks11Nbo0UPDDQICBHgoMvYNHfH6+
dTVxxSJMPYJcXrlnqla4SEU5QAm19SoPp3zWKLJiJjEiPmLBGF5M/TFzxEUFN+Yj1+6+5Nr++lLk
G/Hxdbh3GOCNrBq8m/OlEG0a5rTi89EpJucFxPLVq6bkzY5wFUOW8yzk3nWBl8vBUhzwoIj6N2A1
0t51jj2jjyIZXuPvzNlEfCVSvVzP+eeltyMGsj1Na3zemDDqqf2um2gI3sZrxZm1VUjblqlxrUUW
xPSmVznuTFc0bO374u8n5hYBR0SbBN8vKcrU00OTr0QVsgrDswS0FncPKGF0t8lVUS1E9NuPQ/+q
8aNGfUfFJQ9uPulTEXKmIjJiJauRfnzVdLfmXrzi5SxskZjqgHYYKq6h3FmcUqPjmVH0r526c8pH
ulYSXfo+cAYoKohCPlCX50fQKbXG2iTuX5GBBJNb6t6+PUBQfPTgGbgNmuSC6KA6cgyQ+L+Kpr8E
vbrFr+v7L9yw08cOR4yyC4J1PPwmAFKSjrZJ3yQW4A2vVnWnhOjSdEPnDm9dphyvC1rYKXT5CZ44
eLNintD5TgG4m+NGh+1rQtww8rUV12Pt8+LvJ3chsx1MPavw+SH/pgzv5q2kBR/7dPLzxVU5/f6U
9OUw4Puq+kOrX9PX67uzYJEAP0DOFBlq0V0secsKsRpnysruFcQq77xqtvaguEpnbzEjYMXvWLjU
Z6KkZ68wCgPJ/qJ7TfhW63/n+YZ10YqMteVIasusnhEyYjla7Iepr+Qbyl0lWbncsn/+cSb/bZps
OzBFI6nRyN69jvXgJkxxwarjzlbjpclfjd+1ydqyli4LHD1xUOg6uOi8m0iFYYpRnb5WkR2+a86I
gY1xlZl3cR5OD2PKp/tcG/I1eoQLrDMWKugsAJr7l7VN2k6lSoGPqOz0ta4z8wVTx0mI16S0QWwx
YO6KTf8Obdxtw5zwxwpbH7ul0k6NOzpk2Cp1hzl3YTqXGDTSFNvasqOVd+LyuKGzACfboiURLSXi
76eXozeSpOXYF8r3zbhp+ydipX7N1qboXB445CAri5YSYUXk8KVuZ8fKmjR9Je1jOsZ3pVL5A6gt
E/AkFK/A5q6o8aI8NMCiVRR1UfQSn6+r6dHBORpJ+sqL2AWW/d7OvunjF4VswupOH+IVcZc2DIes
I/6DPUYOSV5eOmWFNc4xjjndhq66NmL48uLDumAYKLJfKP8gM3K+mkhT+2Ls8/QVg0f80nloymBe
CwqWNIHimVVRDkd0IAc1TVOZdYxq2Wtlt14FXr6wP8K4eVmm+NctprQawJuEttlYBrxSAAekO9Fg
VHUKuEUZTGbh5e0eFbMIQ0huFwIwGwV4Dtgwk0i2Mi9oXncJK4Os/lNU7+HwHFbfrouQdOxjHaci
pHUgL5lDPkRUyT/ESO5yunNC6o10U+gR0J9r1IaL8jCxVRTpBGhBP9cCzAd1Sl1JSkzwzd0WcD2z
KVwwnvl1/1LFv5T07vr6JKX+WB/6gQyk4YDdu+DmmMxJMUgfV8FkuXnV+PbENp+QAPfOgCNDLDQt
n69ICZ2BGDFngRVuI+XPsEZBu7iCk+9LO5ZW6GopR8YCE+MA9fHPKrR/SQD6skQ7IeAPFhWqfmI+
uzbVWacqaQDqsRq7tAZ+X7oqGIEJ9CRuC0pbUmEuyRCAls2cBhnFfbxTlA039tfPYE2EdAZ1FJYq
jcY0GAa+cboh0Dr+knB75cVfEmOpBEVNBIUoMksGOalIoqKTOwvaaEPz7dDuCvMTV/5UhHTl447q
I42HLMj7udo5rGl2GShMNlljqJ8wYaeipKvPwzy1Rj5lAc7tiz3Ez2S8m/vX6ycjWeSP+4dqOQJp
5P1AuSVZfd47dK57NQuacoMu/plgEpgX/rwuZEmDT4VI51KNAIBEVM8CEDb9npVmckNtWDn7JRkA
56J0BpSYTuQkhD7OWmlpQKDpoOSMvKJf+f6CbuFFMUBBoaMse+Hc1Yo6Y/BbUgVK810ZMXGcvba3
Tr0Vp3EmRLIlYx074KNJq4C2G85ctHDcfBBn35eirFiZ68GxsAg0XPtW/5qtTjJc3CZd0N2IDM1F
MTkpir4oIocF4MWfflSYYriiS8sCMHdYtLwL7/7cGtpGlU9FP7MAc2Ueram6d1r2yMPycH2nFt5B
pEb/EyPU7cToZiCuR2ViZAEShBgquZuJ7o1j507Rs6n9SOIf18UtaK+NB+qjERo9FzIjf4mnESlA
rGrAaDEQw7t685kFnUiQ9i1klsqbRmWBVjp7sKZ7Gnlposob7S+mk7pJ8f36ihbPSXQioUIFj1ym
8WsiK41UUjE4kene1ue/08C5N4fKigMhbMdJhuLfK3MiR3pakpGzykJvXWDrmP+T6z3ZaM3EvXLs
DHTatcprMQ/FSulneXHI7CBhAWC13M1n9RnvIwLtGFA25LsuvI+6lSTkmgjpoUk40yqlhQiaKC65
j45ptRYvLYoQwEGwa6AnQO6asEbSG22tsCC1Xsv+DwUEqNpc14LF0zkRIT0vVTEXSlfBvWNs9jIr
SMCMRwiwyL+11L9dFDj7ELsgfwS8iljtyY0tQ5Cn53VYBl1MPZ3lT2HBfJRyGhetnd+0wlpL7i1t
H/wmgRmn6J6RiXaMEv3Z5mSXgc40jEFLNimL3SZbAwKtiZHfBJhsLUYyI1D03ykb0Irwy9JXakFL
x3S6FMk4FDObeG06kKGBgxZzAa08SDBUCLiLDZlfrx/UgssBas//9k0yrQrmoLMox4Iozsasv1po
i+51hqB55QotGVVwr4EEQtA1g3vtXCNUvUCfnhqxQC+tB8WIHo04XhGxdDiozoFoCf8h9yNtnB1h
GnmUQAcyylxjepmVrx3dXt+vpWWcypD2q9YGJTR6qwzAp4x0X6S517+/tgbx95OLY00Es801fB9h
n9vMjU/Rt9iYK3Z66dSRIAWNp4FQD0Czcyk9CtscSb8i0EZ9p5gvdYthCcUvtpbGWNwtcNTAAxQ4
MNkMNGGSoM83K4IQcyGtu3BtPM/iOggsDJr6P+zm+TqMYmhoAkKqQJ13bV5hOjtz63z3+/qZLLkf
wGuhmQLZElRpxYU9ORMzHqPRrhBUKnPpxdW+m98Nft/HvW8Db2M2a6nLj85X+RmFGqNFT1TwAG48
F8gMO69rkrNgTK35wVas2UuVGlDQUVN2YFIw96Tv30KVs02lW9MmMki66dEP4NaMda7GyeRNhlG7
eqIwL9Epuw8BZvCvb8uSqopyKfhsEOOBkuD8V9pgKBmmlsLkll8zHdlc8l3vPvG2n8qQ7C3pKlXR
VKUMVD1QOGjamKtUK1d68XhP1iHt9kynMiooLFNDwQGnD6+2Mb8x3bjnaeWDXoi7Zpqt1LPX9k4y
I4Wm9/ngYO/q74X9XBd+zz8jAdBbxEhAMl5g6EBNMNsap3D5WOHx/i7uf5bT2oCSxWWcCJGWMRbO
bE9TyIK+rDxTQWXTQo47PX5C0eDdgQAVVMDwyCVFU7SeFD3BATFwDc+7Wbc9bXXU19KzC+cLtDsi
xQf84bkU1MyNbphs+Hg98+fkGLJdQWt34sc4/319QWJb5Pt9KkqYtRODkoL0QCMdfL1x/Dr0z8bK
55dOBaYd4HvBr6s70qWxSyu3s9BgyLzkj5Gjb7UhulNi57Yy3oezj2EXAqqJjpELUIkdcuR4+hl3
06xSl6nKF8Vxfl7fqYWlIBWG4xAVHGEMz3eqZlEJngs7C7L2V55uuLbN7JXdEtojHQYy+fBLCFqJ
8b9k3SkDh4JtKVlAqr9DuG9BY02VyBvKu6SKfY2+8Gnlai68WmcSpWgiA9bUynA2OP7RzYwnHoEb
diYeUafbvQlRiiIm6OJAACl7RHEC0E+SUeTglMId022dcBfzUa+f0eJyQD4LLPlSw41RFGgWq2Mk
e6LvVlHtMrJPmxYojbWOzSVlQEiho29d1F1Nca1Ork1X87JnHZTBVL7ZBLN+nO8tX3G+F2UI5hHk
fsRIT+kxiHRSRXOMsyl1F5TURvyiDn9u3y8RhxOUjjHwT06aEMYTx6nNHNkMy3Oy1lW10VfBWN6t
NrEsGBoM/UHmB6gyYMENyXIqadvPKCnmATWT5gsn3TsvwhLjUI0UdPthoXwJyxCs6clWCdLI3Cq5
tUU1WPdAJ6zs21krvgPSnG1oOzcur1KCsHEuvxfhlOyHWc/+5kjmb+ms06eM1MZ932PgtDMr9caq
LNQPFHTSAmgwBhipUbo1+Lp2mWKmPhSpD+o8HZ76QUn8Wh303yxvlQdSaQpz58agv9SqM0dPL53O
N7pO9+eZD39bM609o5qGP/WsJm9RYaW/IsZAShQm2r3FCsV3urzfAY79lvZl77JojvaY6D7vVBab
25aordejbwRBac9cLTSzfZ4l5Z/OKJONQlIMzSYEM+RMouw+cey4h4J6GjGQfOxNamZ5Ere4i3yn
Ku7zqLjVGlB48bzBpYLUErCbaMw+vyFsxkQUnkNGUTWbZ7WsN7euATwwWDtqN+CZvkDME4J5DWaD
GxhO7M9saZu2zr8NsfZY6PaK6bpcCpDgmiGqX3jHwFRxvhSLjX3SVxlE7cIOdZCVCEhmIsfrJZDm
BrhVBKzw4hYyps0YFovyRIGiodvEGIcN8iQUddAGPg/tfcTGh7FW39FL8Zhn80432Hc1zVZ+xqXt
FL/CBu0imKnFtNfzVapZWauFjWQ8UD/BmKR7tUccbrFm71idd/3wLv3cc1mSW4CRr6FhJUYWdHO9
BdrXJ/NdNrfbqn51aucpXTPXiyeIhAy62wBYusjLDV1tm/DfscN9uK0i7bHXycqdWhSB5AW0UlSw
5XKiltW0dZAADDJMhtCjP01RrWzaogRqiQkoAOfqcpDTx0qZtIORBvOWkvt6bU7W0vkD8QZMrmiX
QlHx/PwjpdYBwEEtroi7lzwH322ahW5ip0cA11f8tUVZ6E0ABhiYrotO6wFkdRnlYRqkczrcFbU5
bmu7Gf3eHks/prwKruvb5VOKTmvE/QhAgDdByfd8bVk/hZQOKXRb32XOBhPnyBo52dLpiHZ+ZDAQ
F1x0dZOOk5TZDCLGyN5Gtg7CTD0cVoJQYTVlDxFVABtuKNg4L6CVuV6UDc1ExWw6pr3XRm4JMrzr
m3UpA5sFPxPdEaC+vuDTYJhbnSVdiVJmqW/U4qvFfzozmv8wcJisUSwsyrIBAUIZENbPkoxOgw7D
1mrjDKnmoj8SpBs9C0EwSlxGGO7SVLV/ziFY16+vcFEdTqRK5gdtb6UWFlAHYJL3woPwiNFpHmjn
bpx89WHakdNEmz/WhgBFvlT5lAF5FGUBKOvKsXHT4VUnt7WoCRlQacCaMG4Uuygr9zA6BqY80CRI
EF7NPRhWdN9cS9gvqPeZEPH3E4cXBKcoDaYQUvxjOtxPkY+4+Uxgc1Bac9BlDlSstFPqxNS86nga
VAP321b9Vk35kx51KwHP0jowtuSjWwa9AXJzDiDLXZPkOtbxVW/elORwfRWLnwfGDHxQQK+gf+J8
mxy9b+FU4/Pg3vbIXs/WKH+XnAVEn6KQjRYyNONIpmycimbW1TEJQCsyPea6cqAaRlXU8D89zuG+
2yP7WaOp9on0Q78pWVveO2jqAMIv1dYgIovLRTsVQBWmGAgj/ZhSmbgzjGYSjLri92P/FA/h2/Ud
XXAVMNcLlUKR3bss30xDrfFJgeLlxldCYj9XzV3cPPKU+lqs+5WxcoILtgHy4CLgjRWdz9KS4ork
fWkXeJrC+rWw6mfKk307RN+vL2vhBcR4TrTBiLbnhSJROE5dWxlJUIf1Hiyd7zEL79DtGySd+eO6
qMUVgQAU8EdBmil7+5hXWFosAXOpzX1bBUDheVib2rOoBycixN9PrAMXvr5a4ZD6QWO+gG55JM3X
dH9NimQi6rGO1IjbMHTZXjeerRvZ3D4MKTik/m+jxJmdrKJo+5o1QJsHs134hjp+sVi04vgsLQGn
DtgWwCIgM6XnIhoLIGrEvTA/JSaD++mKn7PwnALfKuahoI4GD0H6fGQ0giDLQfqr3evkQXcONPmm
jg+2sb2uU0vrQJ4N0RC8hMs8KHKXaTu2WRz0s7LtKd0YxloXybIIZNwQPSIHIj8IFs9aKsLUIEbv
tZv8/MwC/vu6dNY5nRISJfg6xajC8rFZozX/SAeee2qCa+I/AeKoTpSprpoptxrx8zXui0a3rNE8
JZ02LB9fSKxMbtGNf6a+fYrM8a2q1tKVSw8FEEnAVwO9hyFTcm8/bH7eTh2PgijTX6z+S9X+LJXu
q54PmdsmuZca1q5stY2hpVsSaYdM+8R9Pf0FH3QjJ1swgtGFmyV+QUPMLyoL3/qE3u7JAaGGsg90
RHCqSscYEcxPGmo9ClT6OCpPRR1MdOVOLZhPiEBHNTgwDJhroacnq4gdwu3cIFGQgH+huJ+NeyXc
XFfG5bMCxBpOAzDQRG5JIImVdejjiQKloOUP3e65P4J3f684rfKIxtVoZ6I3wmV2qHgDRVoq5iZ1
7SlS7jKjXkutLK4YTiWKsiICkAPNoWLgZBmtOGi1L3nx3eJ/ojXSF5lqRthaQL2R4sZMKvQpyRh5
Vqg9POMyCWBvf6OW+CuOTC9r/7S822qkeOjK+s3I9M6N2/BGwPy/soXPgg5BQesgXc0WrdKZkTlx
4PSJN36bwe18/TwXN/BEgOQFKvU0m1Nox0E1P2rZIybT1NZtlEb/rsFBIAggg3VZ8ejUIdTUpoKj
OfPN0GouODauL2LB/oLUGw0Tom8FkiRHyMm6sm2UPgmidAi9zBhVl+XFGlhmTYp0u1oMHC6rAVJA
hu+agJZ0fG1y9oIHiYVQNMYDh4HJZFKMSSuHUbsuEiS5eYN2uAlefzr39cM8x9l+qrTphaqR7hs2
+Cqu76EwP9IjgEce07YQ+iEvIJfruTmndDDhrCu8uydje5878xFDS9+iyVxRiEWdOxEl6Vw4AoZa
NhAFbFvo9l1cPetsHjxHTdfUe/HMUGYD+ZDoQpeN7mwxQ0lLeP12tysPWbu/fdM0FZy9AKCBx1Vu
BgmTLKpoNyfBZOxyNj47xqOWdx5v1ggBlk7nVJCUBkDvs1kzB4Lq/C3szAcFBKXliFaKNRTF0oZh
iBiIjtFcK6ZWnT8h4Zi2acmUOAjzXa3vp5Wk0OLnkTyBjwRy94v+pinKswIEYTFQA8/DW8g/8QAC
tAtoBVLfYljl+a9H2ajS0qmKg87SIt+eo+ptjKzhkdRoA7l+9IsPoZhxgsZYgZ2ScxnVVDUpSJvj
YGqU1gtLQPbGLKuf7bAdK9dINTdO4t1IEh8pqt630iryqkwlf4yhW2v0F86yfHkxmeajaIkElczN
P8akGrq2AHAwB2IQZY7Wi4252mpO6fi23RdeCfpntyvpm63Z44rpWLrPkAqXBhAAgWo533W0KfWW
FjpRQEbnQQPPQ96HfrxG6b54BWycqXgHkYCTAoa4qMp47ss4UFn7y0nZbprpn4yj4NY2K5mXxQU5
QJOCDBYM8jL9PcMcMWtw0jjQMtpvBj5VL53Fy/uBD2uj7pYsvshjw7uA2b8Y2zApXc+nBFoUk258
aXJgZyz+xWrI5Eejpj/VETd9o+bTSkPjovqC4B/TyVEWFrWp80OjSgJuA7QYAi1Vfqli6udozGnz
yZ2qym9RhsztPvfshqKjRm/9AdWPcDJux+86YN+3MaVL8Oij3HH+K9KYOdVc5QUC/gpF/diNfvC1
iH9JcU5kyM1BVVjboe5Axtjt2NC7FqlcMt0ZQ7piEpaMG3AjmBYkeHJ1mUxAR1eQlpU6StTZ3jY9
uzhcNzmLC6FiuIfg6cScP2mzUnVCY2xaBDkIsRr+HWVRV2u/6u0n3mfRaQaiYjHFyZKsaKRnytSH
UxEY8eyGKP0CU60A1HP7ahCkiJ58BOZoqz1fjWVEZUSzvgjqaTvrXuLctcDSrlFYLe3ZqRRxZich
UTqyujSMoQiGenJrq/bz8Z80Fu3Dvz+xHORKgNUFnwS4h84F9apZlkWk5kFq+HbttdQN2T9T+xlb
i4yJiCORIbtIm4RAQNSEN3nQaV3n0rp4Zkb73llr45GXTCBkgE8OCVyEbVLgkSajQUe7A6JjbhDN
GRF3Dcp2c9G8Xd+3RUN0KknSNsAl+ppqYx5oBt+WY+amqvM4KNTNcusuSYhPInU7z85hJpZb5cmb
ybSVi7V0cUV6E1cLJdGLeWJRkzZge5nzwHbadxBlfWHxGgL6I78sP9EoeOgfQDnA5aRHUqussZyS
sggot44muPLAjekPHMvLmIfHBnh1s3HtYXw0AAPKRnpfsPRubHT/+n4vHixiC5R90TlwmWtJZ73A
iJoiYDpv/Ubh/tw5MYZ6faKehAI2oAICTwcPSbJWWZElSdfBWg0jOMxKK4m26NKMCjfsnHDFliwe
IMCoAO8J1+BiKM5cRy1psblas6PPbf4JrxVlxv/7vKSiRWiHVjfiBek14g6R43bfrh+KuE0XygHW
X9GYB7iBXHur0470pR4VQVTNv+3qnhIPo+vvjdnagEBwc13YogaA1Q8+MnAiF+gJjUbtqFEgEG3n
Bf0mrtq85La1ciIyo8NH1I+AH4b9gwhYrl41XUJzXqADvzUxA5AyTK4PnZ2TpFsz6rdmkm0qd3K7
yjd1X5+VJxZrLyGL9003rPE8Lu2uoJ7GsB4NpWI5PVtg9G5Uamikd9BFTyftB2cEI7gQLGxGbv/t
4lz5xBb/D2nf1SO3zkT5iwQoh1eFDhPdGtsz9oswTgqkApWlX7+Hs7ufW2yhhfa9gK8fGmaJuVh1
6hwkZMCDCpAnAEXC3ZbJQ08iJDNOk/TAQUVO+qar79ence1mAxOqAtgj6O4uYgWVOcegUoHPr9l7
lQRKslOdvdb/Q9SSR2Shk4zoOa6C5bVmxY6UUKbnJyQQ96zN9+D6epppunEqrbnBoByBghnYesBE
oS7NpJECV9tx8lOufHPMxIvi33LTu4n11pm52ynTxvJcOzDO7QkTpGt9lkBZEgcG9ajxRwX30PXZ
WTPAI+qg8YBaEEAWyw6VPfYfMwi/p49pfG/cnpzhrE8IRwIAc6lvled2j+eETeA3D64p1S64y7x/
6MFfE2JIHLH2mcQ2EL5F0ubHaWT0SU3iYcPKanQV3hIq3pAAwGEkOBrY7VMt14CJGGlufZsiqFhK
qZR7ht4Ph5FEZN/niXJkLY0A80n1XdFNEMC83te1IxFhc6RuEUqGuqHwEXHPOtqaPbwdafYA7Hkj
83go6LhhZm1RwKNSVfhVAF+JIQNrTlJlznlhWhR5E+IBw1ZUYssC//3M3e2QhZL0FBYqDTqh7kgO
1wdqvX1QRSAUDryNLLRvRI2dWKVET7P9SP1uS+J6LY6BhDYvH0aOHgp6y8+nWtlnTQXvttcf7Kx1
Qdzm9UC64G5IpAcnUz1D2V3v0doxem5SOOBiuNop+OkpYP+QbihHL6+PKrJ4Wr8xdKse4LklYZHN
egs4X97ieZhah6Imh0I3gy7Pdl1q3A0gSHGpFd/ZoBZwpPa1KExQ2EifuyjbePqvziEw1HBkcSVe
kPRbsdXHkEGhgH81Xxw63AGJvtHXNROocEB6CI4f/tOW8wgdVLOscsBEUZGVfLajPLq3rX78en3q
1i4NFOhztwml9Ch4WlrpS2BmJnsmp9Ec/ST+omeIvj6WxkNr9K4lhdet8dZEHw0OE6JBkMuDxIHQ
p1ie42bMgZrTzCJ3q9455NQ5JoQ+xkS7d2i/9UBey8sinPDXorDZHKlB/jwDum3Kmse+yhOvkOu7
qZ9RlZB39yOLd1JvulMNKSnb0plrtYN/vdOrE3n2CcKGVPNpntM5B7dGDcEIP8k3qiDW24cnqiDv
YQAltJxCo9dABaQw3GNxqNKfs7QliLV2sqNO5X8GBMfCaEkrZTVmLc2nCBDh4tjJ9Kemb5EtiNWH
yD1BFRVICahCQl8P1V3LnnBnl2ZJTkLWVmxvUcpS12wV864qBi2YVFRetbZeQ/117A7MNkDppCjx
TrGib/xJ87unM9k7UiU9FuD0dgFJIZBZzdnv6xMqjMfFZwrjoVR2HjFoyofNlDx1evFb4v53b224
jcK8cjMfNCCIhYBM9aKYKgPkwplUpQ7Vk6UE7EYSkI/meXwWCWhgcuEzLgd7TlvDHGu1DtudFH12
qo2tvvb1kD2C84N7Dt6bsOoTVcmZ3rA6pL1nUN/YcnrW2ofkEY/U4/9wE5efnw+9JbOeNKGe3meH
Lv+HwT9vnp+bZ05AlDVIezVofjI+G/kru+01zAef44K4sAeUxnCjLZuf8lRqU0luQtTW2lkQWxsg
0ZXROW9fjNeyBuDxJEL7A/H1yB1ON++ARfPC2inatEIUeMLgN82RdkYQA1czzdbGFSj4FR+jxDV6
8S6CaAUCg8tRylg9taVs1GFhHObUcOcatdy152Q/rnfngwb+7F76MARlDBSrgSAMkG5hMRVaZLJY
aYsQXwOnr7U1TylM4jklVXeJlDpeZc1VQHFy3SdOUfsmRZGIazo0+wWZ6vrFSsZvGsK9f+YpzZ51
NRs+lyxJ90of288ss8Zdk4FyUo7HXHXHWrO22B9XziSUueO9/MFUffFaHqQceBK7oGHfDUedTuqB
0XT260h7uz5Wa4YUZB2BaIPm5kX2Uc/L3ELlOw1RV9V/gmC2fG8ReTrNSrWFsV+Zfsw6Qjk6B1Zd
CPJp9kjTvJKKkIyHjhzj6gHAAVD9XO/QylbhzCQqEidIoFhi0h5Ed1U85FYRVumDYu9Is7GI1wbs
vH3hJGG9hOVdov2MnVCtxrInPDn/WxeE00Rj3ThpoJ8IZWU/PZu1f715wWvD7oBjAV+XE1yCd07U
l3PyTk1aUxvDVHdV/RukgcA6GSc/5l/X7VzOBOwghozbCOlgyA8st3s74/VqZOMQltkhDUi9MREr
zSN4haQ5kE6AXYkpmUZF9WOjN3M4dn+SQ32rHDdGibssPPiC9QSc0/Lrxx7VQHLs9GFDY1fD2yN1
bx4eGMCbDlRD4AAUi6uzvofbZNAhHJpfqvWL3vaw5rOMOcbQ8Dp0RPAFr4aDmHImTWBTj4H/2QMB
vmHgciPAAOfERaACoh9iSehgEbyaLDaGBjHcGKVf8kuU3whC5L1AKpRHKoHJx70qXBm0l6PMYqkR
tvZdjfOv3ajSvTyT4MkjzYEid6R1LsIPc0cR6TRyMzQeGvmrXdEAlC+Bobxen2sxpPPRD15pzDPn
HB4h3LBzpEdtwlIrrJNQ+Wnn4ErZ1X/66RdRfxzi8rbn7P+zBqywgfQK8mLCATIUIBpJJljrksm1
wrL4h2nhtV94QX1csiJD+Rw7dimPRRtSRP8fHbaFvFrZ22gfTCKc8pcHy5ebrzfUpE6Stg0B+PbU
wIFy4fUJ4af00kPgKjtYVHgI4ZEiBldH4BlSK7bb0EwGyJI+t+kzOCHsL9LXiszBdVurnTmzJZyD
RS4lThfBFpCfNUs9idkbR8nKKoZUBhKtiH2jNluEfOqjpJtTM7ehIT91jXawSe+OluI2dbe7vS9Q
t0AIA6V4EH3jX3LmR481zfGEqUF9/96a+3iL6nNtqPA8wsGFyDbyccKhFYPRWooz0oFC3O2swGxu
9tOhunfWvjAVpZJAIDHKurCY76XMo9YGTGBtWcG9Bd8OXgKXygNVpUma0pM+zPTf5fStSX5V9Q8q
f8/HP4bCNmb9Q/xOXMSQrjZwuEMQDFfhcjKMXhpm8Ax1oTM6bqEHcnZoTpNcgODr1aSeQ48Fvat+
gKCvmrwh8rP8pZ4f8X7bhMyKcRl+4uCY/vspwrpA4bzTqZLWhZNVuUx66qXvU/o9k54I3RWFa7Th
nDyr6efrq3HlCsIG5rg8CzUTSB8sByDWKq3OSYJj6K35DvgnRMWuG1ibTxtlp7xYC6e2LHRrrGQN
LAP8HLJA3Zkeaqc+ggjBU/UDMsa70v523d5qh1AjjG0MFw0VRssOyTZLaaM4TRgZxnMtRf5YTV96
h2x0a22b4XmBeDXALPxkWpoZgG9iaoXnl9OBBWkvbSnn8n8vLkzg+XmCDG8YOFDL9vVZlnQpRgWW
XD80iekP06fOfjCr55a1GwfS2ohB5RJVtTx7f8FwVVR61MWqiod9wrRg1kvVTcBJGczEcjZGjU+2
0CvAKPG+59l0OJzC4WFERmmm49CFg0bJW0HGBhnG1zIaNF9lcfl2fSmsjCHCuHBCUWHGtc4EayZU
1KzchM6BxKBHmrqddGerh2QOhttfTBg7LAc8lvAsv9DYTDIr0RFAhaJCHNAWrBb2VuZ7Zb2hLhTv
IlDE4eWhCgdVo0RpnkxWG0ZlhIvJT+otZ5qvKHFugEXAOsCCRo5d8K+cjALWJBVDiJTFbgKZtpWN
T3KfHfrJeSZW+WhqjLkyYDPXZ2ll+eEpCwTLR7kFniHLla7K8TSPLfibx0hzre5tiFMvnra4/FbG
j79BoAMBSClgaML41WMb9VqF2F76Vfkxv1/vwmXjyPGB6RLHKLg4LlA4SNg6dgUxobDvyT2consE
sjauxctRWpoQrvUOdXlRgwMzbOXBm0v7YEvWI9hqNzCqKj8el6sAdngxOipf8OoUQ+cdG/VJo00a
0qgpD5M+9u4cRYAdzt2T5ZRHXXmLWeM3ahzYtRmDYJhM73GaFT/sqq52DjEHdxwUfV+beuxWhgLa
l7LQ/a6w451D9S05w8vrReOFfly7C27bBQojRjWXPs1xGqZZvo/12rOVfTFPx94ejybcXsiIXp9r
EYKCexoWcUoCZMjlGsQwLpC11BlbLQsJlRVPR0lxqT64fls5fiZXQ2DReABBtaP5mW1Cyi/WftYM
/A5FQYD6bdMtKpEVxwEfBBcchQggrkCB63IDzQ1DEmGGykmWfZkolFXkgJH7Mrqzh8ek1VyqyOCG
+eGYW6mky/NVQ/kDQMa4bREKEZGpyawOM7MICQ0DuirV+Eogn+Img127pNVOhdb4G2O/MtsIfSH4
BeDXirumqlWVZ4WShTYkBabmfq6IlziHPjF8fXzt7J0uPSKf5mvqHQXCo1DeHId5puFDayadPHWL
y3ll4yO/hGp0vK8A9BOjpCS3dHmOehJaZNfEh3jrkbiy6xft8/E4eyuwIpscmXQkbNkJxWJu0zGX
sBtRJXxFL6wIC6gihkPiZiBhnBpBxd4VcBFfn7iNfuiCUzbmkxkbU0PCyQapzxFEp9aW+uTqVIA5
jrt8uPRFJGSs4bWW1xMJ+1+ZvXOUjWfPag/OmhfO3wbOpkNnjBHehD0kTB232uISEDGr/3ceAJ9E
H7CVL2MOhkljU9JJmE53g1O5rbHLe6Sdd5Z+KHLik8KzupM+v43Rlju7spXBvsR54zlOBdtrudAK
Qx2N2q5IqDoPBtkhOetZcJXkZ0hvb9z3q6b4FcyfA4hlC6Z0tUcyQGeYqMqPI78jbhQdQLRT9Tdn
fAATPTPEndGzzdOh5KHQKxjSlZNdPTbH62t6bcGZuNgRnEVwDcj5ZfPjUPdMbenH3u/I7kaim4/F
wLVZ4E+i/YsETD20IPkzahJKGrBke+lJe5cytzA3PPK1dY23H4KcyJUjxyzsfTPVWUV1XB4TiDMc
5GxdcG5dH6jVCf9r4iJnVSo5yOfNLIyLALNdqic79foooJsuLJ9RwXmxzzrzcVOezXgWTdGQmE4W
OorbZjva76Yk6LoNV2x14s/6IxwFKGxndtHbWdim7jC4QNhcH6/VXuCZhAcFUJ4Aui4XFpHtQZLN
hITR7GmIQI1ukR+NMrxuZXXieZEOwIRcMVTYHahzK5FfNDAr2eia8VdrPNbDP2wR0Ekgm47ICgCF
4lZXUNQ9GVURQqBHSUGTEFzvw9pInbcv9KGoURA/K00Rzs4XY2r9FEG7GPLJxJE25kSEWfHtCMYp
RGcQlwKDljhcVQ7OCsuOyzCjCQfU699oYn8BUtmTKwgqd+XBhJAeao32RdW6LdPdRsuCxopuP9RA
mKLC20P0FaRKQpdTqhPbzJDYUqOgtnb2VrXRyrIAwxpesQgKAWksFnBB2aNjzMhz4GaqpyqKfhKn
PeZjevsewmWDUweEa/Cjxae5mjcQec0amEl+vhtb2euVHbponf9+dg6kc13PY1TnYaJ+Ila4pVC8
1bywrLURUIUaYbPQmV+dwKRfrq/qtSk4VwUUvn5IUWE6tU0WGh1cjc+S8bn6et3CWgfOLQgdmKEq
rzaMW9CDXA+G1+vNX3aAF7wgSwM/DFhlS1ijvV47cClxtKik3qvFl05VAKT7c93IZR+WRvitczbH
k1mjVBl1ayG48z2qfUb9zsae3+qG4HxHYyQ1+ggLtB/caXhGzSLwhzffv8tuCIe92TSFWcS4f7X6
kFTHubyXbyQWw9EFE0iP4g+wr4hOLUdKmWIUWzFMhyWh4klxByN1HfXtH6bjzIi6NDLGqJFGeXYW
Dtlrmvyqo43AxOpkmJwhFCWQEJsSxmnOdIPJI8ZJUolX5wygWqSC2q27d+UxzQfrf3bE+iL4jJ0K
QStc7m9Z5+rEL9h+bHf2brC85jVNXXWrNn4lsbk0KcyPofZzaqowmRbgx5sS6CEf+/xByhwP2aFS
2dGhxIP65fqE8U249JWWVoUJ08ZhbocRVkG1EnV+NR0s6uq3J7sAkjA46A3+DIqdxF1at1bclhKG
c4jdMXpSkp/Xu7F2DIAChCO7OXhMJGCTQGDQJalE4SYnoBD+FCX+PxgwEHPFnQj6VJGgcY4Gx9Yz
lodSdRc5oDQuuv11C3wMxJlAXh6SK4BNI6IkzP9oTepsJCYNu9anOvXs7KFq7+Ys9ZytgpiV0eLx
SZuHr+DMiFiAPIfILor64zBWykBL7q35RhZYftgsLAidceJ5Anc0LJRPtRZU1u76WK10AJF88Jgg
JY/suRjGlTIGIoZeTsKiOZYgPrjZYQVXJURLoUyONQVsxvIUK/Q5VeSEViEb3ulOan9c//qVQ2zR
vHAxRq1WJU2F5knqRdjemTn45o2F6ZgBEDbgWQqRBiDxkdJb9gFB0j6ym758kXW/LCp/KhLQRBxa
9WYXbmlHuB71kVSQsIIdq34ZUHU3/Lo+WJdTjWAEUkS8fga4EjHD5pg5BcyKpC/tT9O8R2b+evOX
5x9iXhx7gc0gY5iEhdpl1iD3kHAHtMr+ZsrTLvskJfUeSY5v1w1dTjoM4e0DCTus2Av2wZgRe0rz
Lgob6VPR7eJ5Z2457StDZaJoD7WkAPYDtCn0RS1RVV0h7f8Sj0H1o2Q34wERRzlrXrgq9EJnpQod
hheJvdo/qnYDanN5/iFBApAN8pyAoiEzuFywRd0Uaq029MXJvmjaS5K/OfQFBCfR7YeHbfOCDg55
w97QhX4YQDBbg9HmLxUUGAxTci0ruD7XKxNhIz/HaUtA84G9vuxKr2up2UEu7OW5pJI7TlvJ9K32
hb1dOb0u0Qqajvoc6MOhGDamYqt9YU8D4T0g/I7vV8cDGXf2xvCsbAVks3HtgIUa5CRipoIp4AZh
eUlfMvudobzQyAAoTnX/5kk4tyIG5ppiLOpcqegLqv3Ln+brf2tdWK1Eb+wyNwv60tn+PAabcmAr
U4BkAt9vHJWBegdhCbEB8+uk9GUGCX7mT/PG6KzOwVn7whRrStSCAiGhL5Ye1KDXn718K5i8ZULw
1cdZQpoL+eQXVd85iZ/aeyXdeDatnN7noySiPLKejqUF4OELQQXYrwkkaqHOpskzmioK4GJtlZ7x
UVn6aKAIAnsa58sDN7voZo66IUkzimdeDMjEQNkeNDr70vjdGMQttLd63iowulwFH9yiSHNxZWsw
6S1XAVHBzg2dDvpSS+9pM7h6++nWZbw0wD/g7PncoTxdUyuGZVafTHZkw+6/tc/XyFn70BmJy2nE
Vo/mw1wcN2Ful2ts+f3CSVvGGZs7BwMU536l+b3zRLuNnbIyBzjDuY/AC3gRb1t2oYiMQZtQYRAi
CAsAFqS7bh4i0NQgyotnCx5IIletlcRlHuexGar1U3Uwt+hj+ectlyxnwflf86KvP1dVrRdEMsKy
rp5sXfrtWNkdZIl8hDT2dr+lMnq5I/EGQ82kBkYEGdBGYdNTRrtR6aIppH7yo0p2feFNzu0zgpQI
r+lAng/PPeECz1NCncbo5ZBUn8Yx0LbgSSszvmhf2HWsTi2VSmg/0cKq/aRqGzPOx0CYEjyEEbYF
fgDhGFE0ycj4k4yafViUJ02O6+OY1k+NY/xGxdgfNtZ3nd4md07ycn2hXUwNKlNMC3kkzrkMwUxh
ahKll6Y5UbtQbqENprtGnbiy9TXuf/2DHWDhEJ0B4chF92qtGyVbLrowdZjb9H7O/Eqv3NN1Kxc7
H72wUE7PnV0wVolvtGjsLJZnZReSYo8UYmL52pYK4cU6gAlAzUEgwPnnLuFcqtIlysiakEj27KWd
PyXOtLEWVm1wmS6wpOmmaQrpw6y3qWkPOoCX0T5vD1+vD9JK66gwBJnuhzgQQhfLs8tuqiqTpnwK
pztkwWIW/KfmRQ1rqe/7hs5ofrAflH13Yy05+MHk868Xof5ZEWlm3aP5VtrFgaHv/uXrOWTdQJ0k
5no5OBQyCxEAg1PYPyjloY+P15tfWaD4+r/NCx4iVc2ojyw0P5HAth/17DG9uVKVg4XBCffBZs9P
xGUPTClFUV3J5DBtIje/m5wthtOVPsAAcE7YzdgIIlCzLUe1GqZERp1h5MaShtJw5vW30ubziYZo
Jxcs5cEcZLmX/TAcBBCwn+UwN/1q9O2tIoi1bpy3z7fJmRcy9rJTJSPab+TnPP1UlLs5PVyfbYdf
OotDnfcBxyvnrgb1vFgLVmaZjcJSbQ5J3M1HSa6qndqo1I+aHlqCRt2cksbe63b3hrtl+MXUOYMz
MciMuISoSphCXdjTdaLoQRlbCSq9beI6TZMdM2jfecAsFk9Jk6S/8Gp1oFGoy4O0Uwdn9jtrMO+g
+tnv+kQt9ojtjZ42lfQ7ipjpc1oM1Qgk79w+WaPTuIpkxR6xByMkmtq0d7lR+Q4UEVptYgb0Dgc7
961ianZRI09BBmrtE97K2q6jSrI3jJL6lTyA404DFGWXxGn8Qx2T4RSNxnep6UfXAPANLGt9NwdV
YwFkq8aeDAa2w+zUc+ZqaqY8oK5Qctt6biuvlnTrNSkTGuhgNL2vSdZ6EC5sTlU5zb9icOnclwlq
dcHs2nl2qiSeLTXyDmoRlQcMJHvJ7Sz2alo2rp0r/S7LQXTWorTipzxY1i4vTT0ctWoeXCU2wIsy
leaz6czKT2LbY+ZVdGInnP0yCF0dozdcKYqcT0MGYUZmxT9aPbK3ALaXixGXPlY858cASFjkaaln
Cq6OPtVDTQdTYAS2qiAyf15fjZfn/tKGuOCHjtU1QB2hkvrOE/QA/6F5HmRCkMOGlrywX21UC5Tl
aGmhOUp3jVcCZ/gPBoB650XHoG0SDzZJB7FiC1L7MIbjYKthl230wLzYrRigMwP897MToUehT6yM
hh7Oxm9qa26dxS4jqPfYCgWtGkLsEuW6eC5eIKp6XWkYBf1/SOwXSC1q0ZdperPVLa2qtUUF2SBA
OPgxepFIB7uQOgx4/6JCrXGT+i4D4DOrv1yflYunxIfiK8AoKIaD2yWiwxhJSFfXoxbOYOuANogL
UmqmH5XuS0Z+Xze1toAB4QO4E3hK4ByEu7kp5aGVwXgaauzzKH3q99eb/0imLE9r0JyiXcR9cWJf
JKSoOqaKEvVK2NHRdaY/hA175JC8hNw59i+1ucvYwyDHntRYQVXdj+0XlCq4zKyDuQiV4mlonwr2
U5v3LNmIva3N5N8vA23fcmXOTWdrsYOep9knNrsTEHj9huu8Nri8oBFFmrhuobS4NEHNEVKjUItA
VfRBnu7njZjCxxtPHFy4C9hgJvSDEPZeti/LnaziSsOa12TPKm0XtLXeyD4r2YHSxlMn6jPp0bJ3
iRr7/bCjlb1T0t8R2ATi8ntZHNT6IG25Y5edRv2rjIwOEMorVSAQp7XNBo+xkwy5UpfY9YYjf7nR
l+0LR26l9GnWZGh/Yn8GzQp0tQ0merTbfsPQVkfE2WORplcDDGm4mnrVI+nsXt8dq13BOAEOBvgG
eFqX85fw/H6MIrWTrpefMja9tFV1HFj7vR63cA9rpni5GU5HaFvh+Fqa6vD4itKuNMFGMzyZbbxv
aiRwG4d6qhp/ud6ty50FRsozW0LYAMLVrUMpbHXSK2R6wLV5z7bS6WuTg4gtYHMaR9aIr1LiDIMe
pZFxYlbvOi2EhDfmZq0TDjxx1E6Bix45seWAFUmWU5QqGqdEH10Zp3wVDQE2z/WhWu0GkIc62Fjg
1IrwL0kap5lAzvbk1Iknu5J5M6Id+qOIS6EOR8FmRHRq2Q0z05vIaGd0o6NB08s+yZrPnbTFiXeJ
4xDsCOvLUnsb8EDZOKV25OUczpxD6Ye9dKhApEHfd94kQ2o2f9PsrzcPIa9fxdLm3PUXTydHyRJU
vZjyicV4ObnOFrXcykJYtC+cN0ncjiYb0b7UeZrj68RLX6/3YGVvLizwLzjzkSyolKdgvpVPQw2u
/28pQJU/sy1A/cpKA7EC5zFFUAr7U5igPjJLGdTm8smynimUvXfX+7A2ShrK05FwRW0rvNVlH6TY
ZEmn9fLJ0ZjH+iCLbDfbymddZAUQFD43IkRZoqGSWjlCH9K5wAPiB51KzzI/KWyXpYeGbUzLRpfE
rVPXVq/I5YhpSdmzVZjv9sDu7DoJbh25D6IxXjqOvl1cAqixiZlMohnw5iAdjrHmsnwDxHrZE5hA
PgU3DbBpkOBeTk5iFImusHkG4mmPV2JPDumWAsLlGkbmBEVs4G6GVuxFlVaM+vtKg0A6II6mp9Q7
Ij0Z6qkYt/RbL5fx0g7/jrO9UmMZz4SYc6iAAukXlNmvT8ZK82AFhDw97mRkgkREe1pmWppKNQgo
mDdTHzVN/6194Wpko90iQtJYIckDCNe7I93iDv3gM1g6hdwdRFrcQBkaRyAuR2hsEzUhZhaFozLH
7w2JolNuW+8Q7tRe8z4hUFYqVXBsACwKRThp3vFKWhesnPdRUhx7VfZ6Jv2uDelFnezP17vPF9ry
2xYb2BEOoamGkPUwYQPP/b0W7dMmlNNH1UmALtyC5ayaAhIOxchAYEFbczkMsyopsdYS+WSSP1P+
Cr50fxj7fRqHRUU3YlKXix/dAr8+Lx5ALa94i6McrgERXyGfUJfvF/J7xF1weFfK+/XhW7cDzxqY
ClQBisI4Vg6mKNls5RON94qVemUWJPqLlv26bubyuODd+WtGOGYnfVI7tW3kUxcnXi6ljVsYkjso
8UZ31uyALxjsFriOgADjm/FsL+OWysyYpQoozA+Qw6pm19lYb1sWhL1goJJWQSxPObUWMLjFoYkA
vNzoBf9KcU2f90I4kYoCJOz5DBtEd63Jz7cIQFb7gDAWEiSIdl680GMIIY1KRJXTrL/r9AEeu7NF
arvaBRAZ8jMPcaYP1o6zicjjoXT6pFBOFe3d/mAjsnd9RW0ZEFaUWsjEyNtGOQ3Ga7drmw1KpMsq
al6d8bcDH7+fdUCnZs3UjmGem+KeIX/cdrjnNGt4s1h/MG3UpM7FPhrb17yz/ExKfLj+gQxSkcok
AdFRWUQKx0syMNBqCNE2qU9JtQGpXh0EhAM4WQbGWMw/T8Oc1kblKKc+CezYz7cqpTfaF/2VuJjZ
FBFTOaXKPkuPmwo8q+0DI6PhdQ8KMDHHhawEjftIxfebX+z285frS2TtbINoB3/RcU9IvLbM2aFT
XcQqdyCP8+h4k7nvhiQYht6/bmnNi0RJ8wdbD2q4xZCX2jVQrWlknNZTdrScPFAK4zjptjcoUueC
Iv0dnNkbG2C1d2c2hdvIyCGKPBHYRILMlZzjXNyrGqh+69/X+7Z6WJzZEfyLLDLzibJZPk3FV3Ai
GMb3OP6HqAWIqP6On/Ay7pWmxUKDDUSfHrtheuwUJMUq5FyiLfz0ZRkY39hntviaPNvYOemsaOon
+QQBcr8wnkvyYLEgNR3fnqpgLis3BtlgUb+V49dKxhvg5fp4rs2bgeIapL+RmrZEup5WLmYNLC0Y
TwPO0rNDXNl2+2x/3craioSuIZwVJPHxF//9rJd62RjISqGXQ/JIsue6fZT6z03yGQQhgdy8Xjd2
yXGMMT23JhzGGdOicRxgDVWEd8bsBCkIR0adefBhAkWujszoD2Va+XZde7I9fx9H6rcsPsia4nf5
/C2uba9lbON4vKzLWH6XeIiDSb9NND7XFildx/mtRUdiIcrXuTI9JBC2l5UsiLbqfldn+O/Yi35i
YqtpGjHsTFWf/CrRv5qD5FdpE8SZvRFQ3DIlbM4WgFiTEmycdtoVw6dq8Et20LZKJ1cvw7P5FUks
h2KamWbjKR5J5DFTxl1kUrfKyweljtwpRoVrbCCYOYVGQXctLT41o3k3MTAqZPkui+tDjVKILCG+
FlM3y8baY3m84TGvxYssA84MjnwAkeFrLpf8kFZOkzl8ydO7sjxYprRT9GNXP0w1qq7z6CFh8D0L
5o5IgV7fAGv32Llp/nI4223QmU1NLH/5VDcBucu2VGNWN7OKNzB/hgE1Ixz1JvK1Ep4DOLLoHwdO
ep53bpoho99+18b3JNnChqzYA8aXyzjgUQBsgjCShPROIzkZgiJRQMqd/Kca95O2M5TP8RbIkJ8M
gquLxxTn7INqNDonnFMJJdCeTXKMnDn9qe3ZzcBxUthpaEcyKrV6iNhDGWiUpt31GVu51WAX3cMJ
gTyuSJKDCpqkjvJEPvXx3oTGVuJpJLhuYmVRLEwIexOB097odHRNGgpPYa9A1t2+7BYWhGszlfva
IjnmyQJLDVhGwNPT/0cTwm1JC2kY1AkmIvLSNHfpzShZBRINAE9iVWMDWSJOSI3jmOYZxZs6U/1+
DoCJ8a9Pw9pMg9kLAFBerHyRj257I+mIo82ngunfyUB9oAN/F5sIvVUzCp7ryFIgPykG97M6ydqc
WPNJcqDStWdS6s4o+rvel5XjHqxef40IsyEVOIWRFJ1PtlW5Utm6UeqOygNJN5buVmf472fnGS2G
InOIjs7oQdJ4To4axg0TK8EUJFog7Ql6X1C9iPDoEQmYstWd+RQr0BC6g8vVfx2Mm6OUIBcGXBN5
Cg7YuIhS1q2ZWL08nyZlX9f7utgD2nN9Stb8SdAjg2jbApQRrKDCWGWy1uA6mqZTpqqHSI7dlHTP
HdA6fWYFfQm8uaLu86b702rNvZXpXl/nXqttTdnKaYPPAE4BcSmwEYvQFNnpJVtn2nQyvYwST5/L
212NhQFh7SWK3gNybE0nHRhkGlT6j4bKbl7fWqmE5Q3sIEpLULAJ6IUwnFETVz0yceBeBwef65CN
02DNSwBbM96coIEAw6pYHYxEcguSOWmCK9OD+jQ7MC33SuueaNIOpa7upDyZEXVr45Ns/by+VFZ2
L44hMHwBOsTvVeG47iKVIGghayeogLf2T6tKEJffaRsp/JWNhewc8osWJx4HEdFy7/ZALs6MKNop
ow95W/v1lIKA5E9ROh6ypv/QI06bBckxE1Eewe9XwYOrTZ2mn+zheY7eze6ZKkCHZVsQmbWRA8oT
uB+gSlbiBLWqJ5SOsJM1gW7cQXlU61wUc2ys8bVNdGZHBMU2kwpxYxRQnQb7yUqZC6Gi6wO2ZUDw
5JBsAj5KgwGZ3KHClm5B+C8JqLB9oJiMYCtSl8ASCbOfDgkI3UpZh4onlfeN0UEBTulSFxnv/EGL
ESeK5obtmVm+q82guHg6Vl4DLIHrJP1WBofvVcG5wzZWsI013IsIyS6XYm5EWplIg3Eq2wcG8Ybi
QWk3nnjrJnDn8qQ9SruFU6lr2xiog8o4mU31TvX4wXZKENQawT/MG7C0/9+McCoNJE7mVoaZVAff
qT344z/EMzFWfy3wLXB25eap3aamWRonmn0eg1F9ud6BFZcelHucGwyJ7cvHEeTlkrSoFP1ktr4R
3espnJRdRu5t2duE06zOyZktYQ1OzYirApfUqehUl6qeXQHnuhUyWt1JZ0aEtdV1NcSvPoy03m/5
dnQ2thGkBw2wm8E5FR0HM0Nyu08THDiYa62UHlRrOl6fkdUz7cyE0AFrUOVCYil2KrTO71Fb+39I
u64dyXEk+EUC5M2rpDJtS909dl+EsRQpT8pQ+voLzQG3VSyhhJ7DLvalF8oimSSTmZERInI1UBGL
ClpXjV3J/fvteUj5u4A44/bTldsHeC3h9noFe50d+6IMLbuP8qqPxfux/5gww4J6Paq2EC5QDjlv
aqQWNI39orXHhh2Pt8extvC42nAT4O0DhmhlK+aWW5SlQXCEFqH2rdyiD1lz3vPPK/uwqnt3osuy
DPbOyaOOP/r2Bkxw5c2LYPHfESj7wydlCgEvjIBUB+Dl6woVgmOl7dCYXYfS3XgzbA1I8TPoOpSk
4bBmNT4y4M+jYQDYd7i9KMtH1JMe+iOWt5Qr0QmjBAKgobK7ymL2C83fBi0PS7QGE+e7aX1q/CTH
MXDb3NreWaAn6CJD5IG65eVhiX5/HoC0ywbyxAQE/5M7aDEdWSi34CHLh67H9a8hZfJS8HsXrQlD
E3rx7gWTpz4DM1meFZ9KZDNiv7W2Yp1V/wYFAJgqjeUfZZ/WgRibXOb2i5SJn+1ovxGzrX/fxhsV
yQ80eSm7s84lAmNntl+c7NBAgHnc3V6bNX8D9R1OAHPxcXV/onje+kXTmC/WuO+rPUoSUEK8bWJt
+c9NKHu0yMaxQAuQ+ZKBxn+OpXlfZ+iL2HCytYkC44MBTgMf66ziAfuZgB7ZNM2XvGt5SA1rjoKu
3QIFrnnYQtQG3hjEbXi/XbqyThvLkoKCUdGwdnR274IiiK0JQrddxveW10bvmjskQCBUA2Avnh+L
CLdqD7F5MCH5lSW1P74swjvFTE/EyeMg2KpOKp5wZWqZ4LOQBjJhbq51LEtakAe65Ftm7b1N2lNl
lf4YQfYQx44O2LKjcpF606yTUczpCRQU0OQ71u+VebmyoHibhvaYtHFgYeiTAW0170QbXn1fOcw6
9M1khYvv679KZCLfWYm/+rxyhE26W3YVx+er9AOkIewt4nxlM159Xzn6XcF0vfSN9DS6D6KYDui7
iXL2AhqkjVBf2Sn/NQTxXyAO8XpGBe3SnaqUNaXppyn04p9Q7xwNFvu9gdaPU4pI5vYuWbW1EFQj
4PdBLWNe2qKW1KuB2xoGlT3hZRSK5qXpkGRFHszc0jVcnUH0fix9qmCMUC9PtPCjx61wtFPNQP7C
SuRWUvRVaT9H0h5uj2vV1JILRYMvKuMq+RKFnnVFbT09lYJGFnk0xbQzyWNBrY3Dc8vQ8vezvQ+C
OkqsGYbM4p6aUDDu7mqni6S3cZutnTELSPCPvOp1Hr+xO9CdDGN6mrXsDsziT2RyjmIiGzeOmjb6
43zndhSHGHsgaVIIGJ3QiPchy+m3kYIjvTeDnVXOTxo1kUMS+1pY+07XD521RVO+5pBYNwC0QJIP
PINyaxNHKyqAuFLUi4ewakYoluThqH0shmOxJVn7h3rjLOr572DPjCmDrV3ZAc/npidSuf2+sG0S
N4X3s2F+f2+lAz20TedGVkv1CEo/TRNWnMhjwJfjCx6Fsk1Xg6PQdHcgRqt/0sz7rBnlg5+6e72d
xWPqmoAHToX56Bhdseg5MlQNNSccdG9JxulBBPRvFzpzF8Slgz6yvKnIq5vn6V0jePBQTmBRDsoK
CUI8Q6IqF+mR6ynINks7fc6QvI7SyQgeAlJ+QzDFH2YkCuK5m9lhlIBlIL4a70AtXT9P7iB2adXh
lVq66RPPi9+yp1De7nsQDI0lytXMHZ61TqDfMZ+8UJgBSp6V6O7MHvVjJ9vbkwzL4oHNwQAm+8mK
6jRz9sRlZFfbpDzmA/0yaV0WAyGKH+zO3z1NAChJJ+2UVlQHgYsdhIMYs4M9l40Rgdjvt0Px8Ly9
969uSqibgFgMLNEIaSBTpOD2GzNzSFCWeQJEFpoQKnsj8bj2fRfsBJCgAcDi6mFW1nNWzXmQJ/ah
7U9zvkFWdnWi4OcjaFloENAsBxquyxOlEVkbSIhFJNz5ZtfRuA/MvZt+uD1H1/t8sYLs+YI394wr
gfIiH1OzRRowmSCbzd8ki132UJBYF7GmgXizQ1uXhvT9uHFerk4ekiKwCX4xoKovR4fXgOHk4wy7
2B4fRn53e1xrn0dxApBIRH/XRYoUnIGgVBqLhJEE/bGUfn/393E6op0dC7+8XBTfmggaQnzgnJO0
f7W/tu3Gi3nl5198XpmdPJ+qkQX4fNaEzKZxJreYYq7ukYVm5d8BqOdrXVadMRZalripfS+4/iZH
ZLEdtBXenqhVOwv/CcqeS2ih3IumVTSistHIrgseC/9XNzzSZmOxt2wsd8nZ3VuywavmoqZJJ3lo
Q+rApU2UDxs37+qaoA0XA0E7k65KazboUUYqgdGkRavjqH3Q6+Ptqbra8PDVhQIRySQwHl7l4Fok
qxjTfMTdQ4hS5D4azA2Q58pE6SBgAEcXXg5LyupyoqBtjPutwzHsa8k4/NM0v8r+7fYgVmbpwsTy
97O10Pzc5MKYtVNRRPUMxYmNSdr6/jLEs+/bE8SxqIPva2/yoX7/ib4A1VBTXORZr47cjtnaZAWp
dgKstQ/nwnvSfL4xQWpzwaL4AyM40kHWCRpYVWJ2TsG00DU4l2xZjmHrZdUeXSeQvulttp/JmH3D
VViEfgfGgbpkwDnpJj/kOmORYzT0h950BkAiZbBz0MYxhVob6PHtRbwKvpSfqDyhrKEyQXFYkGQI
2h8tE1DB66cXTzOe5pZHtOo3Xjqri3o2JcpV5+oynY2cksSj2c72s4iOP/5iRKhFIg0E1eura84E
tYwLuknt5LqfoU8TdeWDY5B4bqCi+OW2qdXBQA0FkRjqd7B36aFktGk5+yNJUjZ9LEr7rdW2QESr
+/hfE2rZjkF92eldgyRO9hgApepGBf2bCTszodxAwPNxNtY6XADUHqX42Wd97A1JQb9Q+52UJ//d
Ebge0FqF5y74vC5nzOvcPtU7QZLaYJBsvzen3136+/aqrLr0mY1l1c7OjaZNK8eqe4I7QovLaQiN
8TtYxsD59CCtLeW71fXBTQGY91KZVIMb0ysoYgZscW1yYmL+M5bmvtXTjRBqzQpKgEAOoK1hoZa6
HJI1Ub/0c7zZfUM7EHnn5KCC3dJm3TKirA1kyjJ7ORdPvCSRrwMEQeU3XWbvv8KxVf4di7I8Gh3m
Rm+REmj8j1Oe1PNz+RdRwrIbFxouMHle0bEPyM6ZjfS009AMLJq0/mjIgYWNs7X6awcABHkBRnBw
ieCpfrkutkUkaHw5zpqDdD5VxsYlfhUm4HAG2QgkjJd2DcBwLj/fjJoLRTYcZRA5fAb745FQ655O
WayPW41wq4sPRAVudNABX2FscJi6EoVB3IfGVzf7mXrHTG4kGlZNALKEhxoIzPAGvxxNptUTuu04
bsP8AOy7DU36Znd766+aCDBZS/Ia1IjKUda2hi0zbmkn0bDsbiJcHtxBpodKtFt4iuVivEgkIKaG
XCPuawRZYBVUdkvhy9Hs6sk4Gf30lgelE/Y1+TJX9A0n9i8+I7EGINhWR+SqVeDwoOqEyBHTeDmH
FeoSs5N3xqnpsx3RD6wCtVH7iaW7dn6Ysy3Rr5WjFFB+qPctZFvwDmXJHD8l2lAHENqqf5PKCzlN
IS7Wh5b30MqtQ2757VczCsANeuNBAgIlvcuxpfo0uT308055NaYPnoU03kSHYs+NloU2NGynynN2
dunS0GYeid/tOoAhLwlRzCueyItrnd0assg4oBDMOA1GF+nmF85f02wLba6i9pf7D1qsDkJC1Ciu
+ywJa7KACsM4+ajwzGbYj/dmrYcEDFEe9MZ2CKKDfOsBu3i9MrGosSN1gRgUfZdqHaFLkVQritY5
2XXe7qRXo6nG0lB/azv9WOrCQp+C8TGfSz6gx2YWh6HrqmieO/HL576MXVobz2jE5WHQeH2Yo6ny
YPKMfx0s0b1VkLMJrXbKn8a2I2AA08xXs52rvUEQWetTCUdtJX3hk/tVTm15lJ6ELpHeD3ukw0B9
0ExDEdcFrXcu17O9NucgLm4niwIFNZBI4ig5pbPmvvXcY1FrNMaH20u/csxezM/y97OlJ52lZ8Lu
nBMzrFgY+6yO3BLhyRaB58rphMekhX+QS8LLUtlNRW8HteSGf3L8Y2081HgNbAmOrgzlwoQSzjcI
icuihgkkdKwhcuV9Nt1pP989X2C8RwUBGbGFVU45+hh0LfORDv7Jz99s48jaqAYnHCB/t82snAcX
ZpbL92xZujabe72AmcIpY2RLDetXBnRSe2qaKSzbr369kYpREWbL7rywqJwBaPrWalF3/iktgmju
/Mhjxs5J6a4L6jAtH8xpbyFHbRrfZbnr3bvb411zDwABwW2Cx+I1tYEEs1tjaoV/aqnzIFv3IaXi
w+hvdoktCSvlOECrPrpXAZfBFan2B2R8snNPa/xT3tZRIHdpK0Itwz2i1aGbfTPz+8pG/9ZfHLAX
ZpUYtsxnxvOR+yev/jDwA8uiIHt/hHFhQnFMOqMvrJ9b/1SS+oc15d8HSXey3HrErG2y8wlUHLMv
Re0ZBBNoyc91cWyXZLl+GK3d+/0BnQN4WIK32ANXyKX/e9RsRDOZ3gnAt7AxXwf6oXhvq+Ufl7fA
PwSm6ABa8epe1nGMe5nMvJM9WLtqCiJrNqOm/CY2Qdxrs2YBCwCahYWAVKVvcmqrrxgInE6jKLu9
ZL4XNfM8fLTKINtNLuVfPJtq+9TQp7CTdNyjH50cIWQfHCZRZiTEALJ9qmnW/Uir9q4iTRP1lsd2
jQN+NMaL6t6lbYaEnW1GM9C7Xx23lpHbNnpIOxwdvQQ6mbW+w1CNGSsS1g7jr90wu79YUbcP0in8
PZ6I6O1qbGQoPObEAmSsj5DwmWLHp3zPak8+G1C/uZsCEDxK0dPnbjIJMjdGHTbC1Z4YB/f+bU9Y
mToct8BQYJEWEQolrAXvpk2K1KKJA0gISX8DtQEt4QeOws37DSFRv2hWg2gAIcqly5ncwyLNMGQZ
3yu0mtEffIi9bottYtkgygn0J8oDjAaAHLybL83oPSclpBFpgv6bOAWhRV2+s51k8WuYQDS3cCWg
aUA5bWaj4LqbT1lCUV4LXb05+qz6aHnaUQNzwu1ZWzm4L2wpwzGnlua8hK1iMIMwaEkaNZOWxqaT
zhtnwkr8j/jt302kLJA9c23WNGzXdvxo84MtHrlrhb24b+aXsdzfHteK24EKC91r6PlB6UPtVwCc
anQR4bmngdUhLY9l/Q2uHoIE8LadFXewEROhwrJw/13lUALP4YwJ2z3NDqgOjX9QydtYoTULgIUi
5F5Esq68oXR6xqae+Kcs4n0GPPjWQ2nFBZBwBOwMEAd0XqiAqjLtgQ2pM9zdkCnLY5Yfdf8vVuPc
xLJaZ+GQFeQNAPYwAWKInISeDpGmR/Ll/UuBBgtw/vsWeFTVhIZTsMmeme6duPOqpQnbcN+1dQBo
fkG64N+rCHg0KS67QcB9LcQa+TPRtvoGV16sIOcDcBINS6AEUlMmA/pcGBA26cn3h6gZhp84UO9q
4YdWhgcFb7qNVdmyp2zIbij1XtgAaWhF/2xx+1CRHvQsKManwX3ddRuVqTU/A/vZwg2KqAAefekE
TGcCGh8dgELBadR+Df2j3BKm3jKxrOGZn2WgS/ZKHSa64MkyXovutfbf1wj1J+hYwB5L3hxns7pI
NqNoImppeqKy/YdpqEb6Hj3e9uS14gs0jqAtAIotzJVa9vQcV8yVG6DG5kNW0i7DzDiiVOhmIavY
UeP1vSjgGpQdUiPHgR3cuVq3A4PC56KwD7d/zJrfo0EB3AzI30JxWAnlxsrSBwuiS6c0M8CuzIrP
UNbcuLvX1m0hRVwktrB/TeXGg+hrS+zKhCc6QCjXTbtve5AxzprxN4aAT0cSF2AdvGUVB+lkA05x
CQfxSrBZWHsjL57deespi+4NfEgJExaFk/8ZUsIe9FYb5A/+MRgs+tA2zN2bPi0OxZh+Rn533utA
lDCNW0/S0tr9PIEDoesHMF2kjruvMsF3vtOKeDYG9Ds1OZ7EtvPDAmjmAH5tcl/NXh93KQA7GhRt
diB9htpsKeuDR9AbEfZcg63GDb46Y+0lRRWUcSZqIG4QUB8KT6e7ZkITEu8KHrcmFVHRGhXwMkDx
VMEwPBRU0rugCyS0QNHAGHpp7cZAdfJooJOzr5q6uu+IFYBre572spUFWr8ccPXJwtgL9Lwc8hoH
JGFiPOoZ80JUlOeP/uQhch3G/CA5dY4MhMERFOK8cBSd/mp7yHjPKCW6Ig+9Rp+e9ZSYd0BFfyzx
fz2LIah2szfPB1HaXz23+A5GTW9vSs19IAV7tPXyUOCRu9PQPAiWdr89jKMsIqsdq1A2lh52M0Fh
f2LaA5mLKSp8Yod+T6ZXvUXw3RSER7xhaex6M/6AtPauylBR6s2s/ghqPR73Rq3HvVsXB97XdqTV
lowWkP2zRi33YGu9u+vBfH50ZC1jkAAFoTs0HwKQwxvhDMffIYlSmtHY9W6E4hUQVKJBhh+c709e
3tC4pXJG6zBqV4U1/2onb8alb+i7sTbbU2DyLqxyvB+Axeyfh6rWd7YE9e9kgezdLO3hQYzUiEq3
H/Aj0396AKU/pmww7gPujSDaybXhW1cRw4krcPzETpF+DDpwdC/EDfsy6H+XA/jm0VlY/ia99s0c
efU0F3i/dEFFX/tJY6HoxzEC3NOLarvTI5C65F/8YJ8Z92P6Jis/SDKtdA+z06X4rZP30FROHxPS
FhEJgPeK6352HvOKlk/o85+joW+CcBJNF5tV2XzMTK9NZr+AM8KVqjuJXRPqo9SRw6B4pRisCT2N
mwBsDZ6x16nuxDrPv9pF99vjvHz2+96KUJQwf9st8fd2ScgB/GPjY8AsP+653eylXTdx0VVTWNie
OBUtxFs0kzT7qhXDPa0KsJIAD1ftXNFrsYeb+EE4EARAwQwDlSUoo/Ti18jT/jCMGX3RGKVRJQT5
aLqj0YFhb0DtlpBBv/PqfDqUDW9DixjZvcG04GjqnRN5c5bdlanhH2phyLg2xmHXNtwGRlek0VyN
2R21RHMY5t9Db0YZ/FagxBZbNpoD3n3AQ7zPxT2D4hxS88qZ6M1eys1ZsITbO0BG7I24aeVsv/i8
chLqvTZkesoZHkzpPrDZM/P1O9BCbdzLKwfuhRnlCkmzQUAJt2OJmEM//aeh+6zZp+lGjLllRYlh
6ITVCtKWJbN27zR3mv2hFjtXf/8tdTEWJYwx7MxrOrCmJDRPwwb0KNR+FMFG9LeWMYSVBRgG3VeQ
YynrXgvgSUEBwJKpMQrsgAos7RQZtMKZwfRUIwWLDZOTfVDaZcT6Uo9tqBrHJcm30FcrIcbFL1Fc
JOC1RuoMv8RL0WOx07Yoa7e+r/hGl2UALHk6S8xp58YTj29voJU4GhwWAOLoeAYiSa4s1zjmmslG
LJcUL2X+ZPavaZ5Y9K4jW+HL6kDOLC177Sy+tavZEHM7sASiYwAHzNW32yPZ+v7i/mff56XmzoRj
EwW84mEK7ZQox4F528hKbhzTtYgMoqpzrUo6DVoPBResdgmFEimjTPs+9+luaRoQZAj78qfY0qZY
WaEFAelABczVwSWuxLD6OEDQpa7TU+3WiHKaHipaVbbH//y7TrtHSCL9vD3GlXMCATMq4GDQwNZS
E4aS9BYnXKSnVgZHq4UAeC3FseYpAh9zK1+0smowBj49INCXKVUOpXqy/Bp9s+kpIzEunmarYWj1
+6igAkO8aCaqUKGeM7NiFK0kpd3vTG68iKnaynKs3BKgNlqehSguociueLZXQT4gENQ95cVBp4eK
7bTx7vaabJlQnBs9FtDsm2Cir/d+ZUJvXgurd7f1INkJKnm0PsDLkOxa5vJsBxWIkw0rg9BEEDbu
PWcbb+iVpVjYYJGERmILSuPqGEy89abcwd7xIzfe5JBf+zzQMZCHgdQgEMnKQanpxtyU/oyLpxTh
6KFoOn24vQirFpYWYXNRojHVs7I0tMzNJqRPBSSGoDzUbxwuW99X/EgaTSdw8NDE+8xsEFRt+NDK
QQJ8MNLYcFQwLqvZ34ZwvPooMLyNE9zT4FMuv7NZRh2kCbzux19M1ZmtZahnroR43gHjrKCJ3E/2
m66/3v786lBQPMHlj9TfVbpM+hpoxKeaJUPhvaAFBP+1ab1Hdiuuto78LVuK29IKnOEjnmiJVZZZ
JAn7Mg/gxSo7F6oUeeWEDbM/3x7eym73UBJFYLPkE65AQZo+gRR6YizJKnrQ08eJ1vc0/XrbyJq3
Lfk65OtxbMEpLpco9SBjOiAoSuzg2SnDYquNapkXJYsAitSFCA19IdaVlocZUIshD8WSlHuhxBuy
038YUKdIg/ejtS4MKRvfH6iP7mBsfMv46ftfKs0OU/7BqTcQtCt+cGFGuanKihsVrRCI0fmfGk08
jfBCFB9Ch7wIcyOWWXGAC1vK9tH8Jstzw2RJ3yRgIB+ahI6H28u/agJI0D/diNhBSgLVzrLONhss
f06/dDaU3fAU2HDjVQ8ASmthj/EB0lRCY2eCIjZeA9ileTFZYVay7ENmMYjZCarHrdXoG3XotWcB
2p3Rw+8ieAH1iXKCagUjnZMNWYKwIg4QJdF6/uUL7d6sahDyZb9Noe8kSiFh6gW7IdV/5Xa68SNW
JvbiNyjnRdWhUjT5qEoN0PuIeOXvBK1e8IL/i7fvhaHFYc/O2FnMzE9rHf0lvvtYdIieZuFv8USu
nBLgtkIHEQosyKOq/QyVKMpu7uws4X0kIkAzbnvh1ucVR/fcSRKSuigX+vEi5vf9Lz6PSAaVCfjh
leqKEfRcNwnPklJCLlt36ONIgi1ilxU3D4wzI8oY+oq3xjj2WaK3iWV9y1zrYJplZJhvtwez6lh4
BSw1oiWppdips6l0xGIn8O6m7oDUCrI1WxiLtQUBqhIrDTweUsCKEY/6QdW1ORp9rN8o3RN9o+Vu
bRBIkAQwgYjZVhHVI9S5RcF8LHi1g3hkUO+KrVrt6hDOTCgHdQae+6IrYCJodwRCjvH7lwG4EO9P
Tx0wAcq2QyYOWigQWk0al4WlY4RTtyvrjVzN8qhTLs/g3IhyOtd60bPRRQSAZ7kjEp3ea9qj1hzz
4lvffu+GDQTW+qr8O6bl55wdJV3eCsIIzNX6hzRbqL0OjrWR5Fpflv/ZUOONqpZlrqPgnBQuGJMP
2saybMyYitUotbnya4iuJdIx4kmTx4nKY6v3O7/on4RdvvLR3iNdvnGALQtxY6HU6k/TAussZA6z
2j8EBHIsTQIzYdV4kKIFger/t1Aqa3IwTr2rl5hEMmmHWpuz0G7MFA2MW5QuGx5hLqt55hFjn0rc
nzDk1j/T7MX1kRGXx9s7ae3gPHNytejtEdPg3MiQvCU7So9t8wSF8Harfr/qdws3DWrfUEpTAcaM
UOp6Em8FraSHNGdx9xc9bZCU+teCcuMbGsiUG4CsEg9M7+NXtHGEtydqawjKkeNOHPK0Gpysy08V
pKn/4mIB9ttFuXZBOjnKWnOvQu4Z6tHJCM4+Kl/a6XOVvj96XuSc/2dj8bczfwIjb9lJP6WJEdRR
NfyanQ+i3+szGqF/356sZTKuduSZJWU1LE+Q0akJ4vRx183gKgQJgGkMEUOZRmTz/ra19aX5d1zK
0gSscyHTgLnTvKNrhJJunC/Lr701GuUiALrXAf+lj4e08cjS7z77VIOVaMh/3B7GqhkHiADcOoDC
utbl8rR977feLJFlLoNkzOqHmpphq80Ry+2Nt83q+rgOenzxul30/i5N1VBwL7o+oAkfyxn1f7N7
HDoUy+28bx4GTlAyQ2vXxjSuLhO6yMG9tNAuqWnAHAR1TEf5HPRXc4dnmzaGdrX14l01grc0wIJo
Lr4SMJMF+uGR4KKJ3X5naYUE3UY4u3oonxlQnAFtx7XLuEkTSrxj7QNJHLhvTkZ2t51hfRxo4wLx
/fJ4U5yBFgUH3QmOGzbudRQ4q7v/7/uL/bOzgNPZrqcUd0v+CRrj3hZPzOrPhxo15NFAV4s89uXn
ReZ1lIsStaH8s90dEJ79xc8/+77iwBJFx7zT8KzN54gMLxjH//d9ZfpNKRrXz1qW+GMM3ZetJ9fq
Vgej98J5tELmOzuDV4OxB1ne+afpTJGsgM9yP1ezvjFPf96GF2eXC4AzEnFoY1oggKof6XzIpUut
7CQ6zdlRabSvlMspHljA94Pr9s+o3lWx4OhwYpnrxyn43dDustOb4SdaoLeImq9GjlYq9AAtN/VC
Janm6S2mF7woC/oyErO6a8a8e/IM6kRFn5Jwpm6wEfGu2kNKGhbReQdE7KUjBrroS05q9pJlcWNg
kl+sPB6t9+6mZVRnVhR3ZEirz3UPK4bxM8DhFrgbZ+fVqaMYUPyRD4UUFTQHX3iahtT7aAyvfNjy
lWUuLnwFRhYeGfRpLcB7NXOD0nTGg0qSFzpODzmtn23NOgAsoYVN35+kZe4NJ42hpZt4ho0CmP/x
9qZbG+QSH4K4AXrpiIQu16rrfDoGnk5eCmBm0O55AFiymb7cNrLmEOdGlIPPY1puGSAafTGnKhSU
hdmUh1R7gY7ObUOro0ExLQAtCHaeCvTrnTEoZggSvPDW+57R+qfr5mjoGl5um1num6tFA4AYVIOg
V7/qKjcqOdbIj2cvAJGUYZ8NR9HbdzM13ppifMql9bs1ttpo1mxCngyiC0CZg2JDWSgsT42OXZa9
BO73ADAs+qGk9zYPwhb8+KO3pbixNpPgIYeOGJQkrlluRG0Jn4xtBtGjO4N/YPyTtN5bF4PrIxGC
5lJ9qbup/bm5MbaVbH3ykvK9b7zhHXF7la7uQw8NiChNQtseZUoEd5euXRnZPAUzSZOWkdCwP5j9
Rk5nzQAYgExIqQd/NB8vDRRV1WumsIOkHHf63ts6G9Y+j3SUD39Gi9ZVptrwG28yiBMA5v/8ODh/
8eODJaOGoBCFT/URKnWrgn6uFyQa2iGcz2O5sUdW9jxS+eDOXy6AFeSwqzFrykYUCZwwZT8sN0Kv
AicbV83KHF1YWf5+FlKRQNJqJAOOr6I6gFz6m8fzjbz2ugnwirrgpQNWRLlnBj0dyqzDCelO08G3
0gfeTvFtT12fq39NKHu7JKJrZgkTxLy3tNh3oqw6dMHGU3RlSy9kSd5ClQSvVeVdA2to2gGUWUnB
nXCyXtP2rn27PZCVuVoYhlCJgL/CirLlDD/FyxMirEnXRTY/pt7+9vdXJgqsfTaWAu8MfF6p3ZV4
IeVTp2PH1SAqR2Y7uG8GQDO3mGSvpwpeBWAQkBkuJkrVy5aF7xAwBwTJ/AOph+JTP7x798HAohe6
pGaWDIritw702B2gfpOKPEIM0n23z/rA6luYKhA/If+jOJShCaehheknnrafnhy2EXpdTQ9eF2jI
RaHJRsEJsqSXv146oJIqaGsmff1g/zLHB2OLLPrKkZb3C95gwHvjqgNDxKUFrsmUa5Owk4ZnsQ10
pTNvZBTXLJhL/RcKJuBLUgMfzR38jDPDBqIJVId35Vb67foVgBXGNrOAkEEHFWifLofgDGQQVdrM
SVb0MVKXCPUPncxDjd5X7RTm/jOd3kb9K3F2PD2m7YYLXNPvLfahGAueDgQqV/0IgwNCJbCjzYnh
vNrcjLPUiWb5MAM0HRyCE+dx8HsmG56xMqvor0PHJfrNnYUe8XLQ0OhEx0BqysStdpX2kHcbB8yK
5+Gr6OWAU+MEUNvs+oJpdtk3U6IXcdo/2eIePHO3z5i1IeBSNNBvjgDyqs6RVmNgpbYuk8L8aVg0
NrRftw1cV2uxOdH66oA3ZOl0UzOzJsldSdpRwrlBht2NUUnR/Q1CxJM2J9YP96vD3J0jS0Cst5T9
VucPWBoHj2DgE9QoEkRZtQ7xSJlYffBpmKov+eS+WXyL5WttDkG5g2YN0NQsAOVLNygnI8tBnDkl
otUHLBTld0Ve5Bu3wVVGDfMI17ah6b3QWar9gjSAlN/AtCnx0d2ldziL9F86myIHLA/t9Hp71VaH
dGZMudpcUhd21RBsZ9EcrTJGUWdjONdkHct4kKlfrh50kqrjMTieHAHgbokevPkF4Olucejbr40x
htyE3uJEQJe117ckrFenEcHHIgGBFjY1bzSMyAiAfn5Ksl4w9D64H2Q9PuduHaVOf4Ay1dbJhBwA
1v/yAfWHON0w0HyJy1wV0Bgac0Lb8zwn2tzRvUjz6fdkl+gzKQKDC8gQ8Cj1McdUFs8zmidijRXg
7HCCLoKEshnO6JaIZCNk2LnoeW2GYAp9UttA1/ZV2BuI2EKwQ7bHAUcI2jKq/g3oTvlS9AU/UlBf
79DoYz/b02i8WLK34g68D0+19EEBbJBPViPGz6VtyZ8Qxg6ODqHap3yyf2reiJ6NgbNXN8vLnZCt
DeYydFYZzoi18avvTW+Aec/SAcmL+yXdFOayTI9z0JR7jXT1HZpF3COxwXyCdpI57tyxfAjoNO1a
3ak/eiKnkd0ye0chtvpildIJLbO04nGYrGOdNc1TP9fBYQb4ZC+K3rtPByGPRl01sUCBI7IDpodG
qY87r/XbPESG2dybKdLMpoGWGY8y+jrqnJ4CeypDsBH/rn0dnUIOL06FBKt0jYRUlOqQ3ANkHK0v
Nq+fSiu3d02ZBzGa1ce4zYdh1/PuG7McFtlOacTcn4wYZ2od1hnUQT3i6s8ldMVf0fTzSJD6aeZd
P1Xy3g7Q+ESD3A0zEB3fuaSbjhZCdhSxDPD8ekh7MP+n45RzTBlHQdYH8U7BqL5jOlg5+hGCoEEv
8i8A2NSP0ql0JC1KiiZYV3rGY0fpK+izrKhwZYoMZfDdqvPxOOUg5sLUi2AIdeQHjpqNrlwgZr4G
E8cxK8fmizGDGzHqQDPcR2CY+QqlU0dEFbSeTpqvQbkGwgbfTTkLOx4Buf2H+kT/anadAOiVa+w/
pF3XjqTItv0iJAgIzCuQtkxSrqurX1BbIPBhcF9/F3PP0VRSqUTV52VGo9IQGX7H3ssE2ug4L2Qk
1Y/YKY1nzxX1rV5iNbbE+831Sr5OJsqWGJonLIxxE5fyd6kN2lOcx9NtmYz5N7esLfdgZhS+Qo4a
7NCCdDFI/j2p98hD/UmhHPDYi14GWeL1YemOyb6qbMiuZJ29QxonfQROy21ACWfqiwef0x9Zk3WB
rqXIu3DSf4+FVz50vaOFMd72ScCcVAu6AWqU4Fs9OdqQ3nDopVWnxlLJLms0SPTCUcGH819yGMqS
32cNQFOGxCmbzotkpE4dwq44aqy6wzhnP3NzZN+qxFWn1JwgZ43BeGE2cgyHuC7KbW829tMYY+x9
m6TJg+Oq9F4zquS5aJtvxGnKV9GQtzy28UbpxyborMneT70mtjlmadIGusUkDSeMrfdqjlCbrtzc
CDNYIIZmOdbbvC3dsM71N0h5UhqOUhC/zhSsuSgEHASqL34C1NAXWLBlvqHKKtQTU2ycQRew47Z4
E3hOmdxZrVToqFv4EvnoYfzhsB8dTuEEBY7O/J2AceFTCNOERg8L2ZaA4iOpKnxbOGxnlEwEbu91
4WTHQGBJD6rco1UElUe6AM8YY2t2HJyw2rNA10idF4E6zbHL4iQokjEBM8m0AoC5PL+fYKHXJANQ
Ti0q62Xm8CNXvQZrQpvlOAlFEfCsz3ZWbravorO0H7a0wTMA6zUsQYQKSFZoN3YKJN1UuGVQ8sqC
0n+nBxllZUCEqtoALj3iySlMEZA4c3fgFNYgsTnDnw7BwQ3HI+aHqrPiYEL52vdkDUI4yUsZjDwZ
9zh49KCmgM0Uemd8YWYlIPRS9Oq2hD7GD6rh7vEzPKcCk/Fp53G7O5qspTsIzjmbvjC6V6JyBUl7
tzHgKdrJXTL27h46G1bY1qx7oplyfZbz/JmUMtvxDIzTzu7Smw4qAg9DrBoc48A+wCPKDZih9HuV
M7otNE08wlwGhpKFACVQutJPqskOlZvXUadJ+6gZrreXSpsgDmfnX1FDLfdsHA1IbYAZKQvduQEK
tT7aIgZ4DvWP0VftVP8WZoHDboTrnKbLB2oMVcBi7yHRDOgwMPGrAPXNz/pK+FZRvCLHW/p1okHd
PIZrGKTVs62uQV1K86rpPu9l5mtubfh52+JiEFN2J1qYWOFdBPWfYoCxkcx1n1txtRFFDWujVFB2
5C3Bb8KPuu2YVNtM5upuIsLb6bXLN2bjlJu2kGNgjVodpnS09kmiG9u4SjyAAT0ESYmhvuH2LTZj
yrLNNOAtBKUeKxgyyJ81OdZ0V1v2gVvUDQbb6sNeK3I/HQzvru1UEdi88gLhWX8KaLE/cTfhjw2s
JXYCMN7AUZxu4T1c+V6SD18qWThhO6t+u7ar38ep9EA/Zfoh92K5azTRbFKcekdPooBdlJ295YI1
sL0GoZ7n+hBoPLcPVj6wJ1WqPtCEYUOVIGnB9sPaEblDNk7a2eFUKmOnjTBDDvpGY7i0RBImcvD8
PJbWbTG62p7k+AeNnSoYAfzfejVMvMoeh8ao5fxoe4OxYW2VP8IFO9mZom0eeV00h5JP6qXlgxka
o2s9cGHgR1e82HRaJ7/nCrDYwR2BfzEg/8io7HfwbUt4yDBYPvGSakMLUUGC36sOBYnN0DGhA9NU
eJOZo5ftORYxtnQmn6zByn4y6NOFMCbu9iTzej8mWumzSf2qqSl8CA8wFPixzIYc6l7YsnGAhCHZ
Nk6e7hye4uyW7rQvuhibLHaTkFXSDIYSGtPmVFgHWWndPYJ42zqiBjT2fspitjWF/ZSzpDkOnWo3
tdSxZkG2Dou4rjeN0u1jk5jdti2p47sdKe8m004CWzROqNW0vKkaRFepE+uBOTQIIZPqLa/0CcSk
yTogOxVvWzj3bXvXglibXrgos9pgMlPV+CMA+ptmAEOiau2f7tT95M7gvHVdbCAUzXDkKaLveFcz
1JQArh6zJt5L3lg3bEyTO6Gl2c7MVf0ln7Q4IFTJXV5UZlAKD4TpJGOhXqbOluo131XxWNwiKsAa
HDtYhalU3/K68zbEEw8qST3qAz6egWLN6S6L6zwOa9tqw3G+bJjsMKfjgBgC7lKP4KZWUOHQdB4Y
3qQFVpcVQUu6PoxtaMvFQmT7SqQqmlgR72uhxH05AbKvcWnfYx+Nm4ElyakWuX7PqzoNvY5oW2Zo
/a7uUTccW6YBc13oLEQ6o4HXoIxlqJSjnqCP8ruAiklh0lOL+HJjqLR/td2sG6GRrfFvpjOKyACN
5pfVyPyrN9nJhjJvCns9/Zkb4KjHWl8EiEHMANJHZiA6hLJASpJ9TTtvK3msb4BpgL9qJ5yQTu6w
kSobgrjkfNNBt2gL/WPpT21v7T1DyU2hGVh0eLL5Rle/jbVn4MDwypMLoY/QrNLSb6wJLHO7cf0B
+ZNNYtXaJjXGbGPTJNWD3mgI3VnVOHVb3rvNYwVJTd9Kk9dkslI/kZK/IYxIZ21GqHumFutuaduy
4sg81oBqTC1thyKnCpnFzSMFR+neS5xfPeTA/KbGorfiJt0OakBQ2ifuPvZ6XDuwsw+yorY3I+vk
ATV29dTXUIBykrp6M+FmeotShnx2pFYchainyNaSzAYZfBL1DU8mqqM8F7cBE2IygrRo2UkMOBBS
ArKJQloEV0rLNsWYSyBAaR4JKCM9IjKr/Sluim2KhOptNXTuizKKuAlY36jjMACP4MtY71u/MuLs
d9FVCkxCp3wqEie/kW2n+7ghgR7p3RykltRughYR3i6upbb1ZsfagWZ20E5Ahk/E6PdQnkr3tdeL
ELJs3yTWwl3cNPKO9XH5BTJw7LZL69rPyzlfNHbZS8oU1AJMuw4VjAkgvdjqz8CCZhHIWFkA3EeK
51CrduYIzDdJuvqlK1q8wqeyCrwmn4Me5QAxAPZNKifAX5PmFa4dYlMxu7ytGOAvJLPlHV48Ce58
sz3Rgg9Pjt0mBwAnsVSEmR9ayv7g/2Jh2gNuCGHSLKDp2O28Cmcpnltt1DYtInvoHcIwBQopmzRP
oCo91pqv9VDtMoks/NLCEwPiXv2LGVOYXnCqnzxs7Gep2/UmTeMyrFifhpledqD/td2NnkNaEtYm
42NmlfLRyqcMx6dl+FWvxJbnceAy91CJ4UseW1qomGcECenzgMFT5Z4MeCsBmREHulWJLSGFtTU8
cMlNofe7lHZGGMvqd5xzhcOia481z4z7mrgsKOCTMdgQJ+NTD282mJremkYqvxfApgMq1Jp3NVgO
4K9URpj3rY2resiPqV7nQSLTJswnfZfCQhjAZhicT2Q69ij4bWTM2iPMMZOtSWM4C06JfERpAIZf
kDEKB8nLG9ONvW0BHfnAnXr31mhYHjbM87adneFa57V4tozqF8ugXKibOOZsr0HY0rcairpmAR3c
zP0OzmGJgnasQiK5PNllZd0YlSePjtJ/206NA1px48gGc4CnMrN8JOSK7UTjbpui0hIAjm35MI0A
P0OpLIhT195ow2DsEqorPytc9sciYNn3ZqKdWjtnx6xW5TZPej1APTDdiJ5NPo5wbSM4LoaMimrX
6xJBqFeQo+u5HKLgdNpro+X6ad64oZ7lWpB7aXHo6CyJ6MIiI+6hM0mzpHmTLbgieh/Hh4l0ZTDp
xXT0yJh/19PJ3rrcGG4n3v8ZWV68WKaGsaT5l94T2rZW8U8lRPnETdZEsogHnwyERDUBBQ3haLLp
iF3tEIgnAdipJER+pA9ZWpu+gfk5qExrfWK32lElWdf4yJzo96AtxIGSvQyhu3CfGr1xiKEVtUk8
mDBYEkkJm1n1DTLQ9V1nsf6hzLThhUrjaZKlA3FqvfSeYs86mZ2uvWheZsBRAU4Xfsu8NErz/s1L
Iclcm8AtMiv+41W5ugHddDiSrq0OFq6sAKosvV+DiWsGkKUvHipSigBAN8RmVaB052DHSR/mjJV+
W7EmgEOPC9kQngRxRpsbszX0XVfpbtA2brctUzjatSb9YqL4s5+yovqTdyP1p1HOTy7IZeQ06fAU
4+3JlkbuS+JNFMozxvQIOyd6sBVE3hHx6jvHKf/wIvf2HWnzcEggwjNkwrxpyeRsS824TZu+DNyk
0aPW7OYhhCet9DQvzMz8O4x9MoiSQCEDIn8KSQUzDwoDCaiq0hBx4wVGj8A0DC/1YA/beNLxohxY
+TXXNP4aD5l9tLE3dqjptX7det1JQzwFL/s4gcklxC/zrjT2dR9P97hSW7/LSvsBkm5465RufAPI
K9mU8H3dW9IpWr8nAmjn3Em3esJrhAGF9LMGHg0Vkp9+otrfbgZudIEtvodXbLmRXPN8Z+DaZmqa
5gEB8+RrQCT5rY4VlXi09wkfjDtXDcVtWvLsyyczpXAuBd8VhRsoPIIyvig+cai40clzp0gZB5vc
TvVKnvRS8hDUFpgKAagH8MWi+lQJuO8CMjNFUt0P7JCSlRrDyvetRZGxjx3NNaDpEnmnIg6GPrg+
PB9S8Bgeb6Y3QmMGYkZLHsXguLjj4EoR9TX0d/SjqW9HCKRcb+RSH943skBMClpC/ATu9VEON0/N
/6SxKoBC531YTIEH0JiAKtgUOUg51g9t8vYXP38u8ABNOmurz2P4rqw/Ou1oQ35uikrxLRLm909/
3UX5EsgW8O8hQjoP3ruvx7yXGu9sPYImzTeC9BAyYJ+tLoImM6fxZ4NwrNQlBK5GFJ03oqFRrJcn
lICQVx/NP9e7cWEhoQ1gElBfwVtkKfKFCoJnAi1IAS0/GSLiFTIVz9ebsD/m6QGHBVcBKmJAVbnz
39+NlLJqi9l6TSOFO1IQ54nC8Kzwim9ORdZofR8BThgygFHQoA1WwbI0NSLR2E4QHsIFOezzsjtO
sXoAX+uZiOSnPiqkI4cVRMSFXYImbQvMfLQJjfTz7umNNrjMamkE2LxfHNPk1/Xhm7fBoswB5iAq
KoARYCksiaAFyRHPVLETkerXJHewqfORS/UHbHzdQBZoTcH6YwUJyw4FbSBu0OxMZjvvEG08r6hS
3Y4qCC1tWhJTFEj4kcZID9fpJs86pGyrZ8iXbfqqiVdOtkvDOZ9rLgYV+I9l0R5ZXanBKNmOANEI
xv7IbLK5PqBrLSzOhQ53etozYkcJUEsllqTzfL2BSwseivVzdcqG0MFSdKRGsOwim4QVUdINaixw
3EG2Zr5m19iTH7oyYygg32QB+gng/NK9bDQQ9/eOMiOBFFoKryXkca/35RICAeYXKGEDjexATGSx
GthEuA6/ZRJNKJklaldWEYzrfKc5TlDro6V41WT5VY+tnfCqXYp8njX8vv4bLvRyPsaBvgPE1YRQ
1fmCzPWW4hnrjZGDBGmelreTKVbKiRebgKeZi6IpCPdLmF+DtxhyCeYY9aL5o/P46JTu7novPqyK
uTD7rolFORtII5YUnIxRLr8bleGX1WmoCh/WlNfbWevK4tbG+8N16xjtVHDE8ZoMgfdn4wL0BOEz
DjtgCqFWuuhJCuADG9IMLcypwAQqlQPStCuNfDyGADyCIdZsGALR/g/kaX1srbYtSR9x4SQVsGZt
sWkH7uLF7wnhQ5+v3ResLm7GgWQvtZ25W7OvflwfzAtlbQvce5ihQSEXZfXF0iu1pGKOKgB1QA7E
AWfVJQh8Leabhgi6fE2U+WJzaAU0fJN+DFmYQG5T2WYf0YpszPrroIRfIIcv1KtVr6AeP9wr8/gC
POZSCJt83NgON8E3q4c+Ggb9C6HJlts29ykKVQgzRngt9lWY2cVPY1ojUVxsGYQ2YLIQvQIBdr6f
e8tseGwYfaQyeOYqxycoLdvVITZvje5B9FUQa+3Kof8hMEBvQaKYAUVwFP1AJ0g7aqOs5PaRReop
rMby3i6bIK3bsHal7Y84zDYlIWu+1ZeahZkSBKGwVeZldN5VS0BI0OPeEFHcAVBHTCFFzTSCd60R
4j/rNfPvC5sfaDogxYC1QPizjLUKyHYiqW1ivSaoRSAruIapm+fmLBrBOALlj2IbQlJI4Sw2BApW
tFJdjb2PR7ULFfRKInEsPx0FzM2gzob7H/jfD06H2AKAWxAxRJPlhMNET0b+aQvWf5rA+QXQOJ4I
yydUOmqocfBuiPKmVg+ji0wy3iNr9NBLCwBcPdQ2CYD3QEudL4DSizmFR8UQYUmiBLqnfK6nHRul
AkX3Q/d2/by6cMlASfrf5haHv1RjN0JedIiMFBCO4bdLnkfP3k7s5/V2Lm1hhyC4gTgETqtlnK30
xksTWg0RUluPNG5wCI9vrLG+OMLwCVQxvc65L4GpDq63e/FWwH6a1ZjBE4Tx/Pl41kVXFKnLxiir
U9+INWSC2g2lApm6X633AhK7n5g/rDWe0KVlDyYAQi3QAT7iIDXNo1JkBiCJ04uBVwvlf5o1h5pL
oRaUpbAUgbTEkl8iYm09Q/2yn4Yo0U8UJzCBmZRWnFQMyVhH+Mb0YFd7U79LyR9opH2eCzVLMQJs
DylmPJahlHo+tFZf88LMdBK1EEiFXpcPb7399em7cDydNbE4+V3ZznnriUQuZMaGcqeRh+sNXLhA
zxqY98e7tya3zELRFH0wGEpH5jZVh74BRIW9KbISGlzsC0zbcHvOXEljsRL1ySImQ2Uwcuyfdvx9
DZe48vml4sOQe5M7VgU+DxsVBrPXtfTLhSXtwAYOxxLOPzwjFoF91lkoY2UGMlQc0OF2VMZLC5TQ
Me8NuhJqGPO3FreGA0dixPAE1EHyz9/fTQvEUyFgWesTIP2eb2Rvlnk7aRBqrb9Y6S93mmtm7d4F
sM1aSaFcOH7PGibn64HRfHY7VFPEWfIEWPEmNV/jPpIEAtvZXhUrz4hLxxPaA30BCwOI8CUTr9Eq
E3GqmKKGJD/sXP/RkGaDShZKDxBTzlgFjUPn5xS3t2YHvMv1xX9hyTgo9yFjBCYRtKkWKxLqMNQt
FTCYBGwZKEy//U+f9xYpza7K4eJI8HlkDZCS3kj3z180gJAf700gcvHYPJ+sRGSCub0aozLRvqhB
R8SduGvul/NHlksRhIn/NrIUPZadDnvavgVQNUYDADI/Vjl9Qdb+15Ci3KHrb5o3Mb9yh9313l3a
b6DsI49nY44AVjvvHecoHhgxA5RefLURY8sdiqnXm7hw+8Op6N8m5gXybptZwoYfpiinKHNC6zs3
NiXfC7qyxi+uMhtGGNZsvoQo87wRYZTEFBMaMacQDOhqbZwud+Lf7y+2bDxqekMTUB76Ztt5u8TY
9nJP1rJ2l2fj31YWsyGkO6qqQytmu9FNP/tqrvXjYgv/BLB4xsIecrGaa3uUOaxD5/c+4OuQVPpW
EHFvcLq5Pukr7dDFtnRT2ABO7ThGFO+4gcj7BHVsn6ZihdJwuZ3ZosSCiC/W8Pm8x7AjzSwFOD6t
7yoAp0UEgMr1rlxcWmDX/7eJRfTqJdyBXDyaSIB0EhBjp2xlE15cXAgbZxtLD4TlxeLVAHyoBbMx
KQgfq54As2OHcXPsCf+LvuAgRiqVUB15pfmXvNuLOTjR46hZKJ4gfQro3crnL83G+88vZqPAo9Ur
AWsF3t4Jye8OgFzrL04TxLs4rEC9xHU2/4R3PRiFZsIxodajtA2zJkgOgKDYa+/yS1M+lwaQyISr
H8jH5404nTaxWqBO5k7AKOmy8ZlLX64vq0uTjswbmJdIxyLdsBgrt4jjLDESPXKdfuMxvmcxrKE8
Y+OuyU1f6g1ufkTxyFt5H0RugZ5FAkIbUdLibrczClKGCfKNn604QEUbbimg886y1mCPn4+Z7mgU
gkOIpnqx1TYAIH1+uGaHRQpGNWqvS6UHuwQ4Ip7oBB1IAEeTNigcZ6PqvS1XwsJLaxhJGRskeweX
1vKEJKKiVtrHQ4SSvt/l3ysgfKpy5cmx0sjyeAT+WJiqmRupk6BpXzsLSZG1dMXFRvBsmtlYF1ww
EatXHUKVATPCg1L7g7b8Vj5dn5dLiwsDBSLenHr9QLsiyNcxMPWGyAVI+CimhuziRP253si8F5bh
0ftG5h/xbtPHrRPDPAQP3TJH6rF9g2Gh35hvmBmv/pumUD+FIjTqZx8eIL3Vld7kAPbPhrH2ic5v
PM146OrpDqY5LxwY6Otduzh+EIBE3gqYZ9ienXetKbjF89YCM4o2vmvgYWiuHMqXDhqw+P/bgrO4
inNkAQXI+CNEJndMC6fibgYGrgVgxsXVhtyegUMAsfbS8DDuqqaRFgauSkeByOKut+FoUojXhBfy
JlYtkDQomCBzXLpf4UwzgixATL8cBnenYIRdp13InFKt3K2X3loURTvgEZCbgSLD+fh2dWHkmkJZ
oCn5j9LI7ij8vgMNgkKBRDnM90q927VV+fl3OHTX/212sWLHpOmBsknHiNM+ACxxs8ra+0e3c7kp
6EyzxLpBSe+fV9+7TeF4mfJS8GzQs7hHxhNAtWp0yy2CbftGHw1xo3WZdw/kO6gWGfAxQ6WVG1bm
IMd7bbNLSN0GmrLY2/UVfWkhzCxZVNXnd/yyEEMnuPdVFkac9TfpV9WGerr5ixag7ACREgfKMv+k
rN71PEtBacugKhMZAKFCqR9A35darKFZLu0bG+p5yHuBzAeu8/nKaV0gyTsPZ3QxGGE1ySOSvUKC
b7Em0LrW0GKtJG5VyY6hoXgEcEOvQ2CjTkM5QFDGs16vD92l7QCJAYTKyHgASLc4DPosmXBeo6RY
adod6cdN7Wk7CK0/tAbqRkXPXnU9+3a9zUv9m+cJNFYwEz6kzZO2S2OXgxJZwPHCenAL3e/BD1nN
ws5vsOWGeNfO8lLVvZERPiJqy4cqrEFEEkCkeYPm6/kXp7gxa2RYZjukY1foh0aSlZP80tC+b34R
AJVjG8cA0U0RUKtiDPj0WosjvK1K4uvOSvxw6dbApYvBxN0ObutibWb50Ga2IngocmiPNJb08XJc
Eyq82CFU4gzbBNAHeKXzDeCyzKm9BPOGt1e3MzVtujVnR9bYlEgf5YWzYVafP8FReE015GLLCFwQ
6s2GQMsg3yzAsrPg0IYq654TCWsG3Z/Ic2ZYMEmJDGcldL0QXiDSd2aZccSWeFacd5TPQlEqBuaL
ag943JfjtuE3GFf70+IbLmS9EFfMfORZWGex+yxpD1CxY3oE1kMw8V+gQcj0y/XddmFpgGaNZQEp
AWAGrHk3vjschW6M8DlTelRPz/G0pf3hL74P/vsc6uMluaT4N3VSGt3QGpHwgmGEuKv/v31/8ft1
PiWVMgsjIh4LcmPwYUv3Fy3A0hTHIMJ83FDnI6Qj/1FCvV6PdJjXknDyPi3uimmGPhyUMQjuwA8H
XuOKvixNx4jcu5GZvgbm0/UezDtvcdJhqc6fxt0PtOV8Bb+bY6RuChFbHYmsIndC5ZWHmFGwddWN
OdA9pzIPeO9N4ELmX6+3fOEsh+4RUGVzhQ0l68WZoKpcr7QZHjmBitAH9hcNovvV4980AlzZbJnx
UY/bzGODOUOqR4WuMr8Yx4OK9ThIvenFNsuVAPFijwgSh6ikXfBGsnqPaDqQZZES9qNS7GlmEvpa
yU6Q/F/p2IVzDUXwf9ua//5u3jQBZisZcrz5u29F8c3gD3YWAicCxYoSWmfXR/FCHAbzLySsoUqE
e3eplGM6letwB0jTrgXkhhBfWnjQpunK8+LSeYPSHNCsEIwzoXh23icCbogTw7kgqkwZeB6I5Z9P
7SKpMNv/zK4TH7QjeALjGb2xkT8GV4DesEGtDNTlHvzbwOLEMe0JsAJpThB53dr9Uf7+/DzgYYeT
BkPkQC/sfIAG3jtyjFHSYm+jfnTNKP60CTzOGxTMIE01a7F/SH57Tp9OzEM9yS1/NZVPi7UD7eMF
CTEXE+sIGXb8e3nmGyQuGCSFnBPNQBVIjon3NQOV20yHEALD14fr42ygLQpNxdnDHGXtxelcV+BK
Gtlon2rjmN1ka14ea59fbMGsh8rGVOHz1a0LKvdazHShXA6MFE79GWiJYtvy53vNaIP1LekJ9J6U
Qz9iOqkkAbP6YNBDQ/TQlr+MmTut3RgglhrD8/Xh+7jrz9tf9M8bxxr0uZ6eNO+lBbeZZ0dVGis7
5mIjs0AW0rDALy2BFp3XV+2Uo5NG9tgq0DNLP3cernfkHwzn+SU3oyrBzQIeC5HGEuNZTwBbMITA
J+Tm2y3vSrsHrs+kT6nK2CtGGfTXunz0RiG/qIaYCESbLPW1Ai6+U9GAiA/TypuBOPwewFpUH6eY
Za9KU+5OWoO6sbI0iWSlysPEknJHE57vGhMQN30E4gBEcSL3CEXEGNJqHI4DYsd9ghe/L4CHOIyd
LL53bZY8oPI0oJbvGq/5NGivyUihmDimTdSlkMxUfCr82C5AVkimHIbVcMh2ytEJ+1wZ1Q4XTwd6
29TcM3AdAWW2zJeBeU+yln+yXiO+luoFGHNTJqct8mDpgY9j8laP7nTDR1cdXLvNgHXqWvvPACzZ
74KMaz4Ml2Z7von/0VKE/u/izncqsK30kmK221MB1ijI3J8WhASy8F0Ty6ebKWJepQ2a8LYqB11q
e30tXTq/kI9wIUgFj48Pwld1jZEcVGKfdL3fZtp+an83pfSt+JiAhXi9rUsHzPu2FhtwaKUF42a0
NXbuLoFsk00+feMC0g92EE5JXLvgRZ9fKEadVGaLm/9kdNtmQ9eEtD4GRIiKccrPTSB8WKpCOkmD
dGFiuCdjeFJ4ArV0RvnsrbUszoWBgobWnPWE0e+srHjeDcGypNWMzj1l+rfupnK/Xp+HS91AP8A+
RqQMjOXiHkF6X2vSxLNPBvReHwY4139htNWep8Ls72mnFyuar//4gpyfVxZUoWdVOuBHAedcbJNY
qaSbCl4BJdW2D30zHgwXDOkNz6AqDvVbHepN1ZurN/mmn3Jx70hoKLGqSv1YQqZMz5AuEK7wnmoc
Ue7GtYt2O3ILdtgTxPPNhuTf4ShKHmbpg6DWavXpm2M+0SGTBRTCXGVZ/P6kMGSnlVN5gmiATuEg
KEyff7q4YtnIDQPcO8sLfyjXpoi1LRA62cnR22ACUE7YA9QkwutT/3Flza0gF4N46EK4UvG0Jkw5
7KR1N4aXBv30+SMRLSBiROEOFIQPjJ40ScbB0qv8ZJa6Tx0Q/3Xl98Ofz/fDpJBaBLYV68NdRo71
SFG8q4vTmAX1w7imuzxP6GLBYoP8+/l5GN+9Rpgh+xS+GsUppm9TttHkLcQ0Hlq5Y3JntJ8+Fmf1
fkR0OLWQuFoW6lFNcUZ9wOoiVXHngNwNIbbPjhY0bB3km1G2NVGBXByLkNp0mCtrcWpIKGClU++v
f38+j86HC9/HE8QDFNEGCXSxPzJLTzPPZOJkEMHuOt1Nn3WYiR9zavNbK+76g6np8EVM+zX+2Mf1
PLc8l+tt2B980BxMYQgkCtmKk/zVFT57ud6vta8vzmF9zKHOwbg4tSwLbHno/iIfglIIeCYoEHqQ
JF1yHr28gIYFjrzTAL2C0YeH5KcX19wAoG3I1iM+WcajMLO3KsPC1I/8Xotv9XVjvvkVu5h8WOhS
5O5gd4tlPMdI7/aKoQg0F9yEnOCiDSZ61dMg5lBjCvSidLx9MqnsGe+8OgB/1woaDa+MwJNdi1d3
PMJ4pYey7Pc69ngg4T4fYGe/YMUYfgEtVR20EVttNdRRH/KOuGFap+629QoYApOxCFFxYMFgkqek
l/Tejam2Z2kF5B602qeXwbNH2zdqkuwFeCENlOQcSCnWbLrpSdu/lBJ3eG9nPaAlQnO0QHB9DCve
OJ9+p8+Hrj0bNeLx80EglWAv2FWZklNK4AQJ7fhPT/L598n5FGS86YWw5ykYn0rr1aLfr++Dj0Hi
+fcXp62EB3hVWppx6otMj3ouxZ0BxAREF/XOBFk9Jdk9hMXbTx9bWFAUGwOpbkiiL48tvU2JGuXY
Rmo6OOzZbVeu3I/b+/z7i2FrXa7iRuH7Hei6Bo6PNc+vC/BStIBtjRhmzjYtswMiTYZ+gAI34M2P
BdAZdIBwHmQcCii+aXdtWoR9+waP7vD6fC0CPEsHT2i2TTQA0wCrdpl4KqCsYaYayx8SXTN8OqlH
oxwDE356VrYWUSyeQP9pixLcXYDrfHBfcKHJqHStyh+Q179zRusZiilQuKp+Xe/SYgl+aGZxFOdQ
2CptUecP1I79NCFBMuu9Jtomz+ET722vt7bWqcWFZiCTO1ALnWpsI0xl6jdp62f2SvXveivwIj/f
tqpwkrKoyxyWGDdustX5qV47edaaWNz8uBT+04TD96TfiV9kzQ9+cfcvJga89PNONLzk0ikxMYWp
bofUeCvdNuQlfTDhQ+8k/ZMgZGXcLi9vCMaBZAjs8bIGZqdF4zJvyB84CnzpLq8hHoNweXd9DSxO
h//vGLAuBFfbnLVaHHqo2faa2+r5g6d9zSO3fr3++YudmCFuyHzOTPHFzMSCKg/arvkDdF9yMGO6
Q6KDYKRgN8DXPKjW2lrM0VBJt7RHkT84ZkCGvdX7Pd200+dqhf8ZsH97tBiwNv0/0q5kyW1c2X4R
I0iC45bUWINEVbnctjeMctkGOM/j17+DujduSxBDCPktuntRHUwBSCRyPMcppzTDiuzQjb0KGdC2
Np762dkDVuqxn4D/9RdbiKCMoOyCTi4RbD1z2nJSa5qeWP+QJqesRGkZKKfpeN878Z+FAa8BCocm
wauaEiVFa+lVlp6cca9FO1kX7eIdBeA9HFkObmJzRTxzoOzEmivMSHF1fleVF1J+9PHXv9gpdOli
kBK5qqvZXEB9NV0aYQUtMIzMfczR73dz7t+WsnhjXOTzeUMa4g2+0LOFFJTAZ+Pn0Wb0d1ao60Ix
P26LWNRkuFAqonC8OCIDqRJGbpTYcXpKAHVn+nT2wEPIZEXEBZuGSB+DSWizQte8+GynuQ4w5C6M
TxqS01itDlDFtvaqwXxpRufZzpWvUzzLSglC0MnV7EIqX/v59hVpatmUJifD7A9FGD3gqvmG2b1i
GOePPirvStltCjZIsjML6meg8o58ECIoA6mzS7F5aQ596iTJyXEe6zLxGvpoDYnkqi4KQYmEoNeO
R2uCBaIAtjQzR09OFdnO80FxD1F0v71GozuvMED7kAIUzE/Zdmle1hYeohTk3YBCvK15C8p98Xnh
lqITqUx0QDueAAU30YfKvt/IGADxIBjSQAbIVrkDdHb6bc+mNDey+IQZ/RpjGveFIJ/Kdf55wX/q
ykZpRgufp9k6jd9GW9Y6sHAzDVTaeIMzJyERI1nqgAHCjY3ohOqV56CfttEZaImBNQDo0dtHsSiK
t6FiKgcNNuLLHGVjWen2HJ1sIENWOV01+h91RNCny1IzS4YAg764F3Bt1atudxDoAsQbRZVTZxYn
klo7tZ39ZEJB2iiVtR5H23hovt5e3dJVwc3G0pAsRfuicB+RhO3RpFZGJz1Og9HVH9Gj/DZMssdz
SZ8RWsFUQxAAWoTroulF6RhAhj/N1YnOB1lr7cLnwS2AFCNah/hwquDe9HOkl5gIH086eL6+RzJa
SnFCkevzxfcFg5I5Q2WDsnU8KeY+Mc1NaRxGHQE8pkizh979QutvMxg2iGzIgl/Ds2wHl8vntQGF
CrR9PNbCtmW5Ww5xQoCsh3yTOXyk5DFT9kO+K+n+th4s6B5iRgS+GNkGqaJY5LOznuQqpcNpLk5K
9wiIQa+cf+h1AMZiFf2pt6UtaB2koQwECw1vSpzlI2CKnHoF9AOZy56V2AJCjfkWtXdWs/j2QacR
1CM25aiGwrGNlTmbQE3uYaR7b2Jf3U7ihC7o3YUA4Xxct9Wnqu/6E1DzumJjzKu79+ni+1z+mZlu
gDRoGvz7TvaTKgjm17YMQGrh4C9ECAYgBgkGtQH/iSV8UYdoVaYtTM3BUtO1kwM3WsbbsqDSF/IE
vwOwwsh1YxARgQ7glfXcSzlSrz1vkjaoZSOPS+dj4uQxEMPbk8XUROR2Q1poJZhk61dzq8m4IJf2
7vzzgtnpOtUIOf79aQLsa4J0/crtDo3pN2xbZd/uVwWTk5HizcN/REMNTMWscaoCjB3DQWuzVTV/
pfosuZcLbx2fP3V52hCMUuL0JmhAwIRT690ptFZ9Ufp4g70O/PSTM9zvP6EaiM4yRCAoRIkWQHGS
WFdL2oHANfci42OWvGtLJ3/2ffHkSwCPGyNNu1MLEORVUvzFxTz/vHDywIbOEtri5xNzH8WP8/jQ
yPKFC2eBxgo+zYPJN5DdCS5a04xqa4NG4hRpD3hbUpCzzAeAn95Wq896j/DEQAza0NG1pOKpF0zY
lKSZhqHd9uQYvRcPoxdW3/LwZ6h/HdK3pPa+MjDceHbAfiuOz6xNo/n3VrphpxHH8coaoMqAOaQJ
NgF1bgZUc9aeDPwGwMbHbD2370Vxt1fKMYXg6xgEFEiO2NyA31CkCgX4+oTRgapAjq2V+IrXWncp
QVCLUS8Lt+ISAOsbt0C7lajd4vcBuQyXAG3XV6VhJberQo315hR9LZTfY/F+Wxmun2X8fOzNpy5c
OwF6ldZ9qcYtnMGdgVJn6mf9vfceQaeGPDGqzihAok/x8kUDi8QEyqdKCaytCzSWrL+zOgF/HwIA
8IimbtSIgBRwKaAMKSD/jSQM0ieM9OF9uXOLhM8LqlphQmnqTXyepisN+Fux8ouaEl/s6pQFGcIe
NV1kAn4/DoOwI8CSAQrWnZ0rn5sEGCBcegC5cIijy01yQVehENq5QTG9h846Y7JK6ZUmYQnnAvjL
eea4WAUIbnS3dYOwLsB60NDCAxGe8VSi9CPZrSVRsJIYnUUsCGAr4c7lRBnjSi/cwNCeNbXwKy31
QXR9+9iXjgQlbcwJA88Vlko49ommzKBVqQA7oWNrsH8Vj2mu5JLLsbQUpGfRs4KOImixYIv7LEm6
YazoCbjJwCWlj/ZAtlqTSqzIkhiw2SHuB8YxZ7K+PJzIRRp9iHTwfSdW4PbDIVYHz81NydNy9YBB
ByAA9B4cGukqtAS2ia1kRAkDMtbwJQffbKODblj+HOe7+48HHQGAkMVIMiBxBXUD9zzq/olLT3me
q6+pSo03M3RlyHRLSnAuhafUzpSazNqUDWjcPoEu9IM0H3+xhk/rCxMGoA7h68YAQOJKq+kJrB/O
GghZoJmhebi+LWXpUFxk/lCjR+8aPK/LNbjo6E1a26QnV//TTO9T+aNUf4wyYMQFKUiaAtYCV1Iz
kCC7lJJOZheD14qdHLtAtcFvW90zzGLVxrLsDD/ZC/eFZxPPJPEzOzuTLpqTEe2p7NQwkMLVoB7T
OTph3/7MzWgT6/ZrVuq/7t5DoIIDGxx5Gj6dLFjPIQLq7BRC20CN4kdIbyfmVp2eI1vaxMwD1KvV
nUkS9LpEs1yjA/biBBIYfYVmm9SPiVWuG0MxXyMFaJPNVMZ+pOWzH2Nw+bEoQQCXphVZIwNfy6z6
4rGaYDsHfi3YPcVUmBsn6CtQG3oqXNOv8hdlzj1ifCfun9sbvGCgUMgmGBNGXyJGhYUN1tpJ18AU
SE8a0P19EmXaVgedhJ+XUbu5LYrfqqsdPhMl7HCbOpbblxM9gYckUKYpB6cNwLT0NvTSevbnzPXm
GaxjfS1pN1hUXGR30OsH84jg9FJxs7ic9MFQFCCAZNSbo/IPsuY8nXkMmfkVYNQ/nLCWYbMubixA
E1GsB+4ISkCXQscKnRWDUdJTRKptNpRrNatWIBO838gAkxUJOUQUyMCIPWZlQTKjskC9l44TSkBT
ox2SSavWHYBo/CQD+9v9h8gLm6gpYKzD1IW9LDTSh9YMowai++YhQ9i5sehUHPruWRnBsrXOQTDi
VdXY724LXtpPPDka4ib0jVy1ouXgMdQZ6DxPJA+3bAJgaWXNa3BeSjZ0WQ5H4ONirhq3QicZ4DbD
4ujmBuWauvvZypaydLfhmP9PBP/7mSGFX4ZKG3gCTxXoKiv60djPrvmUuF9u79jCG4r9+leMcLVb
ZB2UsVRwVEwByF+avPeJbGB8cbfQHPJ5IiYAei+XkjrqQHrHgdV02vVsP9ezuc4ANvAXKzmTIiQX
qyrtuknDmZCiBmLQXKf73DFkJle2FkG1G8wrlf0UYi3UTQBzrK5BlwcmHFQH/mY5QCuEdedIuIJp
MPqeIl3Kz390T4OKbBlrJCZvaS1A0AYuhW4hwyz6nRVKqXMDDqjAgW/oaU2erdkwHe1RvxPrjsc3
oPCGm/65FmSYLzXAskuHRXaOIJAy9KhZwUR1ic1ZXAz62TEIhzrglRPNOtgbpS3CIKsnd9UY06+B
TPTRRfODpFa3dDMRDth8lgkN+uJrmISVkeslC4OmAVQg0cEWV2jUhy9a+lbqyFjllxYGTwIY0w6q
Dmh0uNy7ekx70tUw3vW4aYEVZlm7HtWA29omEyK4bbOhtGQCPewJmBiJdUjq56SXvOxLIjAIAMAI
Tg9+NWtCxiKxJi2CzQzX1nuYbMzf96/hXIDgOkyIrTDMSumpS3Ldz0JAzRoj2ujNDiRl/z9RwuW0
QRlphgXWosJY2unWMH+rxf4vZOBeAnsQjB8Y+r8892zITQCRwCFheK3TR705NX+R2OD+zv9ECG9M
2ROwLpeWEoSuCqZFZJiopCCzdFfOJQjPi0VrTacjFjEnm3HQ/Ggu13mY+0TWbMl3XPQbzwUJhz87
86zrFQ4/c/0ieSj7gwvOPuJhLA1U0fdi330aNEzcwgVEYyc66IWdy4mDcrOCdYHjtcpX8SjLCSy9
y4BWQezMbdoVNCn4u2vABDYQUPzSyg9Z/XfpMsLqu6hgION05REOndkbeIaRCyhBDD3rh7R9KyIZ
eiffdPFQOPc2Z3dFbCt20nQ4cdBz5/Cp8xLkemGqWltqg3EYWHsN9IFN2zTqh9orB3Bu374+ixvI
WxF47zXGdwSzaSZq2mpWqgSg7/MBZwt0QskLvbiHiNw5MiEHAhGMQBIjuQ2CSSUobSs7jYUaPoDh
gOyyJkwltnPpGmHgEw2PFh/HNgVRVhuVHP5SAWqkCRrPb4bVr6LkO+6v5B1Y3DWAi+ChQahw1c7f
tMXsVDHUjrC13YNBePUXp3L2feHeNP3M6oy2SuDSJ7vx7Ort//d9wd6Q0oQPYPNrM4BSNQZhzPfb
ArRFnT5bgWBoavCptw2XEDm+lgEe2Yu/Kh/kpHxon//0ykoxvPoPAblt5IVkF77e/gWLaseHEOEK
ABpXRGdWImciUdjDaHdrlvqj62u5RN0WRCDdycH2kTC8Bo3VZw3cn4Q5wdTpK2WefFDFHovh1+2F
8LMQrMOFFMFhB1H2qE7gNQ0KRgDzkG2KkQaRiyoHzYbfRjRIdHtRHvwOdFlasKiqcIkq1cY8oVU4
QWiGGxcQiWaPuWPkqvyxJnu9RW319gIXLhMCYMAEYb6Lo2gIymjaCrhvWe0Edjy8T262AkvKP7dF
LJ0UWkTQuYcggQNmXjoJFew4ph4LO7DDZ529kunYV5Ii1NK24SXiTjVaUa76rZpwmKcYLC4gvwUL
c55qB4U1o9cZ2T+mHfZIOMX724v6rC+KmnEukm/sWezb6KQKqyhyg6EbtkragAAUTK2ZcxjQdqkx
ipEgZ8vi9mvXN0d1HtdDmb5YE3uK9XRvsno/lbLoUhzm4C8+phxQhwccEubcRO1pRjYTlyK+IAN9
LZXoNGTJOu6zB4C+rDDl8ZvzdqIfbVgRRiQ3ZcHmcMI3tIM5GOJDIHW5HyNEheipcAPSpe3WsMLW
b/W03LKalusuq4qnksU/49TtJRp83WjFV40vA8cE0i3x4YlT0BNZoeIGWt4ZTzOSmDsgNanPUaWY
Tz0IerdgoGVPXT2WL9lYq+sWvW17LZNhhVyXxfkPcZBKQloJ5GpiC+lo2VEbgXo3sCJi+nXSGOCx
LYenJJ60XWQn/Y+sAk+9NYTdsW5Y/ZTXsbvKq9r4EjZ6saJFDKKacqy2GNKio8dqpXrOKyrDAVo8
qrPfKVzITisJGaLQDdDPwXxWlpMHEAPrrZ2G0C9bi22HRjVXLitkZ7VkCs53SLg0WjUgY9BFYdBO
ZOWwh9SaVoqs4L3giFwcA/8RZzcTM5yAbBghJEtBtLvGOF7R+7MMd2zJcKIhADAhNhAuQCN2KSWx
zU4ZMKMe1ATAZn29GSNZSnR5t/4nQuxHAc1El8P3dQKMnH/N0NKtobl3GKQu8JIcTEQj9wHUFpRg
hQ3LB0exrJa5QU9faIOk52hsaPf7tsFc2i/Yf8AS8Ba7q27OWO+MdNZgL/MYBYAE+GPuy20JS+d+
LkFQLmtuVD1MIKGYd6Wzq6yf2QchEmuzdHeAfMAp3fBYXnWN2m6em3XqOoFa2H5doGXD/aF1v2Y9
W+O++Ha0vr2oxbNBqghjSxhcvhrMjF0jDONBdYMUKEJrK+1LODu1u2cYMfBvi/osH4hPGjrg/ydL
v1TpDNmpstYGNxgN57fJ3KeqsZ4Nd3oushL9NeZpaKJ3K8RAbKGCBcBdTUAxG21d4tktniOHPgZt
DR8G4X8/u789a5SpmSZoSkfy2jNSYn4kNQB9MYuUfcxaXErecplAwQeK49qYXXADB8XbjOnjwniP
gJyxu727n27O1e4CKRjlBmAyotPkclk5jdokjhI3aDp72GNu4yvwljV/Csf0GYCMxVptkmlVV5b5
ZoUp2aeAc1jZAMPxe8wmBBHrczCMOP2OzQDaNcqq3gCHGhTsuTtgXNk0NkPCwlWBueUnPC6Fh/oD
kyxiyc/ibX4ATgDnyhUuR9wqU1vPdhgkJN4Sa2eaO1Ot1jWmMdJ+dXvDlk7lXBa/iWdqoA1RhZkA
F10zhV2+OFoa7rqJgtyFAfq+7KtQcrOXDBRYNJD8Q/yKvnbBoCsFZogjPQuDcdhoP8rk/m6Qz55F
RPpoOTBF/8hUyjQHUQAS2ckjYDATCfKWxi+nqF5oUtMd3pmPSr1QwHCaUevLzAgDJaLTq1W0ydNk
g+B3gOvkk5q993NoPSuTaQO0Pnd+ghRDpV6mgh/PzmL7bzYToBE6OtH5dL+g7C0N87niaXvCVqoJ
rmeJciyZYTj7mEnjU9dXHYizU8StWTEkHpXiRxUOX/MyX7fF6DU2ZhXrrPwThbLG+kWZqC1bmOTj
ToygIHavA6e5hUIOyhOrV53xT1mBU75HXPheqUySwV8y/DYf7IA3D05xsa22RJWD2iGuGrDtZv0j
RqIA00mSbVzU+TMhgsVXC6D+N6YTBmqbAMQbSGB/oQcAP8GVQlaIN1tdXuI8HlrSRfDFprVG9o6M
cXLp959/nv/9zEZ0WlfCJ8KlYiP540T2ERU1yRYtncO5CP73MxHVMMRhRiFi0o6u+UCHrdFJ7q5s
FcKDZ7sJm0sNm9Qc1P61ZpLPy1YgPG+0I1Fs2xSGTVUfaBP+mHP1AM4pSTJTJkaw1wx0LuZEISbK
tyFZhZ0/3kkw9hnfgvOSF1A4eJ3YI+A2Oclpb7vB5KwcZdc7qKFJfIHFszgTIawixxRl2zQQwRAF
EXTJSC7E0qvGUWCAMoU5HZSYLtUpS6x4HPseRkQF1wKy/5t6/lHJWMMWpXDMFhURCvekLqWQOHNz
oDThMeh8dswMr3nNZHwxi3E3uif/J0Swhx1sITDqyxAU7/kBODdArCXP/Ti+wnduvcqBj9/N2e9u
Hle0a/y01F5uewhL3sjZDxAfmZEnUtsaPyDLkfSh1eOYm09DTl5TOq4wnfsXdXWAVgBOHiViwOiK
1a44acaEQ6QHbeRhCl6ZfaJI1GNR/YiLZAbgX4HQzP9+Zm0SFwMbBUVoXjN7kwLIa7Jk0LJLzxim
BZEgwvOCNiJBA2c9QjMFIrSgBhcvMhIxeUNdV9+odqs90C5pd8gWxqse+MOn2+fFFUJ0UbBzeNMQ
P11DdRNA4WTMgZ3L+/gbqm4nIyarcsS8WFKs3SnTQe0wA+gmllimxdsAtCwDTzcnshOckQbwsMTu
ZlT2k6nfpQqBmwC/ejtaiuojWV5vbq9zUR5G74AVjIZ41JIvD1Fr4YvFEdJwEflCoz/MPaT0S12+
3ZaypP3AQ0QVBB4CJsGF62fDXU3TQXcCdL2tQbuMqOw4FG9xhYS/JnFeJbLETEQP2NpYiQnS0t3P
lL6B5apEpogxD+Awt1e1dAHOViVqp07VwepBvxH0+koDAqokxpV9Xr88mmSoLaVFWB/EzvtQfbt7
phQZQM4nj+5SDCsgpXL5eSVJkaUMLWRsEo8mXj+s/2Z3/v2+cOZ9q5BZV/B9Lf8W5hnoH2XFr6VX
/N8VIB10uQJAR9JhKB0nsIoDsbZmuFbD/e1FLD4c5zIEC1SPNkEcyXMoKt0XiQYU7fYBYdNbUygv
jjs8akb2oiW9tSpa/Zuay8AT+C6JduhcvqAEdUNQdsXLGfRtCUqbt2zeurXt9f2hrJjHhtMw/bq9
5M9n/UokMvKYwkN6GBmwy20NYQ2iNk+dQFGrqN+CrdxCuneOXro6NH65CDuPWtwjOVxGIXtu7Wne
NnUYo16SdB4t2bd+GpIdRgCqo4U89rov4/mYsXBcsZT9A1h/c6uApxuZmmGUTEAtWDPUWE0ASINO
Ai+GoNOZ0xnWBJzwwBmQ8MoO6wL/smX9dwsXE4VjPpPBR5av8moqsPa1nml2MPgq/eakP24fwIJa
IyuPWiTIx9DEKnqOcw3uxHJCtbCk5asZRe+TqTZeo8q4wRaWARbAf8+Z//3s/a6bAjN4c+wEZvcw
lF4XSp6WRUOMYXU+bslJL/jfz77fV25dUXCY4vvVBrXJ7RASby62RlasAGv1F96IeyZNOHqE0Gjx
6BMnSLKHONkDx+r2qSzuFvAwND7mj3Php3a2GlaQSuvT3Akql+zDunnrifNxW8SC9qJE/K8I/vcz
EY0+1XVlR05ggL9WTT+Q2PKN8LG9E7r7MzRxkXfBoJ0FtAKx9Ea7uGBmhaWgWAzIZ8tUtnWcj+vS
VVKJ/VzUAQwSuLiNGL0T0/UxwTOAwpET6GXzXHbZBskQ0OKwl3lK9/14N8oUf9OAygmfjfODiSE8
VRSSMgtvzmjv63gnDSO46bsyjUgPABgF1XzYmMsTMpVaNaO2hj/aTcnvCeVav7AzN/VGdVC2Wuvq
DzPKICDEoFDACvOtuzxBn4lXxdrksaYErThJVYnHs2Aw0DWFzgU4cPhppnCRU6VorN5CRXnWjU3Y
jhurXNXKy23lXNR/1+ZDbzCxIMu4XLpi07iJm9QNbKfzDi0I1u7+Pl5w3iSDtBXGZAV3ITMAYqnW
cKbUHzF6fmRIA0sPOYCtONciigZICwuvWlnkeqPNLp4GbTyaMftFgKxnpfHKiZQvLEVjs501a93u
X6qcPBWzDEphqeCN1i2Tt5lg2BkT6JcbqPfgUioLC+0ZluPZ5JkAbr1pX5OMtz33m8psfZbbvirF
t7/W2Qu5+qXcWR9pqaQO5NrTT7eYvpWasxsNgD21JJZNpwomjFM24Jbj+BC94L6LUx95PFW0b13j
aJJ+WrWkIpiIi6YtQGzzJzZ2wOu8S23+IxB3HbQX6Om+akub3UiZK6Qwjnq6QiC8MhJlfb8EdEJi
4ANi0MQj3PkEsyaUzuBmLxk5aVP7MisyqC9ROT9XYXACLA18Srwz4vKM+tlqw6o1yZGVJtjRVGP8
KLLc3A5x3vla35qPZjJEO8Yq/XtiJGxlhkO4AuemDLhErPzgl4CZCvA8vD0CSPziNQwTdEOlbg16
417xCowXW6CHq8J4zcZ/6vBxplst/NZbP0IMnKh0Nzixr8WvTv82A9dRszM/bWx/MP6M6bjPeCdi
9Wz0kiSh8Kjw3ULXCLr2UNThuTXBVLDEsNOSmtpxKgBzy7za7VYFXTfuylDvP3yIgpeE/cAkqWjw
m9oA2zeaxo7E2qfWSZP1UIntb/yTiIfhDAPoDY2PooA4awFbmNfasVbhuKgxqGHMru8BUNFq695K
yeR1TRbVHsBOUcjsB+shnhxQzhUUI4cokTyhGNhu6lgjYGCc6nVhMvqFor1jU1btJBtHFJ4aUT1c
IeRCwqdvra5tgrJZo9O1sHdtItlymQjBTrKUZCUncg+69J8iCkgVw/d9u32nZTKE+2YD7p7VBMsw
85Ne/MiQA+xlTX9C7uq/W4XiGWDIDczpCw4pZu3ivkPvZ6BmbDhMmaoc0RIOvGJ3wJTjXBB0OSlv
U5bWu3sXB2xyTCBhMBnlkqshuLCZGlKHhBwNczOXD9O8mSKJay84A1xrIQJJPzQCo/x4FaJEuDJp
Y5EjqEQKtgI75u0liBVCLgB1JOBC4Uag41k0Q1U6THWp2f2RhWGzqUlYvSEQxhi/W5TJC0mY/gVd
QB/TFBabPhu1LSv79hBbWQar5QL+U/J7uNKdOX7894BtAf4VhuSxaNH7B1KJMjSVMhxjI+lWZQf0
oNzpwQhaF6MDqhQgXetuzdAn5Havqm4r3tA2pkdDkC9I9uZady9/ihAlmAnNdACpjqgf7RV3Q8kT
kY1jLBwvbCsGZAgyQ3gOBAMbTw2b0Ik9Hqf8QNB1q/Q/b+/ngptwLkDMciYgwgEqMASYr24IvrCd
PfvuILkHklVcOVy86WlMIERxvbj27p3x+dSJs12yBSNiTThiPcnHo6P+yKIArWh58XJ7n/hGi2rH
zwH+Ir8J4kQZC9vZ1Qa1PdbpNBheUmbZ4GWdmv+qLJd+WE1Evbp0Z3+0C3324GnJakDX2oYkOGfG
xGgmQGXEWJHMA2MR6qLHcdA736X0qNX2IQT37t1qfSHo030+C36neZ4BO6J3R0VbaeVqSjej5d/e
zWu/AR6gDbgGMLVwsl0hIWEa2WgMTtIewQ3QJyBb94dy0xqnTgaTs+DPXUoSbH85zGj8J1F7dPWv
2rw22WMzvun5xmRbJ2lWlbVFFjHN7syBQCMvxQr3VpmsLmsQoB5jYs77jFnmw5R1ncQYXt8rNJ5A
EoppKIxcIXWpGouMXgMdVwgy+Tn+J6Or2+d0bR0uBQgWLqP1iNp40x2nRKn8pFR6P+rz7E3JkmGT
hAiWbsu7vmVw75EE5+CKvAYpeByOo2hJkrRY0Fv4pmW+M20T38BQVb6tB0mGcmHzeAWEo20DyANI
R5eefjTWCFjsRD8W7VNcbZl7/95hQAdYvggm8ISKYzrlkGSFbZT6cWie4njj2r7WbCaJ+V4wCshQ
6mi/xJQOoDVFPcN45pzjnTxO6q6KHzN9ZcvY+SQixBeioWrRAJxeOyYp4gwfzBbanWAB/Lacr0J8
H6Yma3M3gwgyPiY/+nhfy1pWFhYBFGodjeaAV4U3I+QcHEDoIG2Yz8dEbYxVnib7XAdohWXWb7c1
eFEQyAmQPASD5VWvW6KnCsArpvno1OV+1vXHnmYYpJksmfOxYELBvoCiF9JfYAsS4/vOBPUHkp9Y
UTSunfmtAV2qHuXPBgDBRnd9e1XcSl6+fgi60JOFeTAQOV05sixkzVAQtwisOEbe7I8Znsb2m9Xt
UaHwbSkh8PUmXogT4dN6YK0UWQVx3fzDSvcFOsrBCnx7STIZgqmZp3xMTV0pglx5TvOdMbwy8s9t
EdcW5nIZ+qWFGUcTnC0sLAJguQ7O5DWj5PbLBAhaHVta1eoaeAenPt427SZU70TYx82EBePJBwM2
BgPhwkM968hmokoQBfY4qN5ksh2lZEBtyd6ERnr/q3kpTXisjTYcm76u0LZqDWu0IR4YkCgk576g
ypzRA1Pnn2DrYsqi7/ooopHNgilbYWKqb05m7Hfo3AVYH327rQALOgbqQeSSCJLUKCQJu9flTdNV
zI4C4GJ7tvVQl9SzZaZtQQkwqguGKrgCaB4QUcmMnnWNUfdR0JL9qxnu/mIJZ18XdFjVmqSJNXzd
UbUT6JEPWqEcQM18JyL1p6KhBsZnYExDu+q2yKOpKTBUGwUa247xI033mMzyEgWUl6taNoWxpAPn
woS7zyrgDtiNikjB+A7eVBVlAT2NQNeJKo/5O2xkI1aLenC2OGETAdU4FIqFxfHqdBhSL0Z6LpJN
pC8rArxqZNdR6RO1LWvsmAJcJQpSq07eyriqH2yl0yQ6vSQF5QE0G6Egej1HG5XgxTLMMMLA7ms3
+q797bbCyb4vuJwzCdssj6I4yHT1pGff21T/elvC0mmcr0C4lWpBRkzDYQU026vxrlS3kQz/k39C
eC85XgeIDxCqcRCCS8tv91E1Zj0OvG6/tPljmCReZuieFZWe0chas5Z37F9h/O9n8ZpjKojgI2iz
ag2rqXD86eP2hi1dl/PV8A09EwAaanugkR4FofKKKW0aj57rgp2ojFeIQLxIkVTRlhaEwi4qaHCk
MJwnyNPDScsRf7IgfJi+pzJLI/u6oGC62hZRkvYsIJhmRu+GzJldOvvzXy+oVztn06C5+PVRB1+p
WyOrmajvPT3KuqSX9PhcED+2s2OZjTxzSi7oOCgfzkZJ328fu2yjhNgiBgZsFBv4fk68qvet9e3P
L/18pPDQEemAOOPKgbWL3JwIkPuCubExWQqCusb2ZkyI3BazdBwIYpFn4PQtV2Aj6IcHiR+gFNG7
tXXdB019IRpGb3WCRuNft0Ut3BPUDcCIBs0loKkWNqyIgfsQAponAPeIx8JhM7X6gzo2b1qZ72yi
7rOkvrO5mb+bBsfRIEiI8oqVcFe0MFerynVpoNCV8tNpQGq9u72qBTXA3AIWhIopdzKExzIBHZES
IQsQaCZ9y8heU2dJFWlBAgcHxcMFCk8gjwg3khBlUCKjoAG4YeiDK2tFulY0+EWAGAfZFTqF0Lx6
eU/0McKkoqF0Abr+PYWOle84/ReqZxKzxX/mpdHn/Q6c6xRQjddkREYGunLdrvugSBxyyMa8XyGP
XXnhWNjbWu9lBDdiHRtnzwVCAfiYPFCoBLfCnNVerUfaAyrWAR4DRt20tdN+RPZTWx5rOoLfdfZb
bXOvPiAAVDnUALoSwY4q6EPa4QE1zKEPcnve1UV+ZEw2wrqQteMyMDKDyAPDmWKXqqNPdjRFYx+k
ee9RxYuawtfKXVEUXpq3fpcXXkQdb4xsz8gU//YCP7OP4kHyASSDp22uaWUx8NpWBnKtgdNaz2PE
VgnoAjQr30R9/GCxDgjDGJSrCFlPuTp6tEba0sqUtZFEnl2Wv8vIwP+urqqql1iYJVU2MQkGqBSU
KhGLX6qy0kxZMZtVG1CVKH5mxuYjYw746cPalezCkjbz0jMyZIj7rwhWY4ekjWvbTYBu64IlXjdv
Um3VT99ub/b13QdrBkwY2uNRcb9C0GMOBu8V4IwHmTXui1R70ZRUgtS0tGl8UBnldLRxA43yctOY
3deqxbIWYfhas2OvbzB3WKzvX8e5EOFWOMyukcNK28BNn3r9uZOcxnVilJcRcQ6YgsCFvzp4tdVQ
nNY7IHw44Fn9PaYMSJ7vhWFvK/WkpSC0kAXKSydzLlJwL7LZdqdS1ToAKWn/IBb4kpHuL0zJuQjh
wWzBn1dEKValzs+a+ZDf2bf9aSDPvi+OepRhZ4RWjO/T/HdGPkrZzPHiFiHritvIQfNc4Tq2uKSN
oSZ90KPLFYgSq/xOXpn/rADnjfQu/GFV7JVKU9WsrMnugrg+uX5YSGYcrj0WQHNDCOEcHBgW51fn
zIXUmhpUUxXpkNeLdpmhem3dIQLvn7I0fGMkfk80srp9URZfLT5yyvm00PwlVtIialisyVzITLbu
+C1lB/BheQk1vCGi66j9nlT1zqi3t8UuHRVG7+Fscg4yLPpypYNlM02N1S4w0yN7H6fT/+/zXPzZ
RrLJ1OLOnXE/Qd7cvid3Alp+6gGfYeNwXHAtxJ6/Fk2HDlDBu0Cvv0YdCIrN0SsnyfDo4tGcSxEc
CschnTZp2KTQmdL3VDGMfRZS80tV1cqhmLXct6wx9KKZfY/chh11MskgKJfOyQG+LZ44eNGYd7vc
SCO3yrmdrS5IOEHHxlRkfT5Lr8GZALFvxuntAlwnmMYsrFWsr3Rn+1e6di5CeAvQoBmp44hbZbTR
Wm+UVfn7fm07FyCcE5J9EUsqrKG1f5o/Q/I3nwdkO15LNJgicLo8gzqOWmU2R5jNnYa56M6R5XmX
fAvuvXBOLrQoioQztplEmuJOuIzsO53oOnOSraXvSS3p319UJnSxAmSU96iJbqQ1WJpZdbCeaniI
HtTyL6wnb5L97+fF+Saiz/+1niqQWMH/tG1092gl+lotpwM1QYveybyy5RWhPQ2jFfC+xEEbN83R
oZbDeLq7qMnglMleff5kCb4vRtA0xwWNFcb9xHjy/0j7st7GcWDrXyRA+/IqeUuctJWkt8yLML2M
dpHaKf3677C/e2dsmjDh3IduDNADlbkVi1WnztFXknSVG9C49PQIWl1F9zC27YM+JuHafATDBpkp
lMrwXsJwhPuzp+usTWAzjQNig+lq2usme2qoKiMj82sckf0vAExwKibg9A6YBvsYnAVRax9s+ilo
BnDMmWFhx96wK2m8ZvdHtqCfRvjh86jzKouVVW3XGA6M2g2AkUeD/rrtBCSHCCyaHmfP9fEiELHm
84QrxxxNGhdVH+XtX73lhkzbTfn/0Y4QIwxo7ppTw6Kxbe90N6zdpzzYG7ni8Sxxy1w1DfSDwJsh
OhB8JrWcpG7bmQLPHw30oVq3Sbu9PWGSYAcZBoBO0JQE2k4R2quZttX1CbY2+KNCx3j1yamcNqz7
mpGHXIU5lBzUC2NCvJEUeqWvPozZS0iNqFTp6sjO6flguP2zgMMGA3yaj/i+QV+C+n1pD2n/C9Kk
KGAonk+yfQb0go0+WDz7ESZeWgo6YBjAotuDlONvL++jBvUyNBBa3c/byyObMd7NgYcO0N1X+9mk
jPkz6/s4GbQwHMtU8YSSfJ+3HUCxCfkyvAWFGStr3V5JUCzx9N00jrmK1Fj6eWT9QD0LQVVw2V1O
U4mNNzcuWaAGlbl/efa3u2eH99MhJQ6YNXqeBFeZD4hrKcTh4zT/1uZFuKwfMYBrErQrwElccaMw
ZGJ8Ay0K8WRXkaZtGXjobg/BkDxiQfir4wULORMUlgU3DDIel9VokInJGBi73O7e2qT/ZmXtJzZ5
IMGawn7snpJFC1FwPOqN/wtcNKHP8DIAOVcBZgCzch/zuvtFQbROiun+IP7899lioiDVDW3KrCm2
kUvTKQ1VkCDZHkHVmV+s8HFXoof24LmMUch/eFCkLIFZHUrFKvJtIFzfqG7/iZ8Ba7pKpxQtWjnH
Tptid13BEuW0b/5YH9p2CL2sBJavZ5vbiyrxDjAIESkwaAKJLMZAvWk2IGfMZ8hvje6mH9cfs996
EQgNH1g//3PbmGz+/uRWefMT5/W/PGMpuOnL0UUm1wu75SkgCk8nuYMwDi6IBEUHH53/l5+3EocW
du+PMafyLnaztrFVGQ/ZdJmg8kJyEVBOHDTBhEXB2m9UU7yAGMbL6pexmCO2Vq+MqJKoUlPIDgMa
ju5hHLdLU6A69nt3rae4sIvv7ZpDEqn67DP/MIzW4QPrgnsbGDSICCNpeGkqRVoyWfR1intahVuK
v25/XxbAgQMQMHQUIvD6FdMggQ0HkIzzHJfENkJ9nJ+Z3j4bVnpoM3N9QEfGbjLKT05h7Zeq/oBb
4Cy3uG6BscTdcTm6klQzZHVGFtvmi+u8Fop7SbbrUAdAJQ8RMMQpBc8OegsdImnLHPdaBzalv7ku
T3E31hHEIFxVHAwdWCWxhjN1fbPgDT/F6eBufmhK9VvZXjv/vnD50RW5q0DH982ueFiHOm6G8u+5
nD4HqBXf3gsyHwDCSQPSeOhJAIL4cjUIHat0XYs5djQIuhzMbH/7+9LlQCKaV4zQuCFeUnliMN3v
A5zQ8cnsjlZ+GvsPbCie6/4fE+I9o2VdFywlTDRBEdrgz/IVW0q2HECdggmG46uxp4Q5WjRDY4O7
xKCD9utPi/lpHg+64tDLJuoPpxleoYiorg596Y6MDeMSj+aL2b70+b5TgY9kaw0vD/YATBfIzIQL
2eiWFtT9/QJ2ui9aNLK320stKzNxkhrOd4T3oSmmP5nV69NatXq8elBRngFB3VTQ2dineWuF+rA2
W+S9l8dhLd3NPDV0UzddC7WSwNjc/iWSgUJnFQAuro4LCJfgAxpqLaCtM9fYgCyYGwxh3W1vW5DE
XhcWBCfGxn72XQYLnACyi1LtLTGeSoQ4I/Skn2aV9rakmw5I27MRCVsw04CHSwpnBTtsHw1Qdq+t
ned88sskdLJdkmURWV7TYdmNTRpBRC7P+ih1kxByQOnE9k0VE12FOJAcC7xiED+DHY+3TAmz7PkN
sXOd4kY0yVPtkcPgfm+TBrjM6uvt2ZatJ6J0EJHi7gUFq2AJ+0p3wKqIBF0Hqs16a+eqJm3J6cNQ
QCCMzC/kLsTbPQssNF6iATxOIZbcms+V9knvVNrTkmGAdJKfDLxorsVbZ6tHsNSjvsGKv8FwOn2/
e5YuPi/syYI1XuFBJgO4ojTq9wRt2PcbQLAFlWEecl9hPzo2MScnAYS5l6jYGcv/8fN8v529wb0C
cgUtxefTbAn10+TcSbPPs/7O+e8XtlFF3dyjVTLE+eqHy/taqApkkl2EQjcyo5xhBv34ggHdRopq
BvU1WqYi5odFA4oLRVFBagJcU3i6erhPxYTiwiwyLyUefR3N9w386jpvyQcy1qjWIz60IRcA3L1w
USw5FDGdPGVx60RZ2Ki6wmXn4PzzQtSeDna1rIE2x0a6IdBt3Ny/TVE7hvAFB3FcaW1Xkzfqs1ki
wBzoxsAfRbwhWwIk2iG77nBXIWZwvAzSJzRwGBjUoiENewgl3t/8j4oNsmrQiwGc66oTacpYUnrz
ivSEY4RbMGTcH/W5eDiDNJ27IsBeLo/a5Kf2OLkDi00WjVpYqHhTuasR3s1oekO9CVRFYBbw+A44
O8p4EoJhscIKJ+nzakFP3eqgBvrsk2OBpqqSKfTpJDfRhTm+YmfmkC9eWZ8kMw529EP/u59C6n5k
xkwdwmBYdmDfhD0LGdFJd1aYGKrdWu+zL7f3rCSeQIcbV03lqApEgJcjGKYGja9NiwVnhnZE4tA7
lJnf/zZXakcgb9CyUFvq9JiuxN2uZZvd/aJBmg3vGVgHc9pVtrAMNCthPFcz5791I2TO/TDRSwPC
EtXjMDiJZiIZBPHdY8Yebs/ftUvB5yFZzLP3uJxE4uXGMBB9lnjGeDMqK/Y307nb714aEN5J41Q7
c+IjMWNDZGDadsWJqYQJ5WNwEaFzfOBVTnLOs9YfOn+Ky/ZTqp3uJJXD7Qd5chx68InAbaH3/HKL
abYzzPVEpri28yc2obUd4XqOvBm7O++DnMIfAWA0uMDNCEel6wBQdbp+jGudbL063+v4Az3Z7d1L
bnJMGU9/wtV4QrgQLH3e2JkxxMPJRYeWqauSS5L1uDAg3OZDYeoNeO9hYPY2s5+EmaXYVH8edZd+
Eu3P4FpD0y6oh64Chikdsm4MYALEVdvFeaHO56r/x5m/18tBt0E6N7ThMpQR7SuQnXabJem21f2w
G0QsQKsYyNZyNIRwGSAB1WiLT/2T1s6h77eR6ygqu/xwC8PEi9YBuvGPfxODFtMbezaOg3cyqRVa
Y7dtiPnqVM3m7h2BtBawz4hb0JcoDkSfx8CmVeudaseB5FYbVWy4+xrA2xypdlTWABxEzvTyENmJ
D7nyoPBPtUtDUluRkvNKsusQWiOrBDPoDXQEC1YezLoGiQ7ey83bQqb7Pf3F9wVH5mkEesRTEZzs
JRqqTf/t/jU4//nCZsp1b5qXAZ+Hximrmyj3VVVu6QR5FkhALOA24e0vl6BNB4g4gRvm1NV1VNfA
76l6QVUWhLuqg8zF3JqwkDUv61c8s29P0XVwhDsWxNPgQ0L5DM8EYQBgjGv8JMPnu+IZumbQns4h
yORq7s/cHw9doD0Y9kfGdG5UmDVgjNF33JXBCVLiUQXK3UbVGSA75OcWhFkbShN6ug4srNUuhbR9
/6Dk7ZYtDC4UdP/hUcIVHC5njmVgf+5Rwj9BTjl0dACH7040YF3gjB2EeQ4CCvFOsQiiozHxTnNE
2Ochfbu98tdx6uXnhRuFOvPqmBM+34B7pGCHzAGX0UPp3++k0PmHln/OrgElNuGI56llVbMNNlOd
oIf5k9P8fXsYkmW4+L6wgQmo640R2b3TakVBu7Pufx/iRQOEMVI9SOxcofPsZsVNtHYJBKZfocxY
vNz++ZKNevF5YXqKFFmMZsLnwdAyjqG/bqz7o9ELC8IEVZNT2StIZU/ojRi31f0tA5gfhA3INWCz
ol/s8hhMyJQVjTckuOf08MEudcX+kWxTlFMRJfKWO1AVCccMvIF60rBOg/+D9E+TOpuaNDEYvENU
hxTBotQWMAT8NkUtUgQoGm5egYlsRrgb/OjHd8d6m8x3TQWHke1YXNr/a0VMaJiF5s19DSurD27E
KUA5+gNLjvsIhw6+HS8Rwb8y9E3k1jgnp41bj5E/qBg65SP47/uCd4VOoaNn/pSAASUL06O1fuCC
sNFsgzcUQMTYXsILFO1EWjmhS+LUaH/72d/55v5Dd/Z5X3h92L0NfcgSrttgx8r5kTo/TE0RTcum
CFUN5CWBhwYkQpiivhpob000OVUZ2Rmr/pwS4/PtUXAHLQSyqFyCswEIckyVy3/CWaLBrLzWbLIg
OLUluoJWL41q19g6JNh7ZroDu2Ad3TYoOx64hpBTxJsff4RVYc7opJOBMRmaHfUgNPetEvQtcZsp
AGPSkf1nSKwNrTWrxonBkJa/mvNLRvqNBWJubQ5OGmS4PzIqkBpzRg90kAmjMiEQutgGNrM1bN0t
1ADW4+L9um1DthsQQ6PAzLUOAvG52ybpCMI4BHFrVSBjE1IwPN62IJkyTgIPuiCkSa/bFcbEKnSt
Iu7J8kH4f2jB0JZl3wstDx2iMCUZDEyBbZhT0nlgOL7cd2Qs/bRrJvc0PvvmmzO+3x6JZJehespl
+4BKAxmWeHJaX0uLrvBAbmps8vpn3ZBHf46DiSpulj/bSDhALncvnNH0Ty/a5UBMb7Aqn87uiU1k
CZu1OJZZ8zi67iYr2Q82z/oD5vWL6cyb2W229w8TTZ3I4UGsGNxfwr2WNtUCkvvMO02seczsQ/Yp
ILu0Du73QxAgQfqZh1/X+WFgpO1uJDAzGvt0O46KvSCdw/PvC5vBmRkyLAlWqzObbcn2Tv8w67G+
PJKWhmlNw2k8JCrmEr4FxIU7N8oPw5nnW3uXFAn0UE7ayQ2+AkY2f729OJLTdDFrQlCDfBjTJgsG
2LhEegnYKpJTGc1DwBvx359vW5McKGjzAjYHmnhU4sR3fOF2SWaAWxru7uRqf7W5Kt8pGw64I2wU
CiywR4gpj6ZhPkE/pQaiNBc6HV+cdA4dh+2MqtmVZbu7PRzZ6pxbE7YExLf8AY9K7ZSaxhhWKdrL
0/II+ljFtMnsICIEpNSH17tK7dVNluhV4mgn2q0PEAZ8ytFoXlaq6rps8sCFgfY83LHo0RGCBRDR
Q7+5w3DMvAoh1jeckAaZhxANIAqHJNkHQHsjxYWAAe9xEQmluXNZ9bYG+hq7RbYtKgOFa5XMGBjR
QFmDhmxgpUWe+DGovJzYdXBKq40ThA0k2Jb97cWXjeHchLD4XtOaTk4bZHReMhfMyoq9Jfk8J4YH
Fhd1omseFH1tNXskvn8C898DxFa3dZ0p8oP8vhecCxeOBuaWh25XeLQVoSebMjxoAluLAvsLdV+I
u7MCtH/9lfSfemVbhmxM5wb5v595s5ysLLAtGBy+9ymXkQ8U+0qy7FAGgGtCyRl66+LxT/HQp/rQ
gCYBFCXaIShDzXq7e9mBvEdWH+U1Hzg3IYia5mJuZstCm//j6gH3cbj9eckZBAMe4lxEHOhOFxER
ePXVazoYacy6xorGwQ/bjB3o9EuzKG+YWz/ftidbEp7F590/6MIXqwatwXoGyFAWz/6RRYX58IHP
gwyBd/rAU4qceCgK58weIevneb/ZUISB4ufLFhzf/ff75uWOWpK6TqeEZnFJpyVyF7rJk2mrD3av
iJ1VhqxLQ6QBf0RbYyAoDA5VVFdRPylMSEiK0T6ELBsUF8C2c1WNNFcXMo49SD4IS3e9R5/qsj2M
zNrUvvlUNV4Vohy2QStSGzYoXmRGgEzsgib+22v2JxMq+oWz3yE+Soo0Ha11StLY9rT+1FulQ7bU
Ml+CIAFXceWUWxQd6NFmCML9wflepe5wXMFeG9JuMX/prYo/WOaozn+QEEG2ZbqWHsHE4PLa6dAp
GqrP4E5O0xiaWZENqP+8Kh5mEpg/7+VCydyAaLdzxRlHEE02nouDEWDlwX7xF+BFoWe0bwzN/qFN
p37vzYRGht+mu7EMaGiS3IvWcZzCtqvZRu9pu8nTMd/gQWtviiKvjigsdbvAVjVpXa8YyKTB0gcO
FY5OAZzqcnd2SZBaWrckp2SgHXARhvGSZN5vm2jNvl+6YJd3VRcmRko2utf9M2nNOxrW0sPqLc6J
WBn7cnsLXZ0WJH0ABfFAiYBm3ysulKC3Uor/o4gxwWHNSEhLI3LmeXPbDL9iLzYq74LBYUHGksN+
xM5IOrI5Kes5j3t0WAz6z9pEld7ZjL2pOhKyAYFOiytYYTeAvPhygq2CUjNlAaiwsmkPuc/PWt/n
0aQVNWaVrSFBer/Mpk0D5cxq3YzBEra191wmbI+dtPdUK37ltjFytBchwIVe83WuME3pnIIwvIiX
+fA+3M10LXxd8KpW03aQ6WRFPHy3lo1S6FE2mec/XvCl9qLRLi2XAr1Yu6bfLA0SEu/37wx+boEc
Brgae/FyvVZ/qee5RSEvKO2QfvaOYx2xblFsi6uSEp8nJCHQMgIS9yvmhJLobBhALwW8DRqMnU+D
d8jKw0xeaRCE6/3EkoI54a3WuR1byiIrYiP/4hahMbzenjQ+KeJxQnscUBCAGaIQw9ftLDwLoHRU
5omfxqtunZBVXTZZsoDw05of6WBvgpHGaTK+j5Nqv10FPXxgnAYWRV4QDYuJkFnTtSIwCvhaPdhB
xW1jEXPHTO9gmsNbN6t4YFXmhMh9NWvm0wbmMjMN6cx2pattXMsExnU5+WDKuT2tMi+FOj8A7By/
eSWnVE7QtZvWHCGWWby3VgkUSLlrcaqcUVWKl50sZEjB3wUmquu8Za51szNMPcIhdzO1+7XYjyr1
cYUJMTjQKcRNBo8HQs27Qb726U8W/Lo9YTLnBgIyAHJQ6gdKQzi8Q+nUYEwleby0x7L/nqnKjbIh
AG/MOwtwbQAyernPwYVUp76Tl3HTOqFps6NtvFJflW2VjYLzS6KrGSXTKw0e7DLqFn5Zon3hR5N+
Z3e/P3EYzr8veNGGagX2a11yaFS/hmWnQCzItu359/n4zrxBhWdpYjn4fh+8FclGz/7R9Z9uqShE
qWZJ9DmQuwAapynjuT8tT86gGITMQ58PQjjqkPQtaqvmgxieQM8G3bTfFTKg6Xgsmi9UU/EOqOZM
2FnaQifPHGCOjRGqBiR5dZZ96+9unw+VFeEeAL5hMZKB7yy7D4v+PbN9roPolV9v21GtjXAOXW/M
OvAzlLFP/+lQ+ZpVWZprINblHhadCVj/aGeTqgRPQ3AYpmMZHLXkQUu+kPxXobNoal6H7qcVPIzG
zjK0x0l1iBRT+ae35myTG16+DhU4j+KERgu0usEMve6M9OEDE+nzPgp0l4JWTkisZZVnarNJythy
9jYkyRWfl91nIJ//9/PC86juIYxpevh8Tf4unF35uyu3ibHPs/d7h4G2X53zdgEqi0eLsB+yJajq
aTUK9C8iKRgG+qSIp65XA8SMeJwACYK+tUDER8PfMC/zhyrOTQoepe/9sO30R1ap4GTXFwCnNkRt
FbpfGIYYHZKlWLXFW6uY0vdpee2sR9NROB6ZCd6l45poPQHRieA9bY8Os875rBttCAm6sFWkV9eH
E4nTMwOC45ztpbFIAwOkBm9fFQ30bsQX8KQ8EwFMH7YtCGIuL4DC8Kdhzeo6Pi70Szd/vr2ZJBME
hlEAHaBagVeiiOwu0nwOWk3DWld9OGhNOAFsGTSqptvrCwAbCoTikJsBy8iVRoubtu5aOlkVT+VL
nWzrnLxU+QtDoF73j/YQ3x6UZFEurAmeWWvczul8WCsPzqc8UxwP2deREQZkA6cDUsrC7cLMoGZt
mtNYK8Aa+eoPKlYplQHh55Np9mYwzNDYLzZ9t2Hj9vb0SM43pFT/G4DgQBqNefpK8f2GfmfO41xH
aNQpnLf7raDQiAIQR6sh4L7ct3nBBqguFODjeSvoYbIeuvRQ0sNtI7Kp4gwTaFsDaAMu8dII7YzE
CNDXFDs/2+CrbX65/XnJ6cDP/+/zwkqMc64TZrg0phUkYfuoHjd+skYfMIJWTZ4tNwCAF64lz9PW
nNoFjb3xscuCcByzMF8UAZ50JCAXRKckqhh4AV1OFPHyXMuISWKvW9ihzKvp3c6L8Ys9t3cTUwBE
zeF3EHwFWBEYrUtTNW0dp8jBgkTKY2yq+LxlAzn/ujCQ2l2hbFzi64Pz2IEC3dJp2M2KIrbshABa
DwIZdCAhJy+ckNIAiAaM5BhCCmo892FZYpK/jir4l2T3Qt4XcwTvyxuThZV3tCXxIE9LYlt/oU18
t5gDkqbnnxcCEg0Xr9ZX+HyC80FjlZuSrISNdB8yBjzBg7aNy3V2O/TUtOjIiyetfq7bFKlFo+s2
wWoMD3efEO5sgWkH/RVMCVegoxe1Y0FbMcaeC8vc4pQu0aypMu58VS8TL5ivMzN8uc6i0ARR6JRY
MFPSr23HIpYGoemcEv2oaSB4H6JZRYYvnULUsSBCi4AOuN5Li23fNEMK7vW4ZHWICsNCTlqt8MPS
TXZmQ5g8AAl0UnMbefcrtdbN4P++vTqSw8KTb+BsAdIIdT9hH4APuykrlKxjkz6t66vWjPt8JAd9
vlubAPv53JBw9MG35nPeLRREorwcwoapAl/JcqCIBS4IqIWhBmcJB2aC/iwavhft5JvvureDBort
/7h7srj0IkJ3sKxxAb7LFV/cieFpOqG4H7zZxRKa7o/Ba3kf6207klW/sCPMVdWiKjX2sGO7c0iq
95YqDFy/dhBRc5SCbYMT5orIpEkhsjKPqP0EZouT4kc0NcO+NyITfNpWRxWXpGSTXZgTPDIZ7KRs
aKKdyvJb5zwHybaHMKO9uT1rf+5awQXwJBEKDEBpOVfh8EB6W2/NLI0HowznLnL1emfYnEXuC/O+
exXaN5vPCb2bhwSAMBS4wKwDAD56I4QzWhZQYbdmmsajG9XvTMXrL90MZ5/n/37m2FZzrIM2KFNE
32D3M7OQVgoPzQOh63n7bwDCtu4dvQyCrkvjfutCsZvstfybnoUj3SaKjcC/dGUJTZq4M3lNQYSx
IYopiyq3tVNV6+D3DrIHn839g9EsKtCXdNbOLAnO2fKIxqoOlvxuB9xpRRW1Ten34WhAxMv1g0Se
Dov5xujMRRp3P3W2z+nm9l6WTRSejEhAA0Z0zbcApVeS2WWRxyD1fx8Gsi2t4IidrwgsZaM4NyOE
yEM928M6wUyrme9Tbr8t40dOB8dB4ZZE8Aq8x+X2TTyn78ZmgMYOOS7dge1vT5TMk3FGdzRKg1fo
iuCmH62CoPMF0iTgc7c1c9MVwaYgjyTLHwwVbkW6Kv8ZE8Fd6EOiQUOgGKav5TZLnW+VbYfTbP++
PSbZqiClDogxGtBB1yVMWTr3Bqk8mJmGx9+Frjjt8q9jvuC2XN6Kcbkgfkqt3mA2cGNgaZuetfED
WxeQx3+/L1xeJhsavLv0DBwGr4HX7XPfjXKmQr/JluLcivB2BMbHb20do3DI552WfXM9RaJAtrEs
YNNANKaboL8V7iyoKE1TT3A0PJPup64+gpb0ddDZQxFo20wrVEkW2bKAPM9BJgdpNURKl8syNwG1
vATnBFFU+GnEU/L2ppKNB8xB+DJvwb8qCOm1Xtl528OjDI/u9OwbG8sOk2CjIomVLQycIo/3+a0o
Uus44wpKbbOFHb8uQnfMDqZGn32nVFwl0vkCqBuYaJ6j0Pm/n12LmpVZHWsxX/SpnPwwH++mTcD5
AEoBfzhtD3AslwZIMNULNRj6WLts6wPrX9iKIcjCIiQoeCslf0SICM419wtv8Rl8V6dtCnT/j9A9
nrPNmqmyXnJLiPU8ZHPQSS/Exmlv+L0/QI8oMCLLq8MpLIHuU4o5q8wIl+5qV2XqezCTzqg76EHY
ggOE9P3eZ19v72Z++sRAAtg+1Gh5w/6VniIFjsdk68AD2HCwDs68s42nqojdES/+KOkUt/01Pxg2
w7k9wSWThCxD1cLegkC5AVDF6nbuqWzCfIf29n4DAeGIfCDDcGFUcEG622ZF5vVpbFURrTaaqqVB
dlTRjQy2MyR6kHMVXI5BNbQckBmTGDznE2S32mPmq9DkKiN8z5yd00lf3KIaYGRtP09eF5HkwVtU
j3+ZM0AaEXhVAHFBmybMFFpc2Fx6eFwS932YXhf7cHu7SQcBxRUUngzg2CxhY49gISCBNmTxyFkA
2fIwNnM8QeDntplr9CK2GYcqo50NVw7qBpeTpS0meDQogAEj1XqAupPHtE12llbGYOGPloVX8+yI
TCNYq2k0JvPGrYrt7R8hm8vz3yD4PdfMnYI4bRZrwc7Xj8ukKvDKbqJzA8JZgmZkHnQWBgkdrIK8
a3az81Z3U+oI4FT9oNLBoInq/wOBryRRR0Y9OicewvThsJYP3sPtuZLtC5Apmbi4ORZfTDXy29ZH
bgs6b0b9MjP3WUMDWl+NikKYdBR4CaCjWEeWS0TityvCcmNsIOzKln5XoiX0H7NzwP18ezQypwo4
NkeXgyntKh/vGClDCzti6c5GyEaMfUMfAsgLpW4WZmhrcsjb6KjiLNmdcW5U2A3aYNaDCU2j2PfG
DWDngP+9t1kSZbpqL8gWC5kuPkC4CbBYXx6uvk6alGQA9sw+ec40lMwCkkd5MP68PY2y1TqzI3bs
goxnHa0JaonpbG9AirTJqOLZJr2OeFMGEvV/lAWEM4qGV5aY/ZrFTHePdKVvSY3uV9Bh6VMaz173
GchUYEXduCzHjVao+POlM4nMN4IXSM4DtHc5k7o/LYleJnzNsk+oPcYAOu8T3/rIBQXIO7i+0DCO
TSm4w9z3GTCwMzDLFIwf7B82/PaoKjEpGQx2NVo3gPlCyVy8O0iRTjYU4KE3bGqn2dEe1h6qkKWK
5kmyzzn/A0DpCPd4K+TlnKX+ONaWiTnLmYdiNotyHLJUe0nHX7e3n3Q86H830CmApgQRYTDRbM7J
UOd/GHjTydoPhhOZvauoskh2OYJuYADQluChq1jYA7Vh06G3sjzW/EOa7VWleeko/vu8KNhlZqwY
zAXPLwqSEW8ZQt/7OZkqMjmVFSEuboBvTfMyB/jZ6RGZBKGGBNjSqGIgWWYSRN/opAJbOaASYs+e
1k0jZci6xsX4LdCqXTslUWXTDWhRwwlkz0b5ZphtaOcvt/eC5Kq9sCvELSnkph1nwCI5fRtmJNuM
7peEPDTrGoKRRHF9yHYElHWw48AFdw05XCYG8ouJ8yFYxV8VCHT6fP5y/3gAcNV5ZxIe5yJL5ThA
V9O1V+1kDN87kDHpALwFP4Ar32iVgupGcl5BqooVQxYGvGPieW29jgAb3qZxkSLK94+OkWzXMT+0
6wdKyNyJgmseBM3o5hM8g53ayMUTpDLqpd+Wq3EYAaYJWmd7e+4kDQ5IuZ7ZEW7axh1GSlILqNNF
e040J0KLxY7p/T5vX1da7y2jisBUG03ZukPZ6dD74EEiqjYASZBx8SsEvzEU4NkdR/yKFKQc9kCi
ukTFnB3L9VuQzGEJCr9+fb09dD4y4bV4blPEjhW9UQNyhcDGc3tkCj6lfhGxcXgeO3PvEHCeDm+3
DUqOgocoA8oycI7oTBEGOTdFOzTUz3CnWJuS9pte9QBWWBCHNLaFNVlDgGAmfwaIOXSH37eHIJ0z
wBoAU4M8AV4+l/fVUlp0RpYnjY3mVLWbJdumxiYoP7fzfv4A0AvFgP9s8cGevRHpHOhFYenoB1y2
qXX0qjdbxewn8YQwgXSq+0dyQYRKMROlhyxw8Aydj0axq8pnnR7sk6cqQknX5cyOMG3aaKR2wsuc
VvCy0ojWP24vi2ocwlRVuUU4PzMeNPnWMw+dG/VNNP0G8dYH7CBf9AdaxkVyLpek1TptJGmNl43r
pQd/Sb5SZn/JJ3sIQZJmPxRaqnrEy4aGJw649nFFYrEEkzNkXqjHEMAGTpN+8pcg3WTwWccqh1Bz
Ma3BLphL8s/tcUoiABBWcpEzVA/A5COc1K63zb7N8IILtFNHux8oLf5IUsVdIjWCBBJS+YjZ8dfl
ZPZGjxIoQ15M738MAUhr2ReWfuD6hfgE13XATcJF7i6NOA14/vsFz5uk6MGCSkPV+0m6PnjQAnKI
JterIKbxvV4DwBCtlaHHjnlwtFtUWr7dH1ciywKwIYQwABYR3xYeQVsGKdB+7OvvRfeYtfc3HCEZ
8J8BkV0FzsaeVx1NiZP7K/e2aR1Z5SZoQrOKmIq4VOYNUPviLXwY0RWZ8IgO/WAcUryotUdt6/uK
QyrbV6A9gX9H/eu6+DWQmowNGFBOrWtV4ULRD5Oh5RVcTnfrNMIVnFkSK19kzawhJajg85a9tX+Z
6iGytSWsnPvRn5xSFDLTqHyZVzfnsOiJOy24CvyUlBD8XvxjBrlRRVwsu9zOrIi3Z+1UwVjzvI3n
V++mNX0io3OA2tZbWvoHxJ5RUP66389w0g68l3XwkznC6WxNdK0urg2Lw77OhjA1I8tWzJ0sZEUX
HTKHnCnminrbXUkJoBfwD+a4hob+qTYQT3l96Bvb24ORGeKyeSCeQN8oMMGXrmbSqrlgBIagk/SY
kBT8sra2Z4O+Scn6gcIYrm2e6uDa4yB4vjSWBu6UVjXaRolhRikGZES3RyM5pBcG+GjPoo8A7QvO
pPt5PDt6lLINmT7gBmCB6+kCbY5GaAEquNI00Uhqo/O1aEJNb0LF5pKsB2ACQPNBph467aYwgtRZ
h8GfOI49W6pwwBElJmTU0ul31/99e7JkT1mAKvnLCNsZFWThwqzXohwTF3XEZEqe/I78hq5qlDn2
Fs2OhzRd46krHgNqbwcyqZ7r/NtCHH9uW/RCbsVyOyWwvaLcYrGnGji/WT8O2rxtnPe2yyNrVngK
2ebAnYfiCFrdeAb2cnNUyIEEaYXUa5unIVn2TFdJU0icOCRIsDeQ+secioepb+aABUmHTj3PiRD0
hPbsbKpAVS+VmkGzBhArHqIdMYeMmiDL9XJFmstyH43RiEDEdMjsQJGalM0XqhfIuEOtB2hPYb4A
0HCJ5hp5DBr4HhoJKrUTiefmFOO48nji6epZUrcT7bErURAp68hp98l0MOtocv2QEBrWjqdwDpKg
B3JmYJiGn0OGUMR3W3Xb631jlXiukmgpSlS0SdSYBy9LD523/cDhQq8I70hHWe6K04cMSdcWQVvG
OklDjdIoq4Iwmwy4pTk0c7DGjqch+F07qufRH2JM8WihNMyTHRCSwV+X+xxJSS/rTfQQAmvmHQF6
qkKIU9nHoWIsRLoH3JMW9VGOIiRKkF/cV3Qsw8mZl0ffrf2N4TZPSd4VUDLMvOKVLmaPZmc32LbE
/515C4Usss22FPGrImCUbWwO9eb4UnhZMYJvTH90/J6WuPXKz8RegGWycU0QFZBJlj9Bg9i/hsSg
wS0JBaE5Fqd1AxYSPX/o2/zJw0uSnHo6HZARfermZgNKjw1YInaaUz304Fa8vUdkBwwoKiTFkUVG
ylp4JblNm05Uc2qwFgz7OdMO2QcKgP65BSFp6DE6rqMHCxUBz/5xtPe3RyBbMJxdhJOgCsdA+JE7
u2+trrUqHLc6Huv1sYMSIeggUvPnbSPSacLzAVp0IFG8YtSkkCuvLT+pwUJuhq22qVQ4F5kjgjbq
vwaEOzdvbSujJQwAhbIbq3EL4b4ZtO3sH9RtHudOr8Ol1rLN7WHJKsTILqAJErlC8AGJinEMGOTW
L4L/R9p3LUnKM9s+ERF4cwuU7e5qN21mbohxDRLCCCOQnv4s5t/7/6poThHf7JiLueiISuRSqcyV
azGobFaRRQNIZdkhyX+DFzjsvCNNNoG4d1229fgvAqjPdfNLS3dufbb5eiZKx0k8NJzVt0kTbAor
3frtGthiCh/nvghUbWB/nvhcP925wD1CIJamBXIobWiDHspL60OScfCEMPMwIC+QT5Vv2z8qU7yV
EOXwR3pX9env66NdCqsgZIlHyNQYCtd4uVE7S8v6Ii+xUTmahO2gqTda2tUbgq7eMEutauVoL8wu
2PkB+APDwVRYmebl7GBoZWF1bQC+4m4sI2D3IuI9GWv0gQuDgntHxgNELPh/zrAd6GUxyhEXaEsB
OAJOL+wmHtgekamr/fu69YWt2YBUPjpFkvj5g1Fs7SBclb5eOIMYxkR3jhyr+xn20aPRzhnRKkit
J2I4m6S+7dgHZ3d98c3z1gK1z3RGENI9MzePBZK+AUg6gTnffITUTcMPRufjir5z9D7MxzsiwUv0
vfb7UMrnLn2S4xiXBqhBv4vko3S3WvBxfYMuOLmLD5ptUGuimEKrL3sYxVY9GmIlvbAyvX980dl+
tC3ls0bLGShFwG2nHjv/SeePonpKk1emf7s+FmNp95/P7myzeKXRCjcgsEbQR67em/Smlt907Xft
37RJF2rJDavaMOnMqKL3rDugPBOW9uP1z1j7imnKz8bMDYQvuNrZg9Y+9zX4KEO1Rp2xeALhT6Az
M5WcvWnaz0xIz62VarFqudNvHKVtHZ3t88C8B3pv/zej+cfULKrrgxz5/QKmdHZT0DaS5NCt0QQt
RMhINgAmifoVCs7z5CYgZDUpHXjrGgTlEDwPBj+Wt+B2S79eH8zSbkccjh+00XCHVrLLectH8OB1
Pq4+sCLXobFGkLa0LOc/Pwt7MrvrGtPCODjdExbr/l0Lmro1vPrS/gJcCNc3yFuR35wFP9gUQWd1
Zv5QZ7HODkOz5/3K/blmYra/WNCquqpgoiJ2zNK7aorli7WM4OJqoEEBCHJ0ROnz7jedu9IeDA8P
hpB4tyn7i6tjwlTh5sVjCKmfy8XWfNqjDVUi2K77cDyBzia8vpsWZwlvBmAf8Yr81ABp9y11uD7g
2ZAWcQ4KPCZubXfFmyyFa4gR0ZaIZzcqgfOOMd0whSxTzFJd+7e9QQ6VDuy1o6K68VD5Z5HJtZ3d
pkZIefncuGVkBskKRenSxp74t6cMMZLQ9syxckhm18NQsIes7PXt0CTOJiBWsc+LXO46V5TP12d2
0d4kaje9xlDPnmb+zL8JOyjtpmbFA8GMSmRmdiJ7R6HqupXPurJ/ZO3/MTN9xpmZqU3DCkZQK9DB
ux0KN/TT4sTybFPa3k0GOhc9y+MS6aHMU0erNg+iDDbCFt+djn7tTHbqSQ1KRvfO5f6XlW+bXNEs
gkXnDrq10YgGHfR5tndKkZm6TNgDsr4/Xd51iFzR+dqTihzTHJwfIrehnaNLCGEa9NZt+a5OpVjZ
fYsLcfYVs7vM0BNl1hRfwWQaeq8KqjMKsNLWfvmr4U7k7ih1YNVnhzXD9Vxb3GEPlqR3GvgSdWbs
rAyXNi3rHRuykzvaT40n7/OifHHlWqCyPND/2p8j7lgmwd2Swn4wPlvjUwrJ5iYy/yKDNhXWcMt5
01mau25SFZx3dl5ilDyyulOJfmadbK/P5ZJbOjcyc96tnXKmM1I+COdH2e018VOZK6516cIG5QIo
nfD2/lxn5a0MvDR1iwcT5Xad30otiHR33GvsyBt3ZTxLUEVASf+xNrtWwaQ22rz0igcv+4bSDtql
sghJ8lBY6DanWZQ2TVgXR9u+Q3Ptio+YJmt+DM9tzzxfze1aL0zYpr0TFvazCLIod8DLjsPX0hfU
5lYulaXs+MVoZ0fOQw5Azxq/eEiMfDu2IO3Un42xBJX+oz+1iPONYatw6LOVaV7aNg6UYydqIR3t
ybOwQjRV6jHVIWeDpg7fOkr23ejXoLpLGwcJf+wZZG4mxo5LjzvUXlvLFB6Xq+ZZOcFNURrHTndR
zRq9A0nWsBSLe+fc4OwmaZmhVYM1PcCbLWjucwVa1rj1dyQHGWoozEfm7rs1POg0ivmmma7qqdyJ
fvh5AdpyVT+ARwBgay3Kd5W5uX7AF38eWIPpejLMT604AbPT1nTRVgQtqrCo73j7FzH/hMz8k5pC
sn+2Ssztgk4RYBqF8ySqg9Y+JXQlolgawx8vCEJHAwmSyR+fXb1d1Y0Uai6AmJY3hXjz1jSPls4t
ApXpLkHz6ye1i2QkZpUJDKEEmVjlO3Hda49I0KDbQT1YjdgUqni6vix/Wjjmy35uc+anKGi20bUG
2GyZdltWQqrG9XZppcd9m29yUPCmyHL3BYvR4bStOJTrXRIjJYxEMN46PnRtmIJkoLf1O0jKd9kt
KEgOpVPHGE2UddkvaucbYvY3HWjStILHft8dqja4sRLvwG13oxcqvj6mJaeAPYzSFfIW6IuZLRNQ
2gp8u1NLoTj00DOtdsVftFlDGROX4lQjg2OY3fyIYKnjkxrdvX2MDI/mrpyWRRdwZmBeOjXReZUK
QHQfXMcPHesgQUDrQMjY1R6Zt2nbx0772YDcTIcW2vXZW9yE/wxtnv2zTMnRRAAEcq9tOsXDxvsC
WfG6fUiqLvr3AqCIZs/HOdt+RTK4ZmoChV504rmDNIXI87Unz2KK5dzI7D50RwATgwLFzMTN92Xr
hqJxwtxtQkLsgwtOPV6qd8AfXmyTb2nhPzIHnUaOFWUjuAMH9/X6DC+6kbMZnv5+5kZEjnqRP9VW
PQLWyg51JbVyHy+egDML09/PLFRjItCNgUNttEMok73qnqw1cPfaPpmdMrfTiOn1WDlaiSixv0gQ
1aXsIHOxzaufRrAS06xN2uymb/POqb0EB0Lrb6wixbtxJRG3VArEVsSrG3wwf6rel5OWUtD6qgDL
kproFG3eE/oFyQQ9OY3GYylOvvOkqTbk+Yuo3wrGQ1ZtoJAWQZQiZGJXsXej+tGN25KvlJaNaSY/
ueizD5s5GyK9IuUSH5a7J1HR2AdkPm0gH3QwWxnXFkDt1UNv/lD1L738Lvg2Sz5oeyjF1+v79v9z
jv53hkDoeDlD6PwvDcLg9ZgyIq65pxHwvpAY5dZBXKI6PWzB1ZPaTayN3U51bWTjc8E7vTcS/Qhe
p1/XP2hxYiB/5wCch+r+/GUiZKtoLdFI3Mo+tLoDWg32g5bE7b9WQ5681Jmh6SycnSc19LYyRjTk
2KY8lqhLt2Vz08tuxesvHSlgJdFBDhIycCDMju1ItSTLGO5/+UcN+bF1h6h20tClFJSW6Y4law3S
i3vr3OTsFCuZpY1q4O0ZNClIvw38byPy0F3wmBM9GnX0aeRZPLbvI9miWygytXHjDqe2QrgdWCtu
a/EZAT3ASdwHOKtPKAoDmvasnnqSSvUm690YQEt02Pc1xIRIKOrvdvc+5ivosSXHcm5zNgOumTHo
2sGxOAHZ12Gmsv31Xbq4qmeDmnmusmoTQ+UYlDPUG7R7RWX9NXC1ULVdbNjP/b8WucNmRQgJcnnI
maHrb+Yuuranoyexi5qa7AQf4yFxUKAZ7typbSQ3V4a3PH//NTePVCxT0N42sYPANVYDWy5216dv
6S6DTIuP8w20EPhBLs9emYPx39PhdEzgex2xc9AFTMrtdSPL5+DMyixEwF62+x64hodaoPohn2z3
pizyHRhoxua5FE82vU/MW2oZoVd/qcFhm7RPY7ctisP1D1ncLGffMc32macBF4apJR2+Q6jb4jWg
kWhD3do0/q3rrY15bWZn7qbtdXOgFLay7LvGHoXzC/6TkPdc1mFAX7nz0MmdS7/5fCe8Opwab+01
ZsTFQBf6hVhhJLvB5zqbeNVBOrgCOdKDVT7q3Ysu24h2e0qdEFTCUZCQEEohoes+0rVzuQRswaN+
anQCoATquTPTvqoVAZEdGpDYwDedbfhPnZDfqFMXIVrrf7suZxs9M5Kt40J/yGT0g0izee5J+WOg
7VoSZXHpsctRVUCrLrAOl0vvDSNoFaemtcZuNjzVHzLixxpeYaTJt6zJ416svf4WSLThK85szg4X
vHAT1B4a9ADfPAHotBG5uWFls/F1udU6EdsFvW+L9vtIk71ekRiuMq47cissM/6LnX/2KbPVcH1h
lsP0ErClF4JcOyLuIfeaEHLDm8Hf6/XbdXuLu//M3uykGZooNWHCTeot/D76y10/+5Ae+37dzNqq
zg6ZL7JBp/0Utzb70gpi1r/WHTxYwqNUR6ENe+26wcm9z6PF8yWd3WdOyTsw+8Mfk7R8Tnj5qxjH
Q5ZUELID6a8NDaq+FBsUTlbugUW7SILrFrp9Eb7Mtq+vWQODoAnyR1l/Z7D2ttTrrxA42BQsv9G1
8kByFXviL/oVoTkIATLkliADMkdVVR5wl0aJ/mIzyPdEVQcOzF4HrEztOCszu7hjzkxNS33mm6vM
qBI7w2GxmNwIQ3syVB8LWqyAjaYF+rSA6GbxHB2dnp/qSMXYEZvrMJOXXdiSGxNQimLTrKF8Fu/t
MzOzfVLK3qy1AGbMpPuea/YHrbyVkSxviX9GMot8KitNikHBo4Fq8S6zsluzhv6VJh0BgB0aBFnz
pnK5qWS2RpO1NDiMDc1NJlisgLq7XKoU7J5iaCET5DR5BNGOMOErYcmShQDK0iBhA2bpE2hpqHtq
CBuAX688dKea/h9/fuadgkajSE7g57XimyTfkzVQz+LnT2SbwGHgsTEvjnaDhs9XgJSjEfxE0uYR
R2glvlg6Lqj1/9fEbAjoa2NWbwDgbfsxcaJCRNnaLC1tsHMTn5a56kjv9IjauuQmAKuXV4swQb2t
kH1k2PlvXKP3WtpE113s0gkNUBBDERZUi5/E9qoUUqdlppBPIsjKqW5jWf2rzdITwM0rk/jZFHLl
wMShewKQMvy73MgltDpAHF3QB2xB4B7JN45IpE28x6ry3fj6sBZisSkxjzDbgqQ8OqZn06mRQgV0
0lIC33ak1C/AH0IlaahVu3Z4040axwi5HpdsqLb2El0cKHrGXASCkMj8FP30nTLtSY0xcwf0jwLH
HOlDbe0QoTVG6ILPZs3i5/2J0aJYj5c9AIGQoL+c2nEAXro28ajng/YCUugQmWokelZqBovjmjjS
fQhlAmM+C2uSQSUckhEgO5NBFfVOs2GGfWR9cGvKNWK1z8cBIzqzNTtxrqupwIFMMiRRKLjxtZu8
MGMhg23dJBAJLzZ6xx+bQqy0eS4OEXfvtGOgWTTfNip3axdMD2iQ7O24KUf0q6ZDGJDumHPo913f
pEurBr00d2KoQ/Z9nvNRyVg7VQneHLP+FUigOHHSPW0llvnsHUGZhPTDHxLESUn3cmuYTWLwrEVi
yZFqRFKLo/DG1/igloxAcRyQLoD/sQdn+88zezlAHhkVMf8ZnRahU6xxDizN1bmFWcAyDE6eeBNX
iQItTlmheo/ojyTW5t8vCSTKAN51wT/8SYItNRO0Q/SoHKrkyLVD6YbjsOJxF13TuY1pD57FXiDn
SvWmQ1QrKxqOASQmXotGxi7dJf0QDuZj0p3k2IaG/eX64KY5uozGEEGcDW62SqB1NJiy8CyhVrOp
CzvM9K8ZGk5rlaOMKUBAsLYvllftn+mcrZoGBd9GOLBYE+dLXzQ7LlhMQZG2cpIWch6XQ5vcydmc
ZtCL7QsJQ0Wx4+kXnZZRUO0N8yPLfjQsjzm7GexXdCiGtnUsQMlt9yKy+oOXPV+f4yUHcjbHcxxL
BUk4yKChXOHpTRbqg/Nklv0xb9i252uqwivrGcwuVMJTP0BtHVn+4GTIW6T3Az0PE+Q8XfXVW2t/
Xdu3gXk5x6QVqV05eP6p4D4nv3WzQUMRNmz9s4eCWFKCA6ScsP0/jeHx+qSump45MQJ5E9Mcplnl
sV69AStN6t9D8CB83OjJV0vdQXkjdAf2f3MHc7iEgVahPNMw5KDbFOKxNg5jvzK26dBdOZTzbjtO
/vdQIip6zW3zkDbZnmZGOPYs7j1t5aQse+r/nshg5nxUMFqJ7WMmhfEB3u5Qivfra7V0cZ8fgJmT
8TPNoUEDD6pZbphpYEbqQFQrSAcaiuym1fxTb3cPQ/8XOM3JBeABjRQcxjcH7I1NRbWCITqx/GyX
G1mojGLXChENZRWpepubR5aSuCu21Lrxh5XK1uIygiHABAMFsv1zZLMyjNYZCzigQD+NSewmeVTJ
Z1f7IgEMvT7Dy6am8p4z9VDOoXplSmsharwUBhDHmVFXxVW6y9zYWathLPoXMFj+j6G5L7M9oo90
QgYkIHQxXutKhBMAsUhvTfvDq56uD2uhYoIFPDM3c2fcKWjulJPeZfDMSuDaiiq0gTWsj7r1q/Xu
Crof+MqzftFdn9mc+bS0Qr9/hawZSGi9HfdvTe6EbXfnBCtx5eKxO7Mzc2DSyvQMesKoYjvIAL7y
8df1yVtbqsn+2f1nU7yNuYlxNGOz6WsztLi38UQQS9DKNGYVZw1q2tdtLl7uZ2Oa/n5mM5WBX5Ye
sCmOu8+GLTA0hRVfN7G6J2buquR2r5MC8+YodV/6JE5L57G1yBEkgnGBt2St6zuUwPfGKFdsLzoy
UCehgj4Bb+ZvqhJtsjq4F+HIyjbyytsUuCAIxWTPCRVbP/lR/XuJKOx/lO/AhYwSMBrnLucT+Gcz
A3qJgDfD2FZF8H0oaIw83e/rczpthU8XDmoFUxssFJbmRSiQ8tnCL+GpGK2jIfheeyvNC2sGZuOo
jUooN8Wl2WnF2zhA+dxNf1wfw+J2PxvD9AlnW8/X6NAWJUw4jgwt8uQrf5cKHlbdo0Ff7XEtvlx0
E2f2Zlud5p5K2wpzxk1kl75kgxYOwXZdYH1x6pCKA5Wzi1rQPHOQJaIj9QgWCNpHkFdK/N31eVs8
sme/P3N3mt5RCb1KAKL8KB2eoEq1FvEvjQBZlynAmPgQ5gxQbQaGzEB6GAFxNxUKLHob//sxnFuY
jaGXWp/l0setBNaKAAOxrXqHsuZ1K0uXLNpWdfTG+MGEGL/cYaqvPdqVGi5ZcH2YTb+Rw1ctbUNl
W1HeHq4bW560f4xNH3O2nSu82qnZwhja8LcNudf8NcnBRQtIA6AVF5mbT8RcHa+Dhvkuwj4ahEUP
lF8T/sUYzizMlqUmrCv46JCHL4F6od7r9V9fOoDAAIDcFcXzACQHlzOUeOBETYGJfWjDStvLIUJB
dVzrQVjyKqCJNJGRQf3lUx5c2cKFtDx4q0jxuy7gHAmJQLcY5jjxZRpadAWusbjHfJSYkGlAO9n8
tAc8HYg3wJ7Exkr4t9qwI+q/V4a9k+7X6xO4uAGQHp9kDqdqzCy4qgCIdsYSaSBuvHfA+/y6/vOL
64M2a6TfoeEC4YjL9eGJpTGW4+fdwdlo3Rgr2wO5OYn4sGJpaZHAmoAY35xoeOdhPkfV2ux1RASm
cKJ2oBHV7srqpm6GqQh5yrL8LzY2tJvQzq3b0KmY02r00hcchJfIbZWxCJkeXZ85c3FASM/9EXaY
ZHYupy6oWJIUFc0fqOx1tBcwVK1ThTyx5aC2OQ4qrgmY5lB6fTMAav8mSvASZE7CN0xBXLtIhYog
d2/shpYOGw3kayH6cGtwj8jhnrj1EKoUPbBJYPyyK1mhUa6uY5Ajo4tIC0aUii09ZlrvfxV1olZ2
+Oy+sZGCRxYc/yEF7wHAPPOifLC6RCv64dRzEpX6qbG/2YqvzOAsUPtjBLlaZL8nDVLghS4n0AfI
oWe0kifaaDVuNghmy0ZvGNAW5nDMukp7y207fbLcgt/YoGRZC4SXzhaqv+6kZDHBtGfRQU273nFB
QvygZZBK0aG/hlOwVgacTaUFNjX93MhsKquRaVwxbBP4P57T0EfCeLD+4iI6NzK7iKTXEPBhwIgW
lv52XOucXZwovCcBCMSb8lNhxCoDsPlnTQ7aELc96tyBgInS6Er8ueSLbB9UWpM8mYds9OV+sGVj
p4BPou9Up0edaWEhyg0apUJV2yu+YXFRQNiFJizUZsEjdWnK89t0cDKHPuh2Lfejyyow8SZeqHs1
2V/3E39yTfO4HfBGnCXwT7tgTr60ZTHPzZlmowe0QxuSo3DOi9Gz7h27hKZE5g9+6FvlCJRh0m9a
lSCBPLb+O6b6qy67MtKFXcUt2JcOniZs7B2hQt2pLWSBg+aEO7eJLV0D5U/XDO+MQDyWNI08ope7
CVH4zrd2iSde4FfZLpG6SEBy1dj3nHVfdSGzm2AURYwUj73xGUHnpt37dz5KUpHKfO+hQHwTubJ6
B3PG+NTopdo5Vv+OVNR3qcv8yUjR9UkBq7qRvptvOjQigQgKzzyZ/9AlT3edohM9DxBtpVRI9Znj
s8gaCl3j3rwdPScJO504IZSLTiAEd/dD5TlhN1TwAqwgYSfYVz2Q3zJQvkRAk6htlr8W4xdfPVZA
S4J3ZQfyNbnNmx4iMKUKs4QO8QC0FgRPWwECJxlVqRMlFdTCPMPf1UFRxLxF16dVWejRtpH+rCxW
Ra3Z+UcfsLeIoyK3pXXF/8YVAA0AECG60D+z7/QVU30u8PhVYPwwmyJS9lslVlz3UnBybmS6ts5j
0p6ZLUszCgi5HkE1+dVkwUYVkJgZ0i1WfOUkLQCyJ/U3aNmawHuir2pmj3UYa8c6+kDNToQlSYaH
INOqQ+UGyU2F7R0ZmRw3nmYGN0avZ88tR1UtqvVxuENnrru1OGXHEcmCXZcyayVPtHTQUbR28SZD
ju/TQXctdOHIgNOHMVAR06uY6Ggtyl9WzjjmdH7EA2QQ0bYGgcVPPAysTGpqN3jaENtlU2vZ8AVB
4k/mqypsOtu9T4te7AzcNbeuWzor9+hsjNM9CoZQxKEAPoFYZg62xeFr/WRIu1Pvlvvek89N4EUD
CJhWlnrpFgCqaxonkrV4Dl7urJr5ud11Lnsw5Bv685KVSVyKp85+fg7iZQYKMCrDz0ty5OMRgGHP
2Yp6Y5GfJfmLbeEDru+gERerNn+WtGOlg1AJffnMTR5SL71zQbLdszW01tKNhlo4cGGAQOPUz67l
nlap0QcdmrMnBH2JrmI7zipnq/Url8yfQu18B55bmp1CF0rPqID2sOSm97Qf9LDXzEMCJVZHkgjY
6DhvWRi0w97y1GYIulNmWm9uNkaWrPcdK2JtMONhWLvTZ3vzT/QD/oWpmRCxJKLxyz2TmXqbDMnA
Hhrvp21/C/rfzppy05LDOzcxC7BKy5C8ppKBw/971z6nwb1Zb5P8KQV/3/VjvjaY2SQz0IhmJsdg
HFuGQXHoxqmPeeU0L+8ZTNgUA6ERaBYutIqAx7VswRuDBHoyishDrod4B1QoVyzN4u//WZt/LM3i
b83VG5JUsITWEj0CdUkTUaKso5lQsk0s3E+kguZtWuN21CXqrtdnc2HdAHpG+A1GGaRO5wMFO1UN
UvACbFgOUD2mcG9VQg9J6ew5dd9KW9tct7fAIQWKL+SFQVcFhgp4ysu9mFigmw1EOgJrBiG5fLxx
szfNM7a0PQEWoyXFps3eedCEHv8Y7CEi+rFufvrWM94OIaYRjc/k3vDXyA0/+z3EhJCmwaN4ehfP
K1AQ2NOyNE3kqTTeRF5vXP4uiQUI2W/V2sc6eLo+DZ+nHdM9vew83IgT2/PlLIzczTXN1uWpJk9D
8YMXXxkYuAsjj3Xj+3VTnzfYhSln9kIGdXZTuVLJU14kwOJsA7rJgTX2vZc+feAyBnvfdYOfbyjc
9egcR64J7B8ovF6OzWCamUFrQp0Ka0tFnK3cGos/j0AXXLGo4H3KM9VMWlI6TJ2alMWV8WElz9e/
f6FejgH4E6MTipFIXMwWh0H8DdlZTZ768d7uoL5jHjT51vinvNu29kNh/2bDo3S6Fce2OLB/zP6p
5pzFjLUCPqDOqToB8eYGT9lfIOtAjQ1wFrCKgPVBxu9yYQRxWFZT4PjzrolsfkPI1LS405rXlQn8
c3NfXoSXlmY+2nVljzcPRatMiXZlC0iArTPoP6y08V8KaIGCyaBy3xvfo4eC1fYht9067kE3+K1M
VPPD8zjajR18nj567bZD2xs6UCy5LfT2FW9G5wTUFrgQSO5uAHD3XtIk/ZX3ntNHRDnJTxXoEpTM
Y7v1Ge/fLeJ9oX1lRnXrlrvUscWXwhjpuElpQO6byjQ/yJCKdu/iOXCDNhT+oomGR3XvQgFwSPxb
UtTjEy+KBnkhrXvMfO018/LgEaoaxSZglb5jckSaKC3z7DSkbrND7dfJQ6grWBuvAPdRJIgvDqLN
QUvtZhoemz1wjMxM01AAlLuzRI4uh16DsERqW9u6TfqbIhvrAzWcJky5UEfbHdKDXeEeoKrLdho2
DOjn0TjfggxhKxg347QzkwcDUT0KLOhIMm2JqLdr28i0SBqEvaP770NZaPcZbSQPncERPwZ/YEdd
bf2m/0iC5rsNDPZAtL2iVuyB8+Upo25z0+riMdM6e1eOvD9Qtxo3WQUQFNpUdLzkuIxEbXeRB3Kl
+0TUzalHWfCrYxLtV4WGli0ZqXi2A027UQFXkbQ67xt3p0IN6Yp7p5HNLnclxQobSkaGdLJvTW/4
jxXuR5BfkV8KvJvbViGD6Ls22RY1bzdmkHlbRZwqCrxkOKL+A40+q0j2QxbUeMRC3QDAFyAQK3OM
DCOnB7TuuPiVQUTNaP7oK78E/YBUsXL8LEZg1kVaCdxI9KITI8q1MX/SO694UVXjP+VmRe8ysFmF
FWpPN6WXGvciYWDjSJoCiBDIMdVGWr/xou930mdexMBIv/NY4twZVoo+FjREgJYeWQZptlCvhIg2
+ui9LjQc5h2ZU1rfdWlpH0aHOCqgoENw0e56aIq834hKL3ek1zHZQwEBDX+gGyTroKkgq27raYaI
TaftD25SGUfN6pudl4K+liR4jWvS4BFvExGZlJo71+YIKgrfWfH7n2Omy0M/c5t2otVe0+T0Hg1e
WzN452QXgE0+CX5edy/ewo2GdD94N9Afak+k75d+DGm2dMzLkdyPVuZ+545HCwgoOe0xsdweZwAJ
q95O/I2nd2qPi8QN1WAGce3y5ugZeRCORa5B+vsbso2RAz2Su7GhRWT2X2tbh7it1216glb8QXXq
ISv04YffYseYLtm23WBGkEwxI64P9n2Jl9IOusLjhg5o0aV90ca8YdVdl3TWEypGfKeZKtmKBFIh
o6mGB9JrWly37E0GbbMnDjIjmk29WPQCjK4gjN7Rou5/9B0rt4Ub/JQl9P5Sjqyrp0gQVUFi3UmO
9FQT+FvT6dsnXaph4wc+B6ozd8Uzt3K2t/BS3TR591G0FnRKGlAYWFLvd8ItGkQBWpNFBcOGGEEA
A8SDjpdIYonQa0n30RHDDnUqhl3SQiMoy6GwyllL7gujr6OyzfjjUMq1TP5s9/zn/Qx9bkShuHeB
GLhcVA3j9wLZdyceZHXYV9UNYsFtaUL+RG+8FQao2Q76Y2yScUHecaJGnke9Ac2DQqGWf/IKJx4d
7Q601Q9QqiyixPdzNJ2ZW4jx/DIrbSXcXrjjcWZ15M7RNIDyy+wKNkjFNEcY2T28XAWCNvTWleAm
WzkgmKr57Ys2XPgGE8KEn8pJZpICNS9Vdm8OsSXAsrlRNEapn/bxdUOLozkzNP39LGJJCNUUvCcM
ifvEJmFZrMSuS6EYcnQAWqDAg/b+ObdmmRkSiqVads8tdcpk9sL6QYDxe/hQZHhMMge5W/MOzR23
bTb8rvn4sjLCKTqezSWSLJhJe3I5qG1eDhFyTNQGEWNy8lQlSZi5RbBrQUPw4piFFXJogMRu17K9
oI6M297jt03B2s1QDxAFHTn9ikZ+4w4i1MmGQc4xUm6dvlSGV8SBwA5oIDm7TRI92DeJr7a4ID7Q
R8PveMDaQ9qldQPMjsG2ucPFU8mU+5ihwyUyWiZvhwwtqCZa8GKXeGOM5DZStSrIx68Sq/KYSOE9
gpI0/Ugav/qS6oikrk/OHF/0n2OE94sNHQw8Hee5qNxInE6aQXuyg2dd2yNiC0lTxomWQ0MyzrS3
ZkjhclZyq7On2n+s2uDEBOAHHbufSoo5Z17q6y3kXeoYQYfA4xiEBKWG9A5zgl3lFdluTNawyQtP
NndKrQJHP7FLzRtw2sJvBbBU5J5Z3l2VZBAyScxX6fFjULJdmiWPK7M7vYRnW88FEdwkZoPWFOQX
L7dePvKiLHUPvqL2qluXdOMtR4ZrMzi9uVGlQ4+YBV3AV5rBvdW5wU2vMu2IAnOyJq017fJrn2LO
PqVHb5Mh3Ox+ooSoivYYWPWTssZ/XXuCeKaHghDAHB5ednPv2DvUE7mT3XuGEeGmClv3hUuUYIeV
5/eS4zo3NHuf8JxrEgKu2X0fvFFQGzGATq+v3pIFZxIwh+AeFInmZTTJg9qt/B6pCmMMNUeHQNCK
l58dAySOArRI4eDZIACHc5pNVqCCqqU69qPSEEH6Cvx+ZdhoWogqWAwC/Mhc08hYsgg2TYBm0XOD
zt6ZLywkstKkrbE8zPdu8PD3bpWjq41R8uCU1S5uTp212bPqzDUBoaWLAHyNOlIl4HWbMlWXO5BJ
ket+oqyTaXC5o4NlvhRg/nryTFUcAg6sl4t6C6Sy3HqbUlypGSfB1lRG+vGvFxbFV2CKkFD+wx95
+SGGL60h7aV1qhk7kqI6rmWRF3bOJPM0taSBIhnp2ksDJi/zPJWpdypvDee+XGuTXvv5+SIO2kha
C5Q9nTgytkf18/+RdmW7cevY9osEaB5eNVS5yjXEdmwneSF8EkcDNVGiKEpff5dycW9XqYQScrq7
D9DAAWqbFIfNvddwf34WjoqrP3/K8y5ygkqYuQa8n3NC/bcUvyD53q65b+sLlzKQClj12GA48eao
f4DwTG0oUvtUOzklEAZQHOgxpbCCg1ZA77DIgTfB01R/HLYsBcQbndl6rxBgHNsmfoappw/ao7Gh
wqmeMkVTI4FG2Adl5fCdpUisfKSdKNhr1hoUcjb7/3t3Yfd4gNqrYIzOZp962dgrDHeXGBo/ofYL
QBn/3P8AsxDTuXA1ObMPAInRLKeg4p0c55numubvsNgYgQpgH04BFfVL9PRmI3BLwAOI2WmnjsIp
LGsPeMC/3x/BbAlNISwwqQEbQu3NuAEpDUalDd5QOCc30Tvf40rypiakxwNMdCuhZpM1hQKgE4nE
5K82GVRfr1YoCSg90iqBEkPsFX6emN0/qYLCyl+PCKcXCMoW7ArwYJ2d1UJHwxtvQwEkDzBHVRp0
4j3R/v4J9edJMeVEk7j6fHGlDEUHqxz6E5FGlEPErksiWz3wbo16OS2hi3Tgz6yhY2fiAT7RhOfw
Tq3hpFdH3p80rSt3NeyUo6SBol7rJt81bL3w72fvMtxs9ljlgBJsIxxjmY+KQCjHODKtX/ej3L4J
MWd4nKEwio7kDQtT70qn01W3P4l+MiK3t+5wMs3ez7KPFphPz2yAlKOb+0EXljpSO7xAJ290WCLM
EhEH6iqybCSCysaX+he7YX5qrCTMS4vcAXoVQmJowKM3fb3Isc240QLKdjJTxx/fSPuX9NI/6+Ey
wGwX2QPrTKzx/qS+wbbeNzemtmaCOH3j+ZK7DDGN8eJageXOkOcjQsQPKrTAlF/BSFCIWzk7lxY2
QIqQEUY3CRZksxJWqXKXVB2ijMJXvK2ENczG/lezNdWugCUGnNSYffPYcbq2T6g4Ja23QS/DH/CW
MO3P+ytr4XEGPAgc6NypzACN2tmusbnbMKqB41222JibFGRDgcJoAkjPI7UgqfY2rAmOLS20y5Cz
kaUKcL9GXInTcDSqqC8f7g9p7ednX6fHQ5zpLiaujZ/4eIZt+t//PtDqk/YxzmigBa7XWO1WugYi
bHeqXe4nU0NiTVp5abtPllkm8Lf4MvNGfANtoxgo7+6UZK96bIe5+FHk3/7FKKb22wRFxDqebcaR
OoNpWbQ7tT7S9MCs12pYi4Ow0SBDBw5Nsvk1w3vSQlNcFadCR8l9R70NL7f/YgwXIWY5TNfYjpZ1
mjjxdi+GB/53OSrOq6mrh4oF/juhx2dTVAuVulljdyePV/uat0e7fQam7m/HoMFQG/YySObRCZ3f
+RL0B63kUp5qvkcrH9Wd+79/eyLi9//okCMDNiEdcL1atX6gXQf04smEEpewf3fokSTjnpgiys18
pem6GMzB9eiBXIVyxPTvL45fF/a2qRoX8uRp5a4Yjh7AjIOa+iq3fLX9FzM3+WbgPkSiDHLydbAa
MFcPR/1wij9q48F1VyZu4WQEyhhw58myB9vEnf2+PhplThtFntAP+2LoHcSV3DqAQMgzONoQlG28
V5PSF0XEe270r/c/2+3uQUFWm1xq0QBDf3x2iEnRxGZndN2p0/S3vFa/girzabRkZZC3Z+VVmDmO
y7SbEUyfvjv1hfNbHaCvhErR/ZFMm/D6SkYIGB+hng3+OApy15+JakxwWMh0p3j8wQ13g5oHNEba
EHIq4b+IhHIHcnXUVG6M1+PWbRXNrbsTNYZHh4k4EBYLkgapYC7bFS7yHMU1nQ4TVtFGj1/1cBdM
X/BirROP1MxwZHuqq77aIFIfqAVrnnotdh69XpdRZ6uBSc9AA2d+45bxPrOtGt3Whr4MsOSNEj31
/Lq2x6jqbNMnQvDd/RlZ2I9Xf+P0bS7+RnOstLwUoj01uRrRBMq/eV/uR6jmmFr5PhR1dD/e0rcG
pw4FHigCTWKi1/FQ/nMFmrTtKWZ65eux8qAzEYGeeOT5qvrQdHLNFxZ0jlBvnwx0IQF7HazprFJl
Vd2eNP1z7D9T5ZtjvIrhiwap3RL15L1KlZ3VoHrOfklj5X27NLOXwaeNdTGzja4oXtKx9tSWLZpm
ev/BnP5VUtULxtJ+MMQao3RukfRnvTmwPUStF5UlGAdfR5R0cpkz2vaUq2U7tR+1B2aksEDWUSMo
ZJc91rmRnTsdOhFpY8WB1wA6ZTVaF+DusVa+9NL5hNIKcm3VnEqLs13NWV7kIhn5qenBkWhr5UxF
/imTNdzb0oq6jDPLFeHFjNKXisZjyY5al4VKrgRZngS8LFdOj6WjEMPBcQ+ZLkCjZ/vZjfPaJaQB
MjdR4n8gG9P6lGbJr/s7ZHHe0BkAxtLGU38OILNFO0p70PiJe+zLUA4PTi2jtE1WVKTmSO8/q8VF
N2C69IGhm/N12oYbSa4b6LmMYoy8vhwjogGLRLhi+CWy/jAGGCKIjTr/Ksq8iAbTGUPgWTRwCWrL
Z7oGDaMSSUnRqX8Jm5z+OEgYAYCBmgAM6uZXAsDDkg8pbU8lBEXQI/GNeK/oe2G935/shU8KJBNe
NpCHNlTUoa63TGuhBZ4KxBHquyw+taZcuduWcoSrCLMcYQBFOuvzAqBEuanBAnNg5C3SAuDdl0YD
Y6R/w9vdt/UxuD+yhePnKu7s7CsKdOgLG3Hb+o2ZceC2UMN4aOlzRt7+PhIEMCa5W+R1t0c6KUuv
nQ46i37A5SORJ1F+tnjDj8/3Ay19rItAc4pepxMTOpkd7iodDtmHNcOotZ+frQVPbZPMJBiHBAzE
9ASwEGv1rsXVcDmE2WpA06MoDGW6FOrTgLvdqQhYg3RT8LdRL0OslIBq2WZwVqZu4VABoQDbycPJ
dasAqltEgbd30kKRtxiirjJ5NOlUHGIDHir3v9JSKMi+WBMkApZD8/YmiPO5V2moTHsePTiJ+ZCQ
Q2OtXK5rQWbzWBa9Dvvuvj0RPsJP5r11PlIQpO6PZGkLXY5ktoVspwVJ30VulLi7eEJZ2A+m/moZ
X00v/O8iTUvzIldg0C/ldY7hjEmYOgFe2q0VxO0x4yun/tIavxzSNK8XgYQxAlOrjmh5k+FRja1n
hxr/3B/Lwn0MIb3/fP/p31+EkDmcig0Fs2bjLRSX/6SGFugA5a3pdCwOxXFQ/0CJHwFn+YXOmZOw
HFuJZoO1j21LDaUyVtH90SytAZTvQGEEEnlqB12PpqAg3tjplK/mhfcsGnRzGqpWQGMZbsjTku25
GJv3+0GXpvAy6Gx1J32WSFJiC2n5AQiVxADo4qCUr/ejLAwNPCMHVWpgUmAwOUvFm4S6MZweu1M6
VOOTPjL5oOaVu3OhHBUKd+BPmdetsZuWklQHeQ0QECCfYk5nm0qo2EmDhuUxKk92+9E49mOT9hH8
oAIwzrbMFqGVHEmSHQmRYTOuvHcWDg4Is6PdAF1pXFbzVVN1HoDBGW9OrVH6fWzCcO1NX+PvLsws
guB/uBVN0KtmY4Q7g8oKVjSnRPP2aQyIXN0cOgmrvnxfi9UUY1qDs2cOJAX+gMzBA0C/8XqNmmnP
CxpnzakpsicrJ6qvZw2sQumH1U7QdkpTPxbmayEav7GTQBYs29xfSwubcapBgIOA3pd5Q8wTeUKa
ofAYmtnZD499T/tujW455fE3o/xPiDn9AA8UyES1DjtR7QF11WM22LDsedHHzK9t/mya/2KlwDtj
+oRQ6YG97fWsGjkYpbFpslNa1h92J19F174oEunb/alb2OzYe/h9pOETEGP29Tpp6c3IbXbSMhOv
tGPRfe34k51+vx9m6QuhuoI0F6gHVIxnx7LwwA5y4oadyBO3ju6ay/DSKPDGm9I/QEhulvxQdj2+
BMNsKVHPHoX4aB3AwldO44XdCyADwHN4hoEhOa+ogLleqwNgcacit/at0gZjB1cgKlfCLCy1Sd1k
gmgBEAO/4etPDyg1LVkeq2imyc86Mb8T7v3inXsoCoX4A+o6voZ/Fdz/QrdRpzY1mkYAwjm3MK3U
4d4g60E9WVBIDsdudEOmK74dm3CKoHEwEFChtWGt+na7MKawKMCjJqMBBT1hJC7u61yOPVPKXD3V
Wmi+Cm17f1R/Jut6317//uwGxcMS93eN34cwaO5DUBie9DC0DTuZn+AKGNHC3HY9/6mn1Te8aD6a
ZtzUCoo02lgGSt6ScNSsjRzc09gpvpfoEB4zv2TEeMhc+VQLD3tFb4/5yESoGt0rNJ6/yjgO9Lje
Vq6INJ290LIGcEqAFhfLiKAOx4HjNzr7rYFCPd7aKXrp/K1s7AfaW4GtGIHGtUcqxBY350oFfA46
wdsWpJJJ5RulQZyU876KV9puZtMeE14n9DxSt9v3VasfS6mJhzjRtWcYgKbCB7GgOnum+lNRePMy
xNSzfbvbEvs4/uiTrs5DJXXp0SN2Gdq1+7OpG9RMeTes7IbbBfLnz5w07x10auZlJcXsKgeQUPs4
uGDafIvD+wsE6u03J7uNFhCgiajJgkvvTNfpxQp0GB2SoWqtY+naRcBSN7Ky4VvbjYGh9RHMXFJf
Y3HICHqopbEBy3BvNQY0JFm5g6LlB6gOfis5oMkNeVIcdyfN7KEsmx1+LqxgO6LSKoAcAlK3gUOp
EcpIpUu7cJB4gDdufFY5p3vQCeEQk5uf+uA+xpWODrfefOnq+FDk3hOrmvhRVs2xSypUjVMW2RV4
I1m6zYyh+x0bDIh2krVhA2tqv3YgWVySfitr973MeAY4kTwlsux9qrWRouWP+pR8pAYz/D6BiW7n
je2OpXAdK3pT94Wb95GEuXiYUhrqjvLbrbNAgp7jpiVoOxWMMBXmOwIiNNA0Sn06pHxDUC9mPkny
79K1D6Lk76nlhX3p7syanS2tPVpZFhpG8sx5spNE3ZnceySQ0k+zdg/J4ndwrHeJaT+APwSx3i4c
2zGkfb7RbP1YyPYhq9hXhzS70YoPY5JvKtSmRv69qrSwb61IOMoRHjM4l3svsvoaFqDDQzU4XzWb
POeJQN/Ya9SQjvYhblRUIVn/AT2L98roQ9RLT3ahR6z3QHDJTyXtk12hCCDPXRnpCVaCq0dJav0D
86u9GvMuKL0sDsrRi3055Mmm0uIUlIT0NBoZKo599pzKNjS4+Y9SWs7GhAtRCKw+BFv68ocRO82e
pdnW7mDvhnqWXYP9Ywwh7XJza8XFznQKkDsgtRmApgUwsks+sjRp9nnjaaHDVCBInD50gff2QTtL
gi6uf0gO6TCbWCt41oUtCAE0AJWhg4Zi3ZxIWJSV1rdUWEdT8X5oVfWeiJVN/qdddH1M25ch/lQu
LjYhXjI5b2VnHVWvVU/E1GOIH/b6+6BU5RCAo4azyTJCTd0QFLCH8CwafaemmRo1xW9DdbcldHIV
6B7LT8ZCjkV1rLoWXVGD2adCbcDfscPSGEQE9+8xhGb8+EYzrT1QeMus3Dm3yQgKmxYAKgbOWjw2
ZiXhlCQqoBGaPNp2HbTy1MJnqqlf3DhZmbXbk+s60OwJBby05XBjRNI2PlTKJzpjyd9XOi5DACZ1
fTh2Vi8UPKHlMYWBQva1ZhvG/7qYch1idkPXJTiH9TRdtIhG+E4qP9S19NCdIS1x6WF5oWSu4sE+
kVZmMwW6Sk0ACbaOduOUwEmPzVZ3u5cSmE4tMQIPlCTD62g4qmO/8bRU3+j1yMNGVX7q7RDVRhcS
mhRRDP/xUQjoyXj2dDnuhEKfFbv81skmBEmt340yz3HCxskh4/C5HiRnUd2C3UhH9irhgr2zlSxo
iPJdZfVTr6gggffPxWg8KUMJDTjzkPY9PUpdFHBmG55tr4xEZ251XABdbX4jNP/hFcl7HheWD46V
FmhNg6TBkx9lJn5YGj/oan0cTC1MRX108noX92NAE8/wXWjbDDz9geYNUhnLOqRo7m2GOK7A4NQP
HHrTtDW/qoOFu4wFpjACtWk2ZiJQ6AJ2LBHaI7bmQ5qNL1puWH6feQcUZl/uX8m371d8LAAB4J0G
FOhN9T3JXdCYUmEfLS5iXGas9utueO709LlSFZ/Y9sob6Db1naDn6NFZaNOBND8reNCBVoWgo3b0
xhKKK0nikv1QSv7SUw/OpOAXY2clAz+W7VBt7g/Wnn78+uTDGW2DRY8CzwKm0tXRvnA60h8TiLYd
mNGwV6fgxa7jzAgEqktbcOqSV/Q0lcnYw/4nB/BqD4APREhj1djD/qCZrEjdN/B3rUOTcgrr6jo3
fctJQPKRLK19MPLSl6HMZURj65+q0eOXbqhqGuh1G3+RmSqe8cK3IiuPIdKAFoz6pteG+rMlUEA0
Bcc1jH0A3eIRiEzo/30nqsU3XuV4ry7RcQANSokyG+sPztiSg9nW4pG5SXpUlJSFKDHzh0GDGLHo
CIcmgZY+dq2E7pdOnS+tIMNXQuz+VZQ1TmzkwZ+a3oIvjZUZpODLEp8ltlJAzN+Og4yIBpqi0thC
J3qt5jqdA7OPgQMCdSGc3RD4mXcNaWb2eCW74mi0/FujJxGzROAyIyxxShQW24w9eU5XFY4XFiDE
XqeHqwpZk5uHpds6ipvqaX+sAOLp0t9V+prwXZ6gjQgSRGV9rKy521HiiYz1hooiHrTzTiLeK65w
u2HAvRF13VkUO4ihm2vn+m3WgFbwxIABwRUn7xwkxhzB6tgth2PGnoby/PfwQ0BeLNhVmbBEx+6Z
FS56mIlzpuLaKLy+gIuxqfhaF7+rNoxv/n66cEWBxoCmNuDVswsKqqyFI2NDHjX54uobLDrpPPZr
cLSFrAFwuv9EmR1CWBVa3U97yTFSHy6J29z4zqeyv/V6fzgLWcNVoNnEKQzCuZWKQGr1Gw8IyGaq
6vt/F2JaGhfZnNRdaVEdIagXxPLYmoHSr1Bfby8JfP7pCTuB3m8ZqJyaROPFNF0tjjd4SSYfjAct
kAbp36dzICdZiINStX4j71Rrsht5pYkjtRzxKy3UcUthGXVOM0OPIMMCvP392VtYCRMbCh1ovJ1w
E05Dv5i9vKoas6ttcYRiJ+jd9MHEsEogF4hcMyFfmEWAx4Db1lGStjR3+lMuQqnWaA4FbrqjaG19
N3bpuC3rmv0qEk++GFzNAkf24IveH+DCyQDuyFStA0QJh+xsgAaRtGNKLo6W2bCoGVR1I5xBWflu
C+vcAvYSTqgTpfNG7dgymg5anbU4an0zfGFyoKjnxFo0dMYaNOMPbmh2b6DjOBmJo2AHNNksv6Sq
FoOkQ8UxGUV2EoVZ+Rqkcc6dzdovST0aP+nAx6PjWPGpGUflI0toCmthuwfcrCi/89FN9wS3dlST
ZAxaHUS+onXjZ094eI5XGkEhCbYuRjmOvl1YehfEvMijHE4YvswTaGRIDi1yVrGNFLkb9s0YH3Dh
d0HtcdXHxdk/JLL9yWtTAO2oYM90FYsGWW2lKvHaFDWkjo0S8o+4p/3BllGTQOuvd2mKLETGPvB+
QZ1Z8caUFnoXuePtUoPj5B0TPdSZYu26EmY3dmbm7+AUf2qSW5+eHO2grTmPuKl1e13rSZQmnG2z
ktGzWnbQlevQK/kECl455i7Xc9/QMuiM2E3bP/GM9OVKnXNpWWBJQNrZBgb0pp5UF7E+qmCXHE2u
kmNfVe0PCnmXg8arYaXWtpBNoKyOEhuA6w7quLN1PjakNhJB+2OrdOVmtC33TIkgZ6bAJBJKTUZE
eJUfHD0nn3iGJv9ipJMYLbR3gY1At+l6c9OWKkDeNv3R1YafTQeet53BZSrO1wDnC6fI1YN3Ns5O
yxMDWkPymBAfnF03Dl3xNGRnseZqvXAy2gCda5hTDx2ueXoGtRbmKbkhjv34hLYdBDsfS/NdU37d
P5+W0jEkR5AadyE9gPL09cQNmZK70iHiaFdOQGKz8Iuh+OZI+lOFaOGkSfM2Qplj5VRcGpyLFpZr
w5EBkNTZLCZ5DxZXJsYjT4DKiM+j9SPWaDAWa1rWN4EA2sUjx8HCQH8BD6zr4QEs7tmsZ9nZ9A6w
ViH8WwkIiPP9/iQuRbHBMQfcEk44OByvo2gEzDdqW+lZCHjc91C/0GBl4AC4la6s88VIJt6JGA3A
yPPPldHaRJeEpOfMMvZYi1tTVH6XV/vcdh/uD+rm5sLUuRYaJBNtELyH2TfqhDX2NvR+zkPx6Gzq
cSWpuTmb8PMeNEOQaoJccVNoG/RaJwVwm+dGKTfMoV8HVCTtdlyBYfxp6l1dV1McOMCj5efoQKjP
vo30VJQkJDwGPKMIjRqivighv6T0SLpnMMYy/lJD3QdtGT+TzxAdWlnpN+fFn/DA/E9A6FtgrMsr
WnCVp2fWO1Pt+qWWyo8OHhEZqfcjiGr3P9rirOLV9n/hZtkoBFLqPLEg/EJ1C0JFNNCsb8lf0yRm
Y5pNqWrKvrAGkZ7LvvUdY++1K/tpYRRYdYYDkXhYquPLXe+nOAFuwewxCjB7A6/QgsJ8K6rd/ala
WN8IAuligB+dW9SsQp0E8mUu6P75d2K/rWEFFj48cFkmujggjQGRPts+WHcqQ9qSnWsVxQAFvcjH
MjbFB0QG7DDLnezZg05ZeH9MixMHmwAVjI+JkDv7Mn3hxmOv4XgA3zrQXRYM3i5J8r8/hBwVcNEJ
aI+LaY47sy2m1DIe8f2NxO/Mp1K+Ze2kGbfyhW7uJlx+iDIBU/EPZGCvl4FZJLCUtxx65n+Qeq5U
N7yGUTBknF5hIM38HgzKwMxqa3t/GufSBUCnIjLY3q6OSv30J1xHVhgDphOk7LPBkkhTzC162Bs4
DfyQersTVf3ZWNaR2mNosvKgd7/vh7/9iiglwPIDIELo/gHZdx0dgmK5Cxeo6qw+tTLIuR//NYgE
sJyLCPNOdKmrhVnbiICmrvXMGSs/JNXF2kJZHMifgh+OeJSIZwNpspgYiRZXZyk35S/Zfdru0/2p
ut3EIGtNtxOedPBDmEM6ROflbGzK+mxmXhtkvdmEat2vUSkW1gPCTD7AkLDUUReZl0WkntFGa+qz
mucnouoQBkuiynszstcyMw/uqIWJZkNBBz1AXqxs6psxAkYCNAn+g8fdAuCjt92RZdp4blvh7dpM
aTfobLd/m8DPokx/xcXzWJkklwt3Mh0j23QA/gECVMXgRqzYVfnWHLmPy/P+x7tJZhASVSbgWFCR
Bk1ttjwYLKbgm1uqZ0dIcijx4DsXkmShDnxm6BlNtrJYFuPpKG0hn4ESwryM5nllO2YNGc+yKdKg
r63IKYuDV2c/O2iK3R/bzdKfxnYRazadXlUaBvESOJjX49k12q1o5LM9atG/CYMrElYZoIrP63VK
HaM9j4PonMMnxh8bHuTSLX3W9CuJxcLcQWwBwmsQUgFeZ86VgMMY5M/IoJwN/TDW77Q5GfyjzZKV
absFLYJjq+JegSA8qkIAUl8vQ4NxyoBRUc5qpT87hvRHCsrE+Fha8EYsILQstDJsGmkdEoW0DwKt
88gVMN28P683V8/0Z+DmAbgWlpM3ylGKHCoAMaC6OXaar8ZRXEUiJZCPeimpgJ/05n64hdWCcEgV
tOnSAQvjetTUshVoAGDUab7PXAhJv3ZrUrUrIebsQo+limWSTkE+clLoN93etms4vmlNX6Xafybt
/0dhzE7JHDxsVLl65Zznm77cULqSd6wNQb+eJTetsGcbzJKglQ/ELHRGcl/v3+5/i6VPj6QG4ErU
M1Bpmo3CVKtCKRSXnLnxM3HzQPO+9HynKY/eMOK9vyZ1vzRpqNtNLuIeZKfmT+EyS3Qj9nRy7sfv
KfSyWbOmFz73igYLArZ0FyGmEV8c7YMi6k7PEKJGWfRgF8YbBfOwh+DzWcnr4qEdpOdTXjWNbxnj
F92LKcx4hw9DWiEEQgNCjOcqteEF53b1yoZf+qaoxbq67joqcrzZfm+MrDZjQsg5Hx8riFNJtIK9
taLN9CPzhYnzfrpjgMu8MVODGbU5tIPqngeUGnZfyaOxJrGDHub9GN4MPSCSKjVboDPOunS185Cj
BFsKaBrXPUAzrYtiXyHrn3XmeBvhGv23ymZV1ErD2QlgJyAb634Hfx5qyFn8q0VaGGot1GZUIHED
i3lZKApL7CuE2OtohT8wVe92cSkUVCwFapFcd8RWUdtqqxXY4TG0tzrfVTvbNyGytYMwcxai4Zr6
w4RNpramwbygZoFupqpPrPSHI2wtkp0oURW17LAF6iaH2zUEEl0lNFMTDNKAaWCIqc89utLuIKog
bmQCM3UvKNQckr9ZrPhDXDk+b2AJBTVS/WSkpu1TXWv9WjNqGPHJ5tBnWnHQe6d/UEEp3GaeXR1S
7hUBIOPKUSnTb6x0gGmtXFl8a4VETVemeRWioD2A9z00ypaNNY+EkVkRp0n9JYs14wH8S+e9iBNj
i7a3EQ5dyvd9Q9J9Wdk5+IoK3yvw0fTVIh0eW0dtz0niAFIgagA+IWO3hSTVW5LCSYX0DokG3Sn3
5thmD9Szmm1XqHXkJSBBJKjuhHBktYHaafMzuEUkSImVB8iiMZ+FzcNSwUVMqDCixjbKTQ9y7IY7
CkziXCgESxn3h4on5j41gJqJO40+SJ3UEVoFaEwkcOCB/o8HmW2pw87WTIKhljKUINn6iXSGQz00
HT5Q1x+ISwtfmr29VUe1++oqU7E7c8i5cTKy6VGXOreOk/pW2qd+jm4HVHKAljBVxd2YFjkZhOdR
SyjQ6sDpwXBGVV/vn6Y3z2BADabOB5ogQF4jf7g+e3LbY23qNjZkCK0gIW5IybBVHHIQBK3MnK5S
iRYOFATEHodWLC7SOeZT03gs+cjtcwZTplwZv5qKepSe9fv+uBbDTAUsVGjReZm/CNR6yPAuIfZZ
N5niK5r+rdMNvq10q364H2nx8EJeYEAkasJ8z+6jHOLeghPbPcNCNXASwJN7rQiBin7LOv39fqyl
uw9C2HjzomJ2y/RJXatGpheTsydL18dR+mjm9KjoEuA/twKziIZa7q2w9xdPTrS3UWsEMP8mtazz
FOZOOSdn/YcLt6vo/pDWfn2WNDSGN1ZKhV+3K/BeAMq0upVK5sISx3xBXBGEDIxgvsSBJcy90ZLk
rBX5PjaSbc6ysPSsL9C6rXwltVcWxNKI8BZF+QWdDhB7ZsUJ1+mzUaCddPbG4hOS9FGTpf9iSOgC
g8w/NQZAEb7etQPKVZ0wenKGLVXATfXgVPBU0H4xi0eJsuYVvrCX4EMDfVagQvAWnPdIQcAiWVFp
HlTIQXsGj51a2SYf19DVa2FmaVCW9QKalKN3Hp1zqjNf6XdImlYeDkuL4XIss0yeF0YPuAmCaMW5
6ndF7RvyUANz264AVZe26kWgPzDAi6Su7rJRCheBjG7bO0999WwXUNdKDLj+/W6tlTL6ytzNj7vR
5kqTtgOiCe/VULItt4dHgsvs/mZdDAPjUagUeUDtzMs54FAhj8mldx7GoMq+AHykKLv7IZaO00mZ
DgqCkKS96YlCX6U23XGS341JIFTiA4flVlkAMsD9QNOXnied6NJAgQPAPtjUTGO9+EAE8s9l7cBV
SQHcsP+dIs+CjXtDIi9FLgg2BgB//13EaegXEXXCso4kiOi1bFNX0Mepn6T1A0Zafl89JHoNUsta
f2NxGV6MctoPFzHtHrlsMyAmM4uAlgXSqzfbA8q+LjZtzoJemiuvwMUPiGIYwFyoyQEqfx1xQNdd
jZOEwOp1M8J9J7YAMyffs/Tn/dlcjANU8dSHwGKZQ5sHwWOKBhVcsVob8oWQYah/xF67IXxlJy+d
59PtgdWI3jmwN9cD0hRBAUIk3rluwCd0o7RbM4y9rV/iBQieFeB+uI3QH5itRTTsc6MR0j5Df+dc
MnNbuPZX1kt8Juu5zYYI0J7cn3wCoMmabL3M+HV/Mhc2NhoeyANdG924G68mhfaxpaWFfdYG6L4W
Iq6CYYThpMuUMbofauEERiiwCYGDBgR63nihtFW7CjWxs628j/Ih7vGSoPZDCu+QVemHxWHhoAJ8
EnRMuEJdf7peZbStBt0+txn3HWJs4AS/6dlaNWopDCToJqAmLIXRL78OA9hUW1duAhh2155bVRe+
AcLkRpjJmhwgFJHxW7NjCwvFcCbpAgifzpfKBA2Hr2hvnRvoKj4NitNBlZpofho3YPCcLCECGOso
6BUkrImYnaK3BUtnX2nqz0IV1TtoNJL5Om+0B6hVQHDfKhqgwDXzidG4f0RSKTcKq9LQzgpYWOd9
PfrIDXlgwUwpxF/1OVANOBKtES+xqGQIzlK561lX79Ikt/3Wa2wYosTeIWEERUFLtAHgSlAuSZWS
nWLFM77oJAFnJS6GwE4dirLdaG2JzpMzqTiFsz2PIx2+vMgFKxHFxShgpW1ZzzDasHcMoFy/UU0R
1rAK8G2rKuE32o3HOOv/KQv8BW7qxPsemO6gxZUIsLYK+xpT0j1oypAU0CYfkrjxtjVTjSMXLcyI
mPga96rcygp3Wmxl7qMLBNE2iUkVgKQhH+OcciS/MXggWfwwmpsMMIJKY48WqjMpjoWujFKQ/fE4
dZ19jYbYAxAbYpsB3/Oo1aN6HhxzeCqa3vuKjov+2MaWGimKWvqZTlXflIa6L2zpfJYEA6KNMe4T
AJPCHM4mexjU/GGeeF9pA/cscHza7WTOuXGB2ArgRa/t8P9G36BdHHR12oW5wUsg6I3Yx2MOVvFu
C45UbIAozCdjIZPrYQ4v29AhYxdg85SBVmU81P6HtPPccRtruvUVEWAOf6ncSVJ3u233H8KROWde
/ffQOGdeNUWI8AwwM8DAMEs71a5dtWotegd/150h7BLH11ei4pt3MRw3j02uqXfosLRPegc6yIXO
6yEv0Ahw1EDYh00rvYWeWLGxlK6z/caUPiVR4Sy44pnbjIojrR8A20CZTyuOrWZmalzq6CF5wyaJ
Pgn1r6bL6IeAf6f9npVLReJrlhKex5cGJ1e24iFaJpiaRo/PsYi/dsr3xHnyvb2mnEl32qU4rJol
qNacN7m0ObmyidpcsxawSSuN26wLevH07W0fPHOlQcjLqRsrO0AEJyb8oIaZQHMMYp9q3fBAdrLd
bQtzg6BLElYK9JjH1froEkNXphmI7XxslJ+Sg2LXEIPkW+oY/8PcPvWGqHdT8xv7Ja+IMzu55lIF
c3YME03YopKV7osMki2hTr93da3eI+6jfI5UPVj18J6vkEwr1lERAIELjWzNCMpzEFfm34fjEB/T
72ayTfHSkwtBa0MZ/QPmVzPtVGxWOV66cld/P8WwQgEEh+pAMacZTaGOhMAtG+3o5r8bF5GmtZX/
um1ibp9cmpi8M7MsqpTOwoT2UJoRilBL+K9xG0zXj8oYfKGkoa67DdrAqZFKjjQKt+lXvXUGBK27
3nZ88U0rSiLyYKnJdnZjwpImk2+mXjyteWehFiVdOO6Y3PgNBs59kBU92CghFOILkzfnrUbNRgIr
0g/XMBlyyaE3DObRNYN87bX0c9VN/hmFXnkl+sZPOnjitQOif2PmrUJvRxDuqiQYWbFgBBws1X3S
ay22qXKgcuOn/raQBuHBJ1Ck5gVpYtPDFBvHoXgQzEBB3rMgSY+QHClMq1ulfiwd0oyeebKV+r2r
l/rO8jt3Q49N8uZDXbbRBaHeqvA/x5UGexBZ3nWdpPw/Ly7SomEH7BVELsnUjqRkp264VQBIi9Cf
qbSCcg003MUlRNtmAYvI7flbmL4pzYXeyUofOZJ5NFoNPijnc9vka1+XXRvA0K7om5WUoJ1y2+js
9oBqTtFRwbmGdaZKqlf0I2O06R/6LH0DYveKqKGxYGfuZI2Eqf/fzjj4i3eZ5Yp5lyCRd2zJCvS+
b6vDkqrvzAMJstf/mZikOmQrokOaJOgR3jM5ui81drn64hGO/acp+9PlfzEUg96oRC0Yipu/1bpE
dPJpUfz9Twg9dRQXg5nWt3PUKSJiT/OYpaQI/eQ10gVbVsunuvR/hon+wmhzWFDUfaj4j0Eg2lpa
rXstW4hA5vcH9wL4AQVw2vjnF4MVygShQb00j40QrQRaHmM63SEZ2dye09nAY2yKwruj3UOq96Md
rfOSMBJa8yiGztqBXAkJVbuR1L3aK18LTf1ZBfSTD+0BDbuFDMzcEIkKiA5GWOYVnW4lJkqDEsu4
nisBVlb25vPt0c1bAO8LjxSoiGn4IRfpEKdWZh715ElsY+bwOSnfb9uYO2DEHnA1EITQkjUJQESn
EhuCW+OIOJ/XbCt3YZauWSMJDS8NTE6wJlhZgU4hucr8KRC+xmYN9cJeMx7E8Ml0NjWZvtbatzVq
UtpjnT12YWXX7c/bo5zdJ5e/YnLI85iuxm5gmGL8hECqHXgm6oebMIWox1wl3i/Jgf/o922rC3Or
TmqpYScDtuIWOBpxemwj/a2MzAWnMj8wANuEb7x3r5Bjeeyhf+AFxjHowmOe9/dmBmBBTTOUTZ0v
mh9949n9UhXOj0A2F2b1D55j6m3GyhGc0mMGf3rKPUN0Sk1KiY9rJRdXFZo4K2NwyoNZq/VezzN/
pZtu8inye+dYerxZ6ctKUAaB3wKtQHTMMuFH2bisQNg0a991vL3UyAaU5V27jnoj3mSW/K3vC506
smVtaksP0FcSxbdG14CzAPvfhj2S3E6CXrndyoCvb6+hMnsIKYwANATIA/nZRw+TmCWYJc8wjnKI
o6x/66WQPDStLu8NOZO2aRCHqzqFzSEfUmL3qjC3WSynvLV7i/0sxGeExYRd7NXNuYWRhALmYNBK
HvraJihrKIl6J7ZsChXO3iU8wpHo4l3XOcVOItuwAlgprMAz5Hc80tUHC/EhNFg16+Q4dbrJhFx5
yDUKqZHe529WseAe/lwY0yWGQx5Yok73zRWkx60qCP2jkmRsQj4it74XvfRl0AAyV+mzUYXUJ52z
aFZHUh9nSSgApSlQtQ+uLUcDaRDlSyyGh0oJGjtX8wfP/O01PkB1ZekkzB420qnE4SOlmTxZJ2g6
yqEgADn6UPopWr3Rlf3trTC/E/5nYfwFF3eaX6lJr0m8VsTaX8dhuRZiWAWSvy8jWjqkm0w6LNRX
IA/N8yAcN2XjaGb5q4zK12DICybmncb/bEyfRFkryUVSa8YxrYW7qNbJmerDLxM9ArsLm6MqBZuu
E+4S5GwHb4lXbC7euhigNXksqZVqxQGH/NjBeO8qXwz9nJJZg8v89nIt2ZkkNYccnJ8UMcgcCWy0
R6qnNF/LS5T+cy+zPw0gyJqzLFdV09KDPjpPzGP9lg7gX6ht57aiwcy6EAzM7u+x0+T/GRqHe7H7
QIejQQUy/jioK4V1Mhcc3dL3J4GAV+gl1Eh8/ws0AyP+ZeGZMvf9keGVVz4vyivhWzRG6W4KU/Mo
FQ6cRRZ01UL4L6JO2pbAxYDAogY72VqS2nmKG3JCk3Itxs/ulyr5F6vAq3hkehsLyvroIy5WQcg8
19MbxSBTLtt6CuOH0Mh/3WxLyDRS98BDjne/6l4HElNy2UsYaZL9oMDasER0P7sY0FiPFNbUMqYk
pXLo+XIcWjwT3HSrlN8c11xY7rlzMcaTI2xmfNpPAi4xFyEISj3r6Ip7S/5OHL0Jwju1GPahu+DO
5vzyhak/3u5iTTzYvEKqXFRb3UfJSOyytivl5bYzmZ0wqnSgvEcc4rR0kVsigu1paB0NsT9Rcj31
lXH+FyYMuCQobClkGyeb1yr13pW0xjx6Iom5wh78pcLq7CAuLMgfN28YDEZUuDyWsnhV+va/QP9a
YyaT6h/lxquue2+o2zB2yOOQaOmaX4WPUsPu9hzN7irkhWj7oDfoCqPiZFIr6bGDiZxG9zCyuDfa
SFxLcSquiqKWd4YM2+dto7P7yzTwvWP5G2zrx2lrtMpNlGjsBIZKsdHu0+a+M//FUwELUGPA4yia
06eerld1oGkgBgTI59RTv9RgMpsBBvk+yiZSy79C24iZlFUysl/HJKaItWojG/5TShyh+oKWSf5V
TLeZYlf+SkTh969JpHFol8bHjXlxQnn+9UWmVNYxSIf8u5VX0TYPTHnhqTm+JKeh6qWViW+OVTMF
SskQNRRv68GAXORkDXt0TKVAhwdywSXMRlGmpuCnwSWrVyXGlodVTocCz3NHzon3wfuOznztQfG1
Lmi0sc2oLO8TiPp2kpybByLh4vX23pw7EJe/YRIVkBQuTb+pzaNWNcDCBo8o2xqVyaFXkc+Rlq9v
25s7C2jwcrwRtaBiMT0LKdKiQkbSQ83LTRIgGeg468LtF26P+bmleMvGsUAvTW/ySiQz3TjY6dzk
ydV6h2bk9L6ylMhuFO8EweS3NO3eK0dbqWW8MKnjdrzaSBfGJ35SrOAVSS0fqOJgPgZFcLCCeCE4
nWsQAUAA1wP0lZTdp04lzFUhCeGyPiIEZSXpenDu2g5O7WOYUnaNN3LdbhzZWkm6u6ukpZrIXGzM
g10eO4nxotPptcyqJLGKdVDUW2WIfxtWsR00GCyi/HR7x8wu5aWtyWyGOk2caQP5WjFQXKVquatc
9VVOhteqgnXR7VJ0POut0Ym7AbXIhZ00t5b4Hppf/ox1CgEEYONUciDoR6+7Lz8p1ULssfT5yeBE
JyqGwOPzKvKqW43/3J696/MGFy7uhSchy3RVG6FSQUa/a3mpZT+TqoWJe68Jv27buB4DNngyG7Qf
jvjc0cdceOei10jPgZs/hnagoSW1cH1e77WPnx/d9sXn9V5OYaLl84onfE3kCiGn9EEASJjr2cIN
MDsSHuisN0rhJGU/mgqUQZZzt9ePA1gxJH3s8Oftqbp2t4zFQlwPZAnsc1OIp1C2MJipNaCceAd4
CyaV945rs8nuFXPJ1c4O5sLWZN7ydPCDxgUBLicjs2a51qzN7dFcX5gfRzOJ0T0UfTpPZzRBefaM
dVLBxkTOirqwXv9azNXPjYckPcTzBCF0JE0WZ4iMyjO6QD82gfSQO9ZuaF9vjwcpxSvPDQUcSlZc
D8ShV+UAVyAXWKm9e9JT2tW3oakk+1jO6nXFbV2uOq3WDq5iDptYbovX1mi8dQBQ/JCVtOg1ljuc
OiHXDiJSVKckybyta4bq58APupc0qfodHqz9TCeJ9kxEGO4byYn2maI39jDQPpGLZbAufFo5YDyU
tQ0cQ/kmpPDzgqIXa+h46s7pUDfJqxzWTCNq9lEiR2tTh1hBKT1zk5RGsFXgn7EHMfTuQsQCvZXR
1eFdYDRfi0L/bWD9vpQi8VTpBRwgcmhtwLJ/HXKx2hVR0Ky9IswehFodtp0TqvdwBmmN7eQN0V2T
9seo092jFpfQlIDgXOWWqmw1L/je9SXY6NSTVm4Gd6aaO8KT1SftQ2j54YYUfgM+J8y2Viuq68Fv
07WOFtyLAnmQnUdw3qZd7diy73kbywkUFGnk7NmpvXgFn47x5gh6unWCKoZCSRN2KRjZ+ywPdKiJ
O/mQG+qXjGIO4ClTtVGXcM/klpuV4AKokkqQpmYhxffol393W8lbJ6VAha4eflnZgsOdO+Fw1YyA
cWgFcbsfXYhR6b6qord3chpta0XhPS2edP7Qqd+Xu0RqFu6POf8OAIIbCnQCOb9JPFUZpaS1kuae
DM/bxlCIOKV7HxlL8NZZM5Bl0wEKPPOqD9StRB0RF909qZ1U22niPbD4x7b+e8AM588AcEdj2ag0
PxlO4IC06DXOn0GLj2PTB7KwPHOXCclo0qKUrLgOJ3dV3dC45RUQYAZOBWQEyJ3prjIjtdEVXnAm
oz/6GAUyFoCzpGJoWQfX+nEnWBBW9p1SuSc5kPZWAOjNc+4zM1vzhrOFQFyXcXsudPVbWMWPTiT+
NTbmo/lJZFG7de13wBBOem9+HTT5TfOqXdsscTLOeWUwMZQwR5pEyuAfR9kEXqygKeUcUzP9oWqw
g1WSsxDsztkYaWMAH/NsuGL7KSo5FmurFI5yTzFagVo5Wkj8zQSZQJv/Z+LPn18EGVIdq8QxtAU3
eqbbbmY1dhqHe7eyPsl5fdYLY12X/UHvcG/CEtn23KYExzTGAyTUrmpw5FVMzTcy59gZ0TaIvmUU
uqL+WzAszOOsHdKnSIOOZFDTx5dfdUotxgNsZEkPaPETUrh2bTyryZfbW392vWjj5t0l4zDkydbL
esCUehk6RycC8PMYLjXLznyfq3tskcIh0SY/equLxeJc+w1PIudYx8+mncTPt3/+DEwcfDEspjS9
o5lAEvLj931hsExwmcIRZy6zIyBFTgT0AGHYcB9rJUT2oYxN+IGrck+Xq7RO2s7cA77y17d/yexA
ZcBt5PNgz5nGo+0wlHUiQyrYlGvjUetWtz8vzwRw0LuTjhyFkYGlTwaa0qWudBA0HPsKlJLs67Sb
aFaz0hI0boJIir70LaKWKJ+ZO5Jb2aponGCX+aLGHet4PyuCjG0XurRYlHkA5LeOdko2fDULlw5H
8IhbLQx7pC4EdxNl9W/f0u79RvtVh7X6OJRyvW4CP6ZE2bcLfn7mwmJkI6BDgiwUCoqPS6jmYJYC
ke51wYiAuSkbNzLOYpLub8/g7AJxmeABYQGiyvvRDFGqPBgVO0UxHTsFPpYvGLjW7uCNLf7PwhSd
1bqotEWCJxwdxFiSMKfNleJwqhineNBWZpVAqyzYBVJ+sFnvVKM+NZp53wOJcPXkoGv1SvCKndm1
j5JZIn3i7yVIP27Pwuxkw29Dypbg+SpxK2l5TuuxyTbNHnVzjSqCnS+Jr83EVRLNUMjVjIoEsOx/
nOmo0No+EyXh2NfPjgjoOVrLYg56T9vG/YIDmDsWNF8BO4HYiZftJEjQQ5VWZT9yT37GquY/BFNf
e+Gu9ne9IK/0JUXkuU0k0WzKCSfld6VkFNRJXkLZKhy7/ikI9vnP26szu4V4nLM9ydaY0jQQIcGX
lo0MH0XbadK94CAB7WkKNEFZACp+ADEcV5Z8HqiiPjiGWcFyY0TgXJ0vvGJddIEUZxMrSvSiO5Hz
o4voFs9itbFbQ6i2St4Y93C6ui+3f/XcnoIQYYwqkFW4In/KiS3lNmJSKvOTCwe4AnMAFPqb21Zm
bkTpwsqUAErrhTDMfA2aFbgK6lXwXrf3QbCQwZo1AqkF7Nt/+lUnXrYytVzvkgQnQVluzRMzRscP
zjOniCUgqbD83x7U3FHhYY5TJ+czBu0fj8oQuS2voFQ4CoBdMlK6rfU7Cp+qHJYyceGozNsiAzmK
sRK/TI4Kyi6xVaaMTRgfarVrS3G9TmGAzSTBRizGvj20uZNJw+I/5sY/v7j5IzWVMy1iaEOg2a60
s2BCMKy3Sj77hUzz/oJjmzWHfqkmgaa47m5XWskKymwMPJNd7uFB7dCyd8B5bDFd3x7ZzETi6ana
jtm6MV33cWQahP8F3ELENF67F1z/vXGUXSv4m6L0d1k0LLwbZ3zOpbnpxi9aP049k2ZtyFzoNK7j
L7eHs/T9yR6MjDI2ep3vDylxkh0HCxtBGudj8rqihQ8utZGHjALx6D8udoJRiUopjd3ffan+lI01
eINhpzUEJxvctBfaCAJCQa5vxNh6kYP8XYwbW5Migg3jrWvbhzzL9o7oL5z1mR0zdhbC2EjcAYnR
OC8XP0vvOxnGOiKqwdk2QmVH+Z3Q1HboefvOjVcwQCxMxOy+uTA4mQepD5qQfivnaAqQa4fWXZIw
bovIqu/XgyAtnIgZgDDjI+lPlVET+fBkn9LB5CQhkgjHvtF60Ev1ozIkW7F816OX1M5XSt/uFKfZ
Z4O6C2XW3c30Bac9O8fwYtEdTbH7KonaC5VnqsL4jIGKShWe6m7XZFu9OlrW5yhZuIdm9xlt0tSl
gCFfvc2KDKoGWlg4l2KyViNtY0oPbvczBa7r4Adic+XoC880dXZNR813eA1oPJlyHkuNKfZ1WjhH
T39O6QXJdJRdKjraVQkY0tnovpiQh6iezd9FX8OyGzqyMoRiSyldCUm5Cv+0wPPGGx5DQ1xbbmsD
BXwKTH2XdvuqKFaoz6xKTbY7Zy+08ipQ74383hd77grAA9UxjWhhdnam9hTw5nbbJ9//pjl7LTzo
8jfB+txrhyE/eKAsb/sNaW5x2V64XOotTMBkP5dey2MDjrGj272XzSbujwkk6IY32NLwQ+8Tu5b2
st6cBO0paQNaWj3yKP1Gtjpa00RbFwMoopc4gOW5FRl/kgy5yKgcN3Fnjhr1uhRDzaC76PRU667+
bBHxQ9sC3Y2y6QcYfyTIge/T7F2RuZOQVVPzrwJ9a5o2bNTgu1uirkMbxdCdG5Tu1QSS9FGa57cT
PFipunbypczMDPKU36sRw7JrR3KWyVGtHNqhgkCzwB3UdhJkG48tk7u/k3ZYy9Kd0L4lasWD73OV
PaZ0x4TKpiF/I3s7RdzGakD6UrHL+F3TE9tx7iUh2kFvNBivWbNr1GOZnkvrrVX3Q/feVNFBT37G
Odw+vrnPvMPCtpCv3f2YfLTGJiwZnsvJWExzSCqvdFTq1JLdeE9CeReH931xBj5MIPtW5b9U/0Ch
I1zUApm5ylRcOrJeIy7lSkiqLPq2AGKsUqY/gS/PzreHNm7oyUVGnzGhOeRfpGamG15FZQ1pxVw7
Brr6aHXeTtPJ08EzedvM7CiUcQBjQvJKBdkAhWxleaEdTTlALO2hkvL/aGFy9XVuPTRlWdNjpp5d
rbQD5fPfDwECN0DEjAMYytQ1qHrSoTCgHWVgc7ZRRv9iAKOKMgvBm+AqPaYgG2qVZKePcWlX+/jH
v/j1F1+fTE9RlJZSV3wdWG4iP5nlUk1+xnOS2SbhRj4HjNkUSWrVvdK4Sa5DZqs+ql0Not/8FHTZ
K5R3695w951WxgvhwNzmJfWB0oBOo+tVAslo5VZqAjZvE5RciqVRvKQNrW9Joy4xylyZ4uDTJDym
q7j5yTV/jKwCnSSIn9fRGQGsInnTm+2wxGC0ZGJ0QhfBm6ynQtNkeXT2kr45QGRF3ar2omMqm0uw
gqsLhdGQvhzzC5CiXMEbBzdNAhc1+bPYojPaVjsxCAwbCjgo7GCdqN1kd3v7XT1CR4Nj7ycpGmo4
03hZanMNItYsPIf+Z09HTOxbwQHyl/JVc+Oi439UUqAtl56gj1PoIrUR17UVnkFtFNvKi7eZWdJT
0v7g2bbXKuP37WHNLRmUEPSXEpxdY6jyQWldx9LDc9nrlS164WvpqsdMVv+2msL0AUYlfcIFBHZo
svsiukclaxjCcwSpSwGNbfYjrz7fHsvVAZ7YmGy/wPU9NXDE8MwL8aequp8HRb8D+UBtHbFiN32C
CGuJdnPeJgSfkABRXpnGCAN1jz7t1JB71LdL70Vvs3WlvFMIUZt7s1yqjs4ul/KPuWnjgADxFCwH
Snhu6aSOeRuKTb5y/82mGEUuWJKR3nsaPyPQ6NJzUkTnSIZ9sjPOWm+dh3Yp7Tl3pIDUSAAiR+nC
6VOoNXtHgrczO4el4T2r7qB9DnIP7b5X38Hl3t4cs8ZAuIO2GoUcprWbXkvciPQAVCRFsU5VSlOp
fxhl0JDhW7gH50zRTk9BAIU6qg/KxzMcqZni13GZnesSb9S+9SkMDMMPngq3hzS390Am0VKPTx+R
vx/txFpah4oipGeUz6WtEIruShi0rRlIP3U5eCFqfRArtVqYyPGe/RBvccpGISDI9EfG7T/9hhdO
3hOCUjQCrFbygyQ8WAsJgKXPj5N78fks9OvEz93sDC1/sAbIeXvO5g7Q5a+fzJkepKUgQ+R3Nt/T
nHdb0630BVe3NIJx2S5GEGgFHT3jCAY4bcqt8h8naBLJt4FaxEXM52txLzxJ8u72BI1/fbq8lkF6
goZXGu6muXsRdEcDWUZ2roRhl8Z3XUs73ZcgfU5oGpV30IMvGJw5LVx4sBKhBEb0bo3TeTFdddEp
SR0UyTkRc8C6lSs8GGHR21YqC2u3D+SFHTBrDy0NiJmxduV1umJInbzusGdtgxfKn7+SpVaePxpw
k0nkriM20UfdkasCiNZLvi40XnKO9TgAO9MFwqrlTK0AKZlGdio8YROkLeJq1qcqFjYFmj9R2GtQ
tJZhm59kjaph5kuBjZuuX9MBZp/ahLPTlhs3e+GESoPdm5FywE5n6xkk1lkTiw+ZovnrLNfFTZb4
ha3zVw5Oora2Xtb+vesFzqor2vBU5jrfyoQgWWVCAdur6OZBacMlxGqnK91V1xF5U32AvoYMSmNH
URfxDHetvSeKwwMPOuEA8s5Zs0zB0Y3iRNoqLTQ+EhAUiGCAINlyHr/DYigdxVx6N1Pna+YLfbmF
xwQMoh+Km1YwYEkwzLJBg9BQE2g0zN+S0jhviiDKttW5cAnz8H/VszJ8jqCIOIuSZ0XrQIeJwBm8
4hBISm+jDSHdIQvofLOQUKSRGSKElRD68ipSE+0ujlD91ksoYiXaQZ/irlfWbRq2T0UcG0xPWyxs
sRkPADyR0suYyqToNvUA6BBECu8r7s364VdcSgvJ55ktrFJdI8HFs5c9NgmmtMpM4lBT47OLaJ4/
vEvho9/eNUzgbV8w4yxJVOIDKJ4TCExfREE71IVT+ckZuWnbCh9oJAfFsVBtmZksYgBeJFyVPLqU
SdTmSYrTilkRn2Pv4LwYSyxFc5/XWIWxejcq9Ewu47TXhlJCOfFsuJ/a0LGVTNncnqVZC7wJRrXL
mfyGlWWiL3hJcvbzlVa/6UvV1IXvTyvYGTzTsdPwfdXaWBtSkP/p52uTzeRaoaOJPZ837gF/V8H6
9ufHC3XiCmlwg16I7nQSQNP7pOwjt/DCLDoPer0qs/qgKHBFnPF4B1FYAmTMTdWlscnBM9tIo6su
jc69BDGarcgvtwczd/BGVB1pAmi9yHV8vKvUMO7op2cwEL+lYWnXQWrH0npJ4Hrm3MH7Q7MQMbiI
BtdkSRqvUqj+xByJwYVGPTlCW7J3Ovn99mjmzYDRoVkbbrDp0hAnIkGp+vHZU+oztQa7beV9pvXb
22ZmIgqyKuNDnU1wDbF0ab+JFdEtIAFsbdmiMbwNNqqE7udRh+7QaVrbWVKvn9kI4xIR6pO2HaVh
Pi5UoCbsOSktzt5JiJNNkaZ/f+gRnIU3a8TsIZA12QmxERSmkab5WUHMB93wpbLJzLGBJ4xuN3iz
ODTKZAv4qaWEYSVnZ01ex8/P3VvRrYOF5NPMbh47KkWwWiS9rphJcxUVyiBysrMV9S9Ntun9AEiq
YKKV8m9mi/qvya7mv9MXkZFIah50jKZDG73m3/PtLTa33CO9Gnci5ANXfQd9yRIlYsAWQ6SsX3f9
0lTNGhhVHwBT0Ps/XW5RwMMDjy7O1INyGAn/utfgT0YW4QoSp9DD/UHUXQTBkZRaRhsXTJAh7+vK
2y6KoM0tNhHDPxYm12xl5FJhug2vEjeyXUNGaMrdCM33dKnxeG6qYGa1Rm1Jkj1TCLLnD33Rd2p+
dr/l3t5aEnua/TzhOyWZEU4tjgfnYqYMoXHFXtfzc5m+9egkQMv593sJ0uh/DExOdtCGGZw4GFDj
nSTunKe//jxlV9JFdPqMjbqTeESt81jVEb47l37xWykJ7uVkqf55feXyAEBlaayG4D8mvsOMsgG0
UpudFaSMDQBvCzM0s5U+fH+yldATqb0KvtVz65WHUGg/kcPZ6o6/J8u3cHfMrPYHU5PZUrqSHJGH
qb6wxdaWPt1ejJkb8MPnR/MXmymtBzktkLU5G8Uev+dQnWr/3vWROFYV9JiAwl11xAh+EXv0xqdn
VU+ptoPsEax+iQ1udkVGXQc6mNHfnWYhY6MWUt1JWRE13wxl+V6q6rau4o2TxQuU/rMrMsLI2VlU
E6dJJ6kzPEC9ZnYOwodhX4cLT5vZFbn4/OT06WLuyTVCNuegDA+GuCmlTVuEh9vLvjSGSXRAB3vT
kQvPzkm8NdGY2v+nz08p9XkNtHkUGNlZhyAX5YYl/MbcapMyUeiCM0hgTNOzMqLnoZeypfKk8Z+6
Uv4l+I5/qkJXPKgKOs+3hzNO+SSCJ/6AOYR9DEh56rHSsm86aKLTcxsl0uNQGd5KDhsLgefaWElc
VvDa+uZ7pPjyElztaqS8PqHg5j4EsIpQhfjxfIK27dLeEIwTaUz94AV4gcEbnLVqtG8WrWwL++Ia
zz3ao+WPWggJKaKvj/bcXK6N2ojNk2oN3qumee4xkmvp2YgV6bdPU+Oam496f65I6yGVZZxS6viP
QOFRnG7IMByy2jcfTR/BowB250Puifhg2hbtrFARoM/FDlWj0FjR+9c+eNognTu1cO0mrsqVYTkW
mkV0i8WiFNml6P+1zB/jG+sU8GjB4H4F/LeUwUVXKDRPfsNDPufX0x73enu7XJ3gPzYIw8gYgDSe
xnopQEAnNxPzZLI9XKvbxvlRK5eijKv4+I8VFGr1kfvs6olUiE7dgpo2T8pQ2K2n7tEcf8IBb73Q
F2zJEBbO9HVPw2iQQhlygrQOXj2WBtNXS9mtzZOYCu+Nr7zofnbfhfG5H+TSjmLvMaP9TiyEjR+o
z5GV/K3fndifOMYwcf7wqZunrqrvmtC9rzRjIW6YO21klKAa04CiXrHJtW41FJCOw2xWJvKdYMnF
S5fW5i7XQ/OgeN1SY/KVGx6HRApWoSV1xCFOTpsvN3SheKp1ksQnLRxWgbtU816yMJm0iEo+LYuy
dVK6rQyU8W9TV+MARngQKsbkkrXR/EX44HXw1yZ44lMDNlIAJPT79lG6BguOBmiC1GClUajyjGft
wkAvCEXamh3KgclOd+/q30ZyL6kbFKmKftN+d/pNlq4iYy18vW14vAA/uHzsyiMpNJlkTtgUUyMj
bFKluWmeIvEpdt5k7XXUh8+pY/Xpl3b4Xi9tvas7ZjRI26IIcJf6+vSOQQsoFbs4sE5JEG/dwHmQ
hfgujSEWVCDQtStyVBvBqRYewHPb49LqZP2sIvHiUnCtUxdLr1xnX+qsWKLdmp1KGLFQLqOh66rw
ncA778cE6icVAvvQaW0fTKcwfI2rc60+1zQs992P26s354HHNypB2lhtn6qAtobfGLmn4YGTezXc
6cUhijb/ycRUBTSvyjbO4Bo7uUHw3aqll0K0BttzjIVi15ybH1NtVKTIuZFK/3gAtNhXs5B31Kn1
sx+Klh2SBlZ/Xm+/pIAWQydTxd3tkc3uRJ744C9wTQBMPlrMSPKy/Rvz5BhOt7Gaql9bjulvFC+I
V2JViRu3y7N1rzr5wpzOjZWUz3jwoFC44gRxotzp5U71zs5wKORV560rbUfsayw1a85te9D4qLgw
PlAZk0kdmorW7qzwzrK5apV7VVuI4We/TxOySkGPBsBpyj0xtbKIet87q+m9EK2tJcj2zD3F85la
gcZbBwK1yfs2EKkzNblrnJqm27n0SHSStkngAO/+/kIcqZMRXsIRXpe6G8SqpByq0ZOTIYklBQex
Gw61+kDv1O1NNzNjwGMIl1gMSiHTGfO1HLlYsdJONURJWWWPErG3Lcz4BKCXkD+AwyRkmmauC1dL
UeKWtZOqtadcCV9boXitovTvoxRYTEbQA60FILAnpwcgTF0NNIaegva+UA7yEl5ubqLG7DtkqGOj
hz5JPfi5FCclEpCnRkHPZZdWL7enaeb0j4HPP9+f5BsCN8xkbeD7YrtJ3yFp2JRFsDFN6pOUWEFi
3TY3OxwiH5QFxlt2miurZD0cTAQgT/BSuPskXPBl19zPKkE44T59BiPL0TQWF2DEzTK6mU7SEItP
nTNYX80kosqj5s2dm+JijFYvHsyEJ4ESJ+LKp7Vml8J8sjNrkxsftvxdbundg9Um4sKmn9uS9PcD
RlXgXYPb96OnhWUuF2n+VE8w4r0Qpu01N03XhgCl1O1ZnnGsNJSMrAu4pBG/99FQHIlB5uiJeqLz
2MaIrSEoVvAEknzo6pYKXnPeSYP/kn/GdrVp9m2ISO/EfayeZOEEy+taSRECUD8NS7Woua0Kv7tI
0+xYepy+VU0zKVUQkNpJtl48A9i5+DiIn0L1IRXu66WAcG6tYB1TxqIX2OcpX1XmhegMW5F20twW
VhAxziG3r/W1nhviwmrNnYlLU5MjbjqiLkMdgAvpXtTsGUjngiuc3Q5UswFmUHO+iing8m7MtuDQ
tVDxb1Sz9xEvEvtDYEC72zQwo3teYS4cxVmj0DjzYKXnBtL6j3tQj6Pa7BQL/yvKaydyNyFhvGo+
QJDqBT9u7/e5nTEWdLjeeekDkv1oS5MRGApLUzsl8v+Rdm29leLM9hchgbm/AvuWdNIknaQvL6hv
AxgM5o759We5j+abvR20UdKaeWgpErVtl+1y1aq1qn+sjIeVW53G1nixvP47GtKf0CuxBZ5ecxC8
i0H8BIi2C8W0S5vQ50HLNIM31tkUNiw2yNF0q40TY8010FNswd3xLAKQ/dJIlTAIW0HgKe6qez7m
wL1sXPiro7CQNUdVDAGYeh4PYG4059S1Yk4iEDKipST399cXZ+U9AGjIfyaUU48aeeuCvtuKB6Bu
BIPmb+5GY/fP6N6P1fdxSQ/+/OW6ydcNzLgG5OaVanYIAtRqKHS2uoH5uAbQLtV/hN5ndpNnhXOw
jMaKbF4DQeSkc7DQRQ+X0eluW2/o7lso0oVZQX9zl89xkUadk+3rFnqQNE3cA5/AV9QwAr2d0fP6
La26tQ2DrQgycR93A54xl2tt2aPZupP8zTPKVEFvHqFtkrnBaL3HqZAZQrAKIslXIYs10moqMpzX
QEAFlFksQFF5q6i0OhpEq1LYF489NcAjOsBsbjNY8aJ/FgSnjoums+YHaXlAjfFwfb1Xtwk2IfAD
cpeo8TEpkcPUp8WK9eWj556gc/b270tOHtlAaIIQW1marsxYqhEESRrPn1vgqEp93DCxdomem5BH
3FniI8tmvdfQrhQXLVkCf9T2mYPDEiHsLh3Zhge8Jq/B/oCr2QhcgVR5VT4GhrYEAbPtxmmXOmEt
ysjU+tuMVrtpML9ppXmXs2ZHqvxlWKoNtOjqSCVfHprikHxTsWJ8YZoxtTps130bte3c7TR0ucS1
ZUx7uxTNxuWwdsQhXYoWAx2njOkpi8dtq+9RIHRjTTcAlEOPtCAB9ed3+CA2lf8ncw9slHLM5XVl
GuCwcWOniRPtrtyoSay5uGxlkol6QBiIcsXNjelmJZq1YkscmqjaEk35I1agJMAQHPz3fWWWjKVz
C4vi+yWzSzuwWsriZgGxIUAzEKriOZrLGw0CoSH4A750iU7xzGUJKB0yLWx0hk4/wrK9W7hTWBiz
GVn6NH5x2pY+iGHuw6xOipta1GAZaZA7NCEy87Uus+R0fafKn6kOA/StgKLi0YcCpLyMzrZRCt2T
FEa9ePChqruYIH564FkJ8vr0xqL+xj5ac2VJkI/HDCrzrzAxJqE6mMGEF0PdzvJfxG1ePpA3i0Cg
oK3jNSOTW/iXmhGCmI1hcILyAis/lRUARSOWh25sypVNcmFEOX50tD+MJcWjiGQMbB4HVMD2zD9e
X5wVH/Z0+ZBFVIiSrZqmY07lkY77buzr47PwwS9ZQif0r2yoebokXQwAnj03nqvkU9qLD16xPF83
sbLqGIYP7hXJS0xUfWMnt9PBajFXZfZMqpceYjdQbft03cjqXPl4USGHishMzcppTjtQCS6L5xEE
ZiF5KygDToV3qLwGEFi+osZMUZdbvLF1YuBcKxHVWx3pK0HfxffJ5T5sjHriyFw4MYQf95XLbsdu
epwrFo2mc6d5y3ePFF+BLt0IZ6WbqtsfroW3Lx7TBvQzL82StCN+njVe3E07VkX6iX3R0FbRhUmy
8WhbcQJEGv+zpPoZ1aiXGWXnxX6jPWSJ8ymx+TFdzI+UiF/XXWHLlJL9c81EywrGvRiHG2DpdrR4
HCBoJNbFj+uWVpzuYlDKqhkVmbWa4vQUdpRzSOZsbM7VkeA1jXgQ7+pX1VhRjY3ZJDjKQD1/04BD
UXd3Q2/fzan2Hkc4syR/ydk9MDu5qc/y0Oz671WFBnD/p2fNUQMxRbP7RbeqA6sTd2ZOuT29JKvz
yipxJDgkKEF7Bini60uzckCDv+K/qVMOaFtPmPAFDp26OApnT6bP5VYMsDUIZfOkVNAWTxxcNBN0
ln5Y1kaEtDEElUEGN8IIzlFMEvefZ/ubnluBC9KI6/P0muYcZ9rZRLnKbmFN67XQ70R6r5vxeOPP
lrV8oV77YayNT5CN+mR5zW+eaAc0juyszr2rybi7/hvWByprGqB4c14lIcsprXqPzG7MU/+eNu4h
9dOvkmvi78zI9Tzz8bTITKvTBLAi/gDOXPITHUco+pKNrbQ6GjTm/gEeoPqruIXhz5x42uDGefq5
zr/x9J8y38gKr54LwJFIqAHo91WII83cysnAmBBn2p1dS8p2Gnj0iZRP12dsDdOArPN/hpRdBKBj
P1kc8JpEtFHTzaHnJWE3fmw0KIWLzyl76Ac3AD3VSWzxG61Oow1SV/SY2bLcdrlaTmYU0P/OvbhK
7hZ2yi1QqGw4xOoGPjOhOAR0SJy87mGiawMQG2XN24MGmbO3AKpFXPKKXNIsF1qlKWKSPHG/cjp+
JuB5e88KISaRViQsWJkmu8u4YZbEiVP9a5pm0G3jDUjCQa4XOHm3622IRrriIwgiT+PS7+eleLn+
C1Z9EbEwxifDCLX5pCQ5nhc2deOhCRo7cr6UABzUG9HDSngk0ZH/M6IcUgnXK1ezYGQiOs8ifeQ/
es2qPte9Oz1qvj58r5Z02lHR9UFOk2Uj2l8tk+B8siUdEphd1eRlCUAWoYy7sTE7N1ldHNzRAMeH
FJxvn9B4Cz4s8ZOn9BfwqCfHzR9oOd54bHwYyXjDhi0tmrVXG1qV0GYCXIxsArjcG9OULpJn2YkX
DYRwNOvHD2hWZrFOO/HYZb51SAnfSuqsGgUWB0JOwG29wrJoAg15s164sVfe5OYt2PRRaLdATlNu
XN1riy0pL/5gWmRf0OXoaFFVJX6EExOEV0Hu8H1pW0NAq/FxGRd9B7mCfWoMx2w2Hq/78toQgdXB
iYolJigHXVpOfS/X2yXFDVF9662fvLtzhmbv+EexFXivHT3nlsilJbokjdMIzYkLBjKvcHGj6yMx
1ralD45vVLVgB2j7SwOQvViWcjCc2C054wHTci8yRNvs2rzj35esQdO5V6ADU+92U6aXN5xl5YfJ
lk3p0zieIPwhjk1u8lBowtk1pfNw/Reune9nP1B9EDgZJD/IgFUWJr3pa+RJqg48XO84gs+tKCua
FUahQZoVBXqGWnBkbqVtV0chKavkf0g0KdNcdpaeoDnKBdu5B0x1cpM49Zek30pArjqmhX4i8BJI
UIMyjBJISUdzECH5dh2BOCDMuLhvneSnUU1fzJZvkaesuueZPcU93d63e202kHNc9Chh9X3SvANG
g/YrsAyhxwEtsGrNFa/sXva2OcAghTSJumYPKkGAoUl7a269o1ZX6cyW3Cxnkd8ozBz0DjgveeFB
E/C7Y6AvZCtcX91xSGohwSFLKGpZ1yq8hKU5EpoaP4G6OZir9thQLTDH8vSOrQNUIeYO2TTU8C6H
w5Z+Esye3Lg2559coIK8uJ+A6Tj8lRn1Zrd9D8obLcwYlogbKz8i178zna0gc9XXoNXyB0pogOvj
cjR5VcxtbgJPZSTz77SsP5DS2gCdrG6fMxPKfdn0lUHcRppAcgiczsVO0z60c8i3Su4rPoDFR8Ud
YArcXyr7ypiJeUJpzIkdmoM3BG/nPUrGjfV8fWVWxgMzFnBvzp+2Wfn3M3/OjSJpOk4dvDz1E7IH
VuAghW6IYW9m/dFc+AbIbu02kU4NXh4H/dcAVl0abLJCR9tfLY9R8miRzzz7mX5wIB/cuE4Gtug0
u+lL6IQv/qCHlBkxY8U+AZcGGPFK/ftQ6OwEPYqt5OXKvkaNFz6DZDImXGWGIO3QcHAyIVJwwLr8
ddbAYowK4Dsm20GGHCEPEpi+stsyalICEIoTGzY4BVKzPCx6+bxU7gtW4cZG3fG6Pfk9JScH/pF/
7YG56nKueePVC+U4GNMCIWTkDX3Ai5C6ofBokI9hu2wcJysbEO8rtBVKxVJ0byiPPIYket67M2IR
N0KD95sFWWXq9OzzyvzNfeFWuo7P28OX+UZ3N2K21V+PwgVINAA+QfH/crqg+Tm26BPHXnBv/foe
1dnry7H1fWWvTQiXRJfg++WJGPsm31///Npqm4h00cWC4u8r1UfR2BpFUGvHXcn6oAO5e750X4nn
7qppBLWG9tvwCjvUxq3IaO2oOjesHLv+5CPhQwQwIJyGUzGEo81Di/ycvC1ipbUZBHAFSFLA5qRk
yuUKFdVkOQC32LjpX6j+4B+uz+DG59VrampYNZEGn6d6AdCWE+hvR6virSUTvTj4cLQr7xGnI/0o
hsmMLbf1wg7I0oMtii2durX1wPmK9megwtAJr1jpsxQvD66ZMWGHctlPzZF0x8025VUrgO0D/Q2E
7Ct3M7xhMsqxJjFHYmA23ZPHQLAya12EYtbW8SwPDvUkA603XqiAGcn7/XLhKQDRsyZ6EncCvC+i
nm6gZPO5GeqvLTDbQen4adDi4XzdH9Z2FCqzsiseTPwAhlxaZYWVAmU6m0Ce89sGME2Po2PApN/F
qE3hkNdfTB+Z+gHStO84KgC2k81oLiAg6i2JxrNCOF1qxvowPIG2/bZY2MZNvHbjISEn6ZLBMA/0
9OXgqnxuyszLzLjqjpoQQaJFQ/b1+gSuLZuEmqJ0DoHuV90BY+4DFgDGXKRjkVUIjIn9ZH4D5bDK
qf4h/VwcyylLo6SGYvR1y6ujw1UOf8G996p0W9WdbXIde8Do5vEb99r5xeNOGXEyLeE7TP3BWaEe
bb5SPygXqB66WmPFSVHf5R47FkZ2k9R0I1O7djgBaAM41x8zag4fBfy55VkLM+zQoNnzzXR/uFxR
HAKKzwNLBwqcl/5gULerZwffX9q7RtwMyXfPeH7HTEkxL2woywZY+NKEp1V5V6O2Go91+2Jb09HP
k1/N4P2dGVUfakGdK5lax8Q9bjZRTTJ/L3DjI2mRORvPgVU3+29Ef7LeZ+Fz5ujDklWeGXPgLEAx
njs5hNA2HEzOvHr4/dFA+/9p+1N3OTPSIX2d6yIFsjp3ABPEC1Q7Mre2dqIbilBngPFM5ibyam1o
yNFJJWwktlHSvVyspUtKCU+3Yp3tNOuYpXe02EiprJoAFAkWJFGwLf9+NjA+iNyaGSSwyVJ+mZLm
3izZzqZbzS5bZuRNdmbGMVKW2bVpxUJjzVORW3lkM6Z9nRZj2G14uEyfqGuFfl5kcHCkootZSa/M
hg71lSy1Y3RTW8GYW+O+o3kXNq5dDkGe0voDW4TY11VTR16XQHyDg5qoS8YCG1sA71z0xbF3Nbab
U8MegknXy0M3zHVIar278QS4oKnTQzTSHfIbB6wwlNfORxCSFPuegfY9RbfRXi9MNHvVQ8AKtJOA
Dx3He+v8dHJvSlG87vVHxCJl4E8QXpgykv7WGAEAtda/2ZqufcFjkey0THQfOtBrsAD1Q2ufWOgR
Ru7cgP6ebn6yk9QIaJ7l4Ecf+1Nr1/leH5OtfNXKsQfcPmYUdQnZES7/frZ4WkHSInUBAOTGTkQp
31iwlShGEoigwR1xP44+5UhqJ14CezfbcdN90LOHur7t2mMOwbDrfrE6CgQuEH9EOudVs3cBomIX
Lad2XJqhA/Z7feOlt+LioBmVSGLE/gDeKi4+Nh0tmqmzY8bv3f55WaDuvhEcr5pA6gePYMAHXjUl
i5QzMifMjvvsRzPZoeP0kbFsGFlZDimjgDwzhoFanfwRZ6tdN/ncWb1vAafkR6bJAkNr0e0KVQOI
uVxfkpXxXJhSpixLM6vxp8yOUz8snbsWCQayv25i7eBGOlKSYGM4r1BXJfUXWrq4Uuux/yBTx7xO
0t1Y2x+r0bP2le1tVJdW3Az6ZiifgcIA7PtqJnSw+rQbNMuMgWn77rpiD5TXw/UxrU7bmQll2vw8
TcaxNBE2QktPGPajPxvHtppP182sRY5QakOsA0YGkAOrt09dzFo1uGY8T+ylNzj0/JaDw6Dk4WRg
PU6HIiiLLUj+6vThbEMy1IKgmPq8XKBAW4w54n2HPYo8sIeNuVv5Pjg0sE0xMjwp1GJbKWy7GBxu
xsJBN6SXQyQr3/DqlQ2EV4Os33r4/Wj3UjbQnICeZUZAAq6ynynp9U+DyfiOcc3aWZPhvP1BK3nK
0XHs4nH2ioBp6rtxHkb0VbkmhYS9HTXjxjNldUBnFuScnp0Ik1Yu/lTCwpAlj5XtHwctu22HJXSH
aisEXl0f6A+CTgpv2le6Tr4Gkh4ZGsfuGDSutktsY+NEWNk9uPf/Z0EN4guIonBK8CwRNPmeOoD7
zhP/7M045a7vn1VDaMsG8BrR9qu+WHDyT22ZJGY89fy3Bl6jwFtMSOCQdsuSvCGViAfw7v8sKQvE
0Wu6EAGP07704Np76SjmLhxoxKvdssWwuTosSbMHRi5ZWZUn7pk3gAYPfTMLQmGr618sWuw8VgFV
vqUh80f6SR0U6E5doC2IxMsp28giS9vnzkTifobuqtAZAMYWg6CQ1w1xDl2LqKoHPfC7xXw0czBr
2fosAhMBeR84LZ2hCe42SGL3mvdBo0V+pHlZAEaRjHti9/OX0pudcKad98HkbXdyPK1+AmtBERpp
wj9h8YpbtuCAtfLODoUJcrN+TMDTkoCpcU8Sq7pNChTxApdXbuhmlnNkbd9+tDWo7fppkkWiOC79
cGrRgOmlkVdGoAM4pHMZQRQ318I5TaLK8W5p2lh3iNqQhWa8jXRw3zxmoIMNa01vbw1vtB/Ap5L+
g0DV29kQWNu3YGrdt8LL99VYd+ij1KeQTwhPwUOdhwiA3H9E7eagVKYErL+DFllWN+/MBORHgDbn
j26hpcfS6MtdP+rLRhy0dlpAyABFEyQIIQcrr5Uz/7CahYJteEZLA4Dnj00aVXQXXd9ZqybQawDZ
a9lG/afAcWaiS9rMMvPEjp1k57IG0XQOybSfI/9+3c7avgLdx//sKK7u8jbN0Dthxxl9huBr1u0W
vivoFOYzDwzeI52/lWVb213nJpXZA0jCrGvQFMT+tAdE0Fn26bhxAK7Pnqeja9UFpl69YhtodYLI
ZEQUqeNhkjdITmfmcZnoV816MzEnMgxAcMtCN+5zwOgunUHjtRjHjuKwJTek/Z1WW1Roa/fFuQHl
lCgnZvYFhwF9ipIbZ4vMdPXzSOQj64kuh1ed+qNjcUh01CaQtM0/gzl+HOotMoCVCBVvH+gzA4cj
PU16xJkzLw0zZp8bBM/V5Ci8iOvusa6eodWk6VugybXWJxgDhbQPdU00IijTVY+CTnrJkCwh/Q6h
8RN4fvYO9Q+AXRyNYfxIrXRnOSwNgY16ur6b/gSM6okO1JXjgPsFGS6V9WXuuwIQPcStZlO0Ydda
t1CmOxBcjHTi4LEr7MAoONokPe0rmW0nyPz0gPf6HLB0UxpzfSrQ9YO+EguELWpnCcmGIVtwQ8RO
cdMCX5XYTcDTH77ZR0kiFb+KKON3uf7j+iysbXBoYOAljRhX5uAul1urmW00hiAx827Jckr7m27c
wKyuOe25CXkAnHkUHw2+2NNMwF313N+VW5qNW59XTsUFQV9j+riYs+GL6X55e44Vlcv/5kc5AO2G
GyO6cklMXuy5j5zUjK4vwNbPV9INpjWUQvQwwOYj+AcDvDg2koVrB6yFNzrE0G1UAlV8oVEXvqUB
Cw/cwOAEkA61Dr0wIBOua1rQeP2WENeqSyHfg8sWKX5wA1yud8NcKK0vhKCMYEfZAgHxVA/HLVLf
tVEBz4EeepRD0KCrLAxLceVy1NXi3Kggj/joeXes+lYUT9eXZ8uMsjyJaJbZFDAzgsDfJo+mez/j
pWmk2UZ4vnbugq8BQCJgeWX55XLW6p5UbpZzElOuRaIBogxSidwDa1+94CRI7MP1ga35HZqN8CBE
Lxu6PxV7RVpDEJHD72YSTjmkHnDc/ZWFP33hZ/uetZo7CKGT2B4/zf0zYOTv+T7K26CM819rTYJ8
NkfwYGLnVJB0tPP7jtKNZP4aNheXE0F3GfQ0kLJRfDnp564fms6IRe7YT8nspzvwbuvPJXQsopo7
xYthu06kc4s/jZpITxUnIqRkSCLGkBxts7x9rhrdvwO7Y/58fQLWXAaJPXSl4WWK2En5ce0ymulE
FyPOzOKQ+8yLdDLckaSdA8rZbQ/G5XdMOS5LXFDoGgIDsuI0SAkXAthSOA1ahvb9cLw+oDWfJL7t
oKiFq+gV+5XHwIygtRnuwArAf/dHVmydhWtTZuJIAr4NVQaQ+FzuMub6vZW7CYm1Oab1NyP1Qg5Y
92LdDNO0ce6ujebcFrm0JZjbcUdPMZosTFBSLVmxMV/rQcPZcJScWDtVswB4ncStBx14DVJPd1pD
EsydTcAeJvS93VfVsaaCA/6BLnLDrLdkOtaGCXf4N35XIRIAMUNjNgPWo9CNYwbVoal6uu4W0o/V
QE3qtkqKdWiHqh3/xMA+r80Fj5AlDaz6USKboXe2YUTO1SsrwLujxg7+KCQaL5erm92mZB54C4yp
cj72lTsFM4gA7IBoy8ADexp+piOvjkuiL2Cfhah9PtGbwr6bTCsxg6m0ktBpmH2f+ho4OcmYWFDY
WdomqIVBcQgy82OHGvQOrJao8eSi2xVgmYAEgYHsBQ4L56fQ3ey0ZCPuTCGKfC9mx/nC9ZKGKfNF
aEPsbTeaDXnkIx2DlPB2Ctw6ufdxdvOBh2l60PpD6erD70xw+kCW/Bex2/Qlq4xqZ49zFdbcrAOv
FOUtjrsimJZ62pN5GQMf2+KoJ7T8cX1e19wDbcaS6Q34PgT6l9NqloPb17xwYtrfeP4NsiHXv7/m
HOieILJCjYKH+n06GtNcWXjfJ3istJ0GEKlzomb3js18bkYO8+wyA0W+2ec2fFBvwsGKoFj9d8NQ
zvKFtEVaEXzfJh/G8d4mD8MW4al04EsHN4B7QGMHrjH0wqk4b0Ob+6ksQTVSmql78gfgVDKgOsUC
5oCy9+bbfJ6GqOWTvXvr2GAYRCAgmJC9wJ7iAqU9ewbIlG3Qj0jV7Z3r0B0O3etGXvvZpRFlgZaS
AUFcwghtD4yFqbexQFvfVxbIyzkzE/l9/Z+x/VR0n67//JVuOPn7kWZGrl7KBSlXq+2UDSaQ2ijp
j4dat8Kp0YKkdRGid/0HNpkHMls6BIQWPzTG6oe2bNWmXoe6sIwmdyRuXVmiknfnmYuDtEMb6ORY
sd7yk4knQyBytm8r9ilp+g2XeD2baFpD3I4UDJLfKOhc2iI6kFsLd63Ysfa8+bQpwv56LJffJ5ff
d+tpLiwXDC6Z+ID/kV+syN7Po+uLtjUKxbEza7HMXo6COWH1OGyBg6VLXW5YOQjfRsJZQlxdZRAz
gK0Ab2IQSx8g/dFXz9mW6vOqCVuyWiHIBaRN8WpGB39q4FixWFI7KMkMUVkqIt3MNp4bqwsCZlSA
y4DWfNWRoXE8Y2xg52IfrKmPZmnn+3FK6PclTdOnpl3eQdaFuBjIUCK1LlD9unSAunPmnokW52ny
ZN+Z09d3rPzZ5xX/Ne1eH70ZnzeMwLglW5XoVcdCHAKQg0zzeUosYi3Cr22rtmNA8K32SLc6i9a/
j/4tKLJ4rwmPiVNxVIhwaYqbWgNOMv39jukBY/S/35f2z46SjohK13p830ZX+Z1fb9QYV7327POK
1/Z6T6ZW3vnjZ08Etn4otwiE1iyA3BCHE9LSCF+UsxDBWZcsC7Ye907cOJi8OAycb+yJtVU4N6Ks
Mk2EnULWGYdgdduExbyRulodgySYlip64NpVPo86UJJ5Drdj0/tI6g8dCYW1e/s6SwQLyJFRwoat
y3XWOw4+1Mmz8f44Iaat3zMCqRVgyQI2SuSXn09AhATQK3divYpE/pzX98ubNdtQEZAUBThlZSO4
Wh2HdALkMi2EpwYdx73Ve+1umtr6eH2e1k4/BD4AU+LOQ9ZFuSjwhocGGcLXWEshGKBZ2R1Y8A56
OnwA3jZ6hy1g55AcQ3b7lf6OOQuLggkctkavDYE6YDe5kbSHpRyBESNmZj5cN/jajQGFBlM80qTE
RrOdslemvDBLuvRm3Hen3DtuXbKv3VgiraV/YUivWaRA0Z9ZLKuteDanEMoOEYXcsL9sVW6kL11e
thdm1O6qnOkgrVw4Igat7N1DYycsNiejepmzisRpTiB/Kso+Py01F2DCn7Pnd0wjSvNSCx0QZVVz
rWNaBp4vAAES5HGqOaw6seEZqwt1ZkGJJ0ZowiJj5Jpx9iSkXNLp7wagOHnS/zsAutBg5mFZbdFI
S096tUZnA5ADPLtWag5Isr44gACRLCybvdHhMX20vrvjVp5odaoQFHmSp05GqZeWuKiLrBrxVrL9
H94pM75dn6qVvCK8DUkYZOUhVPa6kMdQlP7DaJuQp6F/AXMp+upBvxk4KQuZEOjHWoIc5XyK0u5o
7AcnC+7p2zO0+BV/8N2gAJJMHJejZMIWTZuh9Lr8rCwEl4/XR7k2iWg7Qt0dTCJow1UmMfWbnCVD
ZcezHmv0s/F2cA6qC7JhAcA2XHLq7VNMnUs7XB7xhLwriEI2/Fnej4q3gTQGeGfbkzGSylVYN7ZZ
uu6SxDkyO6X5Yzlq39BdE5TWEjTjVv5/5ZgDETV6kvHyQp5EvYi0trKhd9/4IAJNIp4cKo/vp0QL
37wkmCrUF+R9itBGvbAFt0D4BXEGEwSgKCtMb88GglMF0EYc11JK8A+M5myLNhDU5UOtQTy0efkp
mqfrP39lkiQSFO9jqCGCNFMJaXpADc2iEtWDiY6RMarMb/64YWLFaS9MKDFHzRhN7Qkm7L2GG6Dd
wGOuHGEAz0soITwXrxNlAby+Aie6N7AHLx9PUKwILSMGUSHS+6G+7K/P1pYt5bwvZ+hy1frIHrRs
lxMMJ9S+u9ldb366bmctd3ExKOXkN0CUqxl9zx6G+ie2VNChl9Vs7nKR3jjofklL4MxGyM4B3hR0
o79Fqb2yZOhWx6aRSUZ0RqnH2CwA40879uDaH3ngDhtLtj68s+8rXjdblNW8h0a03uzt5Jl4H+wG
1EhH5pdBn524tbPzOyvdeOSsjgqNJH9qqIgKFEfE4wSIMHQlPGTTDd+5zcbnV51DwmihrCYfmXKr
nW1U38jNgdCKPVDtbnQWVCie6IA2fIdHc/pmBAAaOvAIB8YQhKSvBFjb2mh4WoLQic2hDpCcnQ0b
59rKwYBbFPkkhJ+A7KuMJG0L6Gs+e9hIYCky+rsWKRPN+nrdz9eM4FksywNSDslS3LzU23GC9lb5
kI0hNcIij5atK23LhHSKs1Xhud0KCtLXBzCARnR6huZDixLE9XG8fo1A7+FsHMrSF41esYZhHEkZ
2R5kpCO72yO4vm5lzcHOrchfcTaUxmNzkQirfJjEENbFr272UbL4mdOD420szOoOPbelnAC68Buu
5bDlLQ3aXfSdBqQkNFoCMfLf2SD2vTd8J2kTpb6ItRJtKn83VuWEcMFv41vUgfJ3l4cF0jVtD7n6
Q9ocLbpxqK8uHqSfXU/qO6BOdTmtZY4eTTJh8WYLQE7zvnXDydjbzoaZtdMHXNT/mlFjN4aCh4EK
ARwxI4FPm6AnG7X1VVe3EQSDvhWgPLW0nhMtY1lDMGfztx7cOcL7Qba6q1cn68yG/PuZD5rM74se
KNmHKotyN6QoqYFWa+uCWBkJuNtBSS4DBzkYxUrX1KAFL8uHEXhC16VhtTz52ZtzIQihz4woJwMY
W3Qd7bElGpLui/zXTG7qLWD9Sjn50oZyMFTIaALIgHCE9wfH/aD7AeKszthngPH6t577tduiOl7b
uRgWIHhoNQXLgsqK1ZZm1RYNNO0HVEJB4lAnN316W6FIOTg/HPdrrx81PdKz3fUNK3eJEttfmFVC
I1pq1E1SmO0Af1rg4SiFziERwTTseoLGtq3wfsUT8ZRA5Cqfr7hBFB8pbL8wkGcvHkgZ4YwA9Jou
obOlsLnyZLmwojhJ7/G8S4RTPCB/T8TJtU7d9L31eZSDK6hbflyfxFW/R1lXB58a6DHUIs7oOm1T
U614qMg/hv5s1PdTvRE5bJlQ1qmaaqO0a5io2/2Q/6Rsp2/p1a26wtkolJUBVqdjpYuNhSfH0ai+
WfTFhzgGH3/Z1eeS3lTJRuS1NSZlkWbhjWjQpOWDXrs7zr933amCuvQ71gZyW0DRyNKOyvigGeMo
Em/G6WrfVslhROmwct8zkDMbykBY2XVFPyw4XcsQnTd9HUHD6e3DwFMVrwtwe2Agym1XGdD2BQij
eJizx7ICV82n6e34cyRkkZxAZxQSwa+At6C7ItD1GooHXwOBw4k0x3r8mMxvh07BjIEsCyC+eOGr
8bZWpCMwLmPxYI9hMx6Z/viOmTr7vnLVFT6XrWTy+/PnMfuq1b+9Pv47E0qUlRM22RMVBV6rER3u
WR69g1//cpaUQMrpIA9Rs6l4WLpd6huBWZz6fOssXtmASPVLpSAk3V/XBk1HGAxokuah8kChJfSI
e7cN2QIkrFlB2cWThB0Al6s3G3MGJ03srnkw+pvGOFrNSWQbG3DlUkGA9gdZYTrIUSlH16glHHIE
XQvXHSPTOhZooWnzX5k4XF/4VTs+KqmA6UsYlrLwGRTF57pCC4Dlt0Ev/MDLB8heiKDTvly3tDZp
UIsDEAL8Yx5UFpVQyu4ZTQa9hbh4EXH6PQfsvq/IxuG4FuiA8fU/M8rENXNFvKyfMCCDRxmlaF2u
QVQzhqm5K8RwZJkXTI0ZiObz341POTJFq02L0Jb2oVyKcHLumUWCaisRvzqJkhiLAN2L171yaLqN
nTr1guVqx/lmzKfDMj8n7dvjUbyzUZuTEp7gclGMWH3PPcvp24f6RdeRdXlI0Pl0fbLkZChBGpQd
kNeVaQOEF4rbATdi+rML954KcfLtMkLb20Z8sWVCOW8QLZlD7sOEwUDZnc6/CLB310exshqo+vko
heMKA+hU8bUlJwPzeNY8CFoe247dE9HsLW8rXfQnHa3M1oUdxbXKkgBtiBfVQ1kW4gZA81/t6IJ0
rWbmh8LNjRPAKiQEis3dCXtKgiJxvbvecn+bo24/NKluH3k2jc9LCqJMqlXQDWwsupsc97fG6QCV
GAgRtDofb62FlafWSn/TAUm9xdKenKaxws6kVdjN3ks+jjhTXevTolPzoDWuf+S+ljwttU7uvDQr
XyyjykOn80kw2QINLoLkoTmAw8ZtkiQwWj1HgmXww8pf6mPmVO2+yaoJ9FiedRSsWdBpaM8hAoP0
SBxuRigy1JAVyLOnmhbdaWFED7PJsF58q+x34Phwn4BD7PCo0YfPY1MNYeI4wy7NWh9/9fWPGZit
bz2Dg4DcM9LPvp466FIUUxFYaLMCuFr+M6VWuavzXVbfQHKsuEE/jQ2OKX/42NZWdVOUDdg1IG8U
zC5Fkmsm2mHQ7W5nttoQioqA4K9sQDozWN7uuo+tHNDYgb6HpjCUDkCl+H+kfVlzpDjT9S8iglXA
LVCL7bJNue12u2+I3oZFIBax6td/B8cbX1epiCKqn5mYuZiOIUtbKpV58pxzt6nV7VhWdVIe7fKj
p89cjF6NV9NaqLxmRvLOYwW+ZFrE5Xw7F4WX0McEYPdye30wn3k0eSfjGYNYCUjFWUP6fDRTEscK
dkl5LExh7yOTQtMPZWuf1SzzLGNUdsJKlUCvGcC5fZ16jj4W3pgS7b4lTXvM2iLdG22XHgooq/hd
ooqHkbR0IyB58dIWRuaPlWH66aQC72h0TaDHbe6XDh/fxtZydywdhKfXNVayrn5Ubfqn71i2G0a3
2ygqeBPj2on9xrXqQLWgWldNqAajSuR4eaEzX8OTydP04WhG7eQx1jgeL/pkJS09z4I8S6d+ZfY7
J7kNErNMQP+9PtbZHxZvMpC3qKCerYa7xF2LmBbelUisfkpWwhtfgBNjm2tqnUXVUQeKhEzHWnk3
UOQF6cNd5h6024mtQAEOQAEoRYwFbrfKNUWKgl95zBpEmlr6lLVrDEALjh8mAMkAGRji8gvgm8gh
OmjT6jjUokdra6ZsW5Y5wcpWXlgjPF5m4g0bZ1O+wbImLVMAwctjc5fFB0zV//Z56faaeBJXY6rg
89aPg8t+Xv/60mlHWQWlSKCq50fL+QZLUk3p1A6c3TFvIUFjl4UHstvGKyPlgBzkylQtbWcI+qG9
HtwoiByk7WziikmVIYG1MkNGZk+b2GtVRBWZr7RrFaNlY6C5Q13XBkxQupPNlBk8b/LqyGqo079Z
CP5jFw0UdeNxZ43kcynaxPX/15p0MyvOGDsKgbUB/fBJJLxYCVrnw6mPMflSFx+xyr2++HF99ZaO
LLrv5vfHvHhyckZLBjAPDG55NBkUfvq7piu8yFT8dtyn464gjX/d3lKYc3IFyfHgFOm20KaIHbmI
N8p0GCOgNNaak1eMyLCMNm7aThlhJOHqgxlnd4OiPdaRWGsGWdAsBcUMWoMB+QcG5EKWs6JxEWu5
zY7gyQBZQpEmu2oCP26ZElAPjdE0PGm0dDZ1p35kPS18MyJHNcnyYADbtKcxptyhbSwJCuZ8QWaD
BkYXZ4ECeu2HPu7e7Lxcq0EsiO2c/+b5PJ9cCJpecEsrLHZEDnfHOuXdbZOHqNbeXSXdNkbvs2by
XHPco8/qkEXgZxBrL48lr3o6bfLN7UaUpxmmTRUfinJvRGtCv2sGJI9n9Yj5knmM3VfL9mr6D5sY
L0882/GovuQYAtKxaCsEp8eyZoElHqvipYOd6ydlcQwnRiR30GQOYGQqjGSFPxE/WYN5LR2S00FI
njQtq5Ln8yBMx89EMBW+nq3M05L/PDUhbbWymxwHnfvsWAzfs+4OSr6brj6YSblF/96KrYU+fSzF
yXxJm8pxC1V3IQV/NKfvXHmIQCVMla9snIPtt9J9Vq1yy83/etXegn81i1fC0aVr8NS8tOVGvQTL
eATzA8DMxh4Z4ZwGYlh5iC5aAb0MBLgBNbpAbQ55GdX54LCjyNE+6mvVjnaeZW+ub73FrQGmL9zp
ULy/aAUHkXusjx2ODy82IJx2623JV/ICi7v7xIQ0XUKUjtk5BC7afqP9h2uvfH9pohwEUyBKMA1w
rUh5h4RWHCAjXh6t9Nkcd4Yvxl2TrdBQLu1vgL4AC0bTEDLoUujjJnkMBS4MonKee/EQQbA8K7/m
8evYFyvbe+meRvLZROUQFHoXXTdmpxvMpLin7bk+XsbBqL7Gwz2ffpXtvrC+X98An79cfjUgGMGV
BspsJEClw1SLlIIsCbs5j9reI0OlA8vArGaP31Z5+YjexsQCh6hgLNmOhsMDvAeGXTGMBISRSr53
FUfzoK+Sbp2hSO6J0eVbajm5jyaf3FeSCqWzTq2rV15ZwxeNIBrIMtd+4lbNXlRev4LNk0Lrrf1p
TXn3WuSp/coIyQKk5Ma7UUOZNrU4g95T6ZRBF7vDrybNWp+pdbSbSMS9se1Lr6kEey30gd+ep8fL
YlYmxvNjRt0Y57eokbdTPDWdGrLxa1R8FGiLub4El2fw3IDk/stUcyqRwoAz7QbSB+BeUlsa/IsR
XGQgPkLWlkgvdd3JCkFaVw0nkwW1aH2hvJh8xcjlUURYCSJOtPXhmQayt/OpAgadtLrS1Uesig8p
0Ym9cfctMtcEui5dCp4gaNmexWnUWbzg3I6qt0mvYBMcS8dHpxUoUW+drPPvz+M8CZzQh9YmI8P3
dcsTztYdNy67+aUGE4CQwXEhgQ7O8nMTo5UxqrhRekxaO+Ct6yW390rApwMrBk5tnG1wuZxbKEil
JmbN0mPtPABjw1hAi5sRG+cmJNfexwoFILdIj30H6lmfWpv4dvjouQnJu09Qc2iNBKMgHNy1IClc
2bJLW+lklhwJklymyCOVJE+PZv5fjBSWu6bbeXm6zwYgMxqN9kQaN8YApvSdVGgVbXx1DZy+ZkM6
3E5doesth42u9tVplxv35loMuSDKMo8DRw6KLCCPkc/clE1JpdRKgoxij7wSsJt0X5PHjN110VuB
RHJr3Onu9y7505HfivuHpfuk29KGb28/m6e/QzqbrtHziGlRchR60OlbdMuQtQLw0nTaCCFBIoIM
6gWnvxL1w1S1WXp0hsAguz760mS720dxakI6/nbT9zalSYp3ha/Gd127B8LguokFZwzwzt9RSE4y
SkzegDsjPab2Nw383Gxv1z65nTUGEcqJFWk5cBtoMbC2mKtow4d9rf7DciMoQWyKS+tSggAd9lMW
UwO0y+pdnW0qtuNrGJklF3BqQloLI3Panuc6dnbroeLgsP31hVj8vo3oFHGjg6SPdCtyRaM1mCIT
JHc8RfX52ht1caFPvi/9fnfG1/cJvt+5T3EB5cIn0MZOa9Ixi4fixIq0nRgqKmmDZv2jlW/17AES
LrpzvD5RawOR9tIwIVnfFDYW4psD3SzHdwG2GVaMzBfGebyLDXsyDulaHBx0IbUQtD0OCdvWrerR
SvEc60dnbjr7SNQwL1+uD2tt/aVb0hoTDXyZmLlx2kY2ZEOD/+370hXZG+CSIeP8fcN3DNDFrdzy
K79f7pxWUgalShvfb0qP/8nXerjWPi89rYw2s5smw4IAdVd/Iz//p8mxpKtRp63hwNcmx7a9t+pt
v5Z/WtyzaNNBiw76W9CBch5ltQN37MmYkiMVvlXvivQp7TxmvP/DKE6sSFtoHBJ70Bt4Qer4VrGP
3JUttHi4T74vbSEOmewytkFuz8VdH2bF3Thsro9gZZ7kOKsrwUjLB4xgUO8dAfi31w8Q+v523crC
OOZiJ4JdPAvmnMP5atQtha7SGMdHFAhqKO5Vu7FdqbItbFcd9QHkA5ELwLNQWoqpb1OzSjolTFCY
du3ftTpurw9iYarQCgQyLXwe/Ivyg1M1I5Xi8YB0+WCApPfBzb7Yw77o1tAU8y+VPOGZnXmkJ68c
zVCcnhVmFObKd0ArfMU96m4ZEDdFlfO7Xq5M3HwSrpmTLhDdiUfdjWFONb4VWRglu6n4oOYhM6ab
n29QOAAUZWaGX2Bmjuoa+hk0UkOL7MHKZLOntls5MJe7YDaBtNnMAneZdCIxXg2DwbSQ6b4dm5s2
WYsQVyzIlQ3h5BkvPi2kHyBbHtbScpdHZRYXAyABVEwLZHla26QKYyOI7GKy7aj1UhXTXin73fXN
fLnqMGOauu7g+QA0pXQiq8xShaCtFpaE7aOi3SlN9VuL6s0wkeeadytnZ3FUDoq46M5cYMAT1TgV
E8eoCqW/t9LIc5jqqeqv64O6PDnI2Kio4IHSHlSD8lvIMmrIfyaIFZpkfMjq4YXbTY4Mmfg1REDX
CvHFSW5Pc8KmTj7XamY3lKLIJOld8GrnKrR2qsQTtPgxwfsY9bBvDLpW7lrafCBm+f/ZIskYNYzG
yspEC11+14pnREjXJ3Dx+1AT1VHMX6BdtkhvaaiEayE1v6TprxyFiesGlvYBgPUgPQATIghTpAFY
tl4b3LHUMEmh0edECdlBbQ9KT71xe2MMFmbODYOI24b6+nwCTtxoPQxghFUwVybhUGkHK9uaoPDi
bJ1YkK4c4D31WNQOtptafUmy8oul5WtZTm3RCJh4AH0AuPoCOmqow0CV1saMkQykehlugEQ91DV/
UyC1amvC9OOG/wH3aOUlSbrvSbkH2tTjaCQg9e2aO+DXnOV80EQzc0hIbkNPu17txl4PLcOvvypa
yLUQKK/rm2RpyDOx8ky5AkKRi4t2muy+g4BDmBlJsXdGqwjqyr5d3RpDAcccBHTRn4XGpvP9Qd0B
5NBcRVcv2sDiV1y5/3CYTg1Ic+VUUFuBu9JCOzuk48MaXHFxlk5+vxRBNxDSpc0EUlEReUMSlO//
sAgnn5dOKsA2Vl+q+Lxi73toWasr37+MpjD9UIKAxAVYPg0Z9tBVI6NFh6bqyvTbesfdZ1c76Len
Qc6tSJMU1cAM6syAw6wz4PnS4L/rs7RQy0c3lI7LGvko4K4vqlyKlSHmSNUwLd4t7QsjdJeA919/
0tPyMDe3Wm0U9Pnol+K5H25+Ac6tWJArM0DgZIAB43wLl62omqR2ROg4LEhjFuyvj24pSADrhQVR
IhsdKnKOFPjSsso1IUI6lpC7QYNg41sK7b6OCFC2va6yO8uY+pWAdGlnwF1rc5CoIlqUHj0MgFLe
aai7DAzSoCDOF48WR/WrbK3uHsW+bqWGuGQPhVwV9UNQ/1xQ3KUTTYwm5ip8GdkVrbPn7C4n2yxa
mc2lA3tqR9qLYFgurHKq53FF3wRt9k05fb19wcCRhGvUnOUz5QCophGBCs4kwLFZ7qwke7TUqPDM
fnyEIOAD5Ohuz3HNNJF/Dc5ze3LJ5omWJY4Kg4x/s/r7ktRBNb325vAPvhTAWQujsnAHqrI30pWo
HkAfF+oAFQBvrIoyuD51S6vjAjmJtnRwlajG/OcnIzHEVKHgNyHPlIJDttolIF6/bmEh9gE+CeU3
XJ3gr5JbpNIqTWNLzPt6qHzI+1SQ9svoz//JiHyrgfiosbMERspBGyH+Z26qwgZAQV8joVweDSJe
uAaEWTIMMCNjRIu5/Oq2e678jtqHZni9PpaFJcHNjFw/ANMuJBml+IqCijS1FQoxUPNb7P7Jb88R
zXy3zudjC1zZ8hVUaq1oFEUXIJh+bPg3KDrTxAKpz8v1YSzMFMIlNBSA/36+7qS929e1Vk6KIsKU
e7R9BlGwdXO/FwYC6Uodsu3oJZFDXd7E1oRckQiNsdqkxfDYjtGmbui32wcCfi9cckjmAMAuRUyV
1pgO1IPUUCiPquC+LTK/qVZgIwuLDn5LALtQogC0WBZaK0cmjFbgTovKJ3V6yv/8wxggXPxJGTXT
d50fc6K4NE6cDMe8SrZK00N10X0DU/SKr19a87nTlmBh8JSXSWKnwQaYtBuwtXp9Nyn9llbttzSh
K9XqpfCDmJDwQj8hhJqBFjofjt04tCEshv913ciLdGXyjTy9A2pjS7nRem2W7Fms3ZFKHFhT/mp0
l4NHIv5yfVYXAgX8DOxAzChejvKVPZJkAkQnE2Hej9shT54Uq/jaZeTdiBKk76eVjbjQjA4Zw0+O
YvBuWheanD0IdiOw5IkQbY76VoBu7HfXuD3UP101SOqx30wu8FkjUfJvTQfe/zIyBwCibQjUXB/5
QvCAF8TcvwW3DhZYaQHixmlUZf4lMfhMGmhxT5ELEnDq29nKIV9AJ2PQUDv95P5Fl9K8505uqMlC
zxDPLRHqpOwek5i+U2WMS+QcumSXE9AN5IpB7tXG5H4bESfoFPsfnrw4+HhSA9YFqnDZl5Eor+yi
00Q48mRjONWxNeybAXazROVfE9JFzIaMMW4YIkRKwCPjo+kqQRNTP4vXAItLrmZ+fqBtWQPbrZzK
S4QLyUUtF6Fr+PHo5Ws90Uvfn+WKPg/GJVMYHSABZkMxOBz8Pn6y1ZU4eb7+zhO3EKQFCf7cgAFy
WPmZ7GZ4I/d6OoVaXgEV9j3N1U2tfSniGBpxL1p/vH2nw5vN8/Tp2STPqQs7cVnUTOGDbr9vfSV+
v/37c5MvHAhqstonE9/J9u5qE/U/2k5hu4+h35M8Cf0pTbbXjSwsCXaXjhvGBNcdknbnZwiPuNGu
+8kKXSi1vGbN2798HmdzvuoR7MlzZMYdgQq0FbLiO7PuUqTsrxtYWHP8/r8G5j8/mSR0Q0AmkMEA
XMGu0RuMog9c51W3eohO136vx8F1i4szZqGENscWKKfp5xYT6gyTmuZgjgU3WbwrVq77hYsSGTQw
K2rzqcc78/zz7dA3jDetHZaQlMM5ObLsHwZwakGaMtpXPeEWt0MmflMUa1LDXlmUtTFID9YujXWO
QdhhF200baM2AV85G8sWgD4F8QH+lsn6jMiwSnAj2GHC75GaLelBj26/yLAQf03MP+FkZynQvpk4
Mm+AU7peocze0KTf2dvtu+nUivRetHIH8pwCA0nVvZ3v9DU0xLxdJJ8ItgAdzIloSAM6Rfq+S0oG
1Gluh1byg6D7c9xV6Q/zoxG349NQzUA1AYmKudwgNwtrrIOMDyvtUOQfXPnjVrcnJc6+Px/Lk+Wo
6k4j8Lc2SGZ7f1A3HGDKyPxdramyLk/Y33FIy97yUUcXMMYxaOAe2UN+1KTb6Cf6J68v/EKchPHM
nRoQQULLu+R4ISakTEj4kFCxfuYKmnefqeln/7K7ToxIvqqOOp2ZTgQa6tZ5Twp9b0fdj+vjmOfj
coP9HYf0mMsmXU2NAcI2eIZ91D3dxqyf0Gc07q/bWXK7uA1Bc4LmWpQ0JTtjGecO1twJlRLkBgE0
X69/f2EckGZEzgusA4go5QdKLdxUG6cedNruziruut92fPsIUA5DnRxtEoiC5KeJbnLQWBvECrv8
nv9K05UNtTQAHWljB//oQBRIFweBVBfjvYWbsAIwPqv9pDkY/ev1WbpcBShyo4Q05whcRD3SriUD
nnjmmOkhH/3J8Nz+7vr3LweB9DMY1QjaKfGKkV8PglhxSVKkp0GQi27kaFPqdBcnZCWkvjzkMAN1
AvS2QpoEN/m5M3GA0y8bDepT0wj8hbIl9rHQDi3d6erb9QFdHvNzS/OEnritpCUqLRtYUsYvbn1f
AKitAUyZ346ROLczT+yJnYpkSlHmrh5qZPBN47mrc69qwTzOgqY5tLejZNBfgno5wmwQq1y0VTsu
SBRyauuhbcfYBYlnxY+9rXm6eLk+f0sb7sSQnGIppyp31NlQ5OibsfveAAh33cLSXkDbxCwvOSNy
5C09gKQB4kPgsa6KOhAmzTw9G35WLd2mPf2pi+HbdXsLI5pbdz/bxOHN5C2u1HHUd9o4hvZg/84J
XI29Jv63aAK3PrpogeS8eBhDKs3kWW5CKM56SbZmsrImC4cUdKXQY8LDB0GqIe21tuKVnsT4vP1O
u0OTPEIO/B/m6MSCFLVYdleMRWSMYUSp17VfprXgbmmGyKxXBKFPFRgFKQZWE8dODZ1NYZZOftUS
r4+N210ZKjZ/TUhBcBE7ZEQz5hQaiBxbEQzID+bDSpC6kPhB6gGU+wT5QRUrLq1FXE6G3nfYTT2/
MyKfGR6rdyTexYqP42hNm44EZK3IsTB7qK+pyNwioCSIlc6dTdw3BW3aFqluHcIGvEPr8O2TBwtI
pKPsjRSPfEgic+JaZ5ToZYp/OgkDzivo6e76JlvIH4GWDclbB9EE8p+Ofj6MPIcsVtejVlNVjyCU
31K0aKmMeGp+F3ePcXmf98VdVd4cyMIq6h1I36PnBbm6c6tI9IIXTkeSnVPXT0T/a6jNjcrM7xDg
WMmQLRxUTB8qOODxgruWiUr11Co0tSuRdHX3rP8zaE9K8vX6JC5thVMT0knNaIXemq5GvrVVAjpM
j2DWW9kLiyZQ40KWAgyUSLSdT1itFFpNlRS5zayPvb5sn3R1WLExn/fzKBaLYpngZQeiBMT80mEF
RY8hRo5hKIO7BTv2c1E7Pin67zk47UHD2nspv11kADZRPEBaBO0qF0eXKhme+QyrY7SxZyFD+fv6
0iysPjYTEkcGonM8JSQfVxKnB+tNNIVl+qjW1BtBT9GnN1fcES0D94I3LNRm8RQ/X5whGh3KY6T0
cqEEWSP8Yu2htLD8ZxakpZm4ULJegwWsiPPRrXWxzv+7tPKzhjD6NmadMuTAzgdQoWVEbyylDROr
vi+L1PQyrfRYOz3Vmf7kxDXxqGZ6EKldSfQsjQvdh8iFolOJ4HF+brgek6ZMOtYhhAI/VBL5kG6/
vgHmn34xNDwoAJ6d2VvlVJIRkcnspqQLFcjnWPwwKbtxABvWipmlO2jmFYcLRbABKJ4UTZeqAlCE
AjsGKHy6cqty8qgq+6YFh77Ya20SUMZ2sSPQoLjSFbw4RMRtuGhnESc5eEO9SiixQbuQpW8KiOny
7n7qgGzLbwdHAVNyYki6KyYDfGOunXchRFwyf+YZy+u10snSjgDjCf4CYPsSOoPyUGpnVT6ERf6u
UEDZVs7q0mSBKQ2kdwh5AHKVHGmud2NcUZT46sLZtvClWkfujNgJRL4SIS7E1ACEowhkQuEabdbS
mY1ByTYUBevDgb+IeNjQ6kesoHgRxdu0+ri+y5fcHB4hwLfi9Xupg2WaBTFZi92nJ/Ye2nmlX2Tl
b0VVV8KFhSsCpYu/dqQdIHivDZ2ZdWH6H4n5Y/PL+N4O5WP9ayWkW9oFSNSBwtwGaTYKpud+oS2z
IjeqsQ1pH7SeuUYftTRdaOcFQQxuOyjESTXrgaZFzzjvwm7KwxH9cFHdvNjOGrR9aRRAdWCbzczR
yNucj4IAqKAPYBINBU2CP7G21ia+5LaR1ISoMjYzCqzSXjbLNNeGNOogsBaW2X9m/44AXusOFfqx
su82217fZEtHB1sZdXKkN8EpJQ3HUYyGgZ2wCyOeeSz5aKpfhUDheC1dsEAZ4uJN/dfQPK8n73h3
QG1b57Oh4sngWWCy8QA5v71Bqrfa6Dw1bp9NWm4LcNX4Zv47A90fFnllDy6U0fEzoGY+Z8PmNnnp
cuJq5YhWxeXEdAiGtO3jkDJUcVW/sQia/tugLYp3VaUH3jPXA2x0nzrG6z/MOXwViiEIYS4e5tWg
uU3Z4cDpnekV+d7pj7YNmvU1qrPPS0K+J0HXCVwCoFvIx0p7qSfQ+VUieBBrsCEhwh7KaXythh4d
kJCpVicSFJkZpOzdaeOfY9d6pVXYSHUwv1GdX+AxDfRyfOoclDQ1uquM/NkutA1X19gElo4ucD9o
FzAhxIMXxPne6FiMknuKCcnJvqwPFF3gDr0dWAaBEIgszcUnBA4ydAZZXNcCaHMKTfWRaTvtx/VF
XfALSBuhbANQGZQL5XixTPS4Myt9DNOSe9W7Nd0OMsaDEe4NlyggmsSeJ/HkAIkh0SOL4feXNPVr
5MMAmbw+hAXXYxpzzXem+b0kdYDcXlyp9TBCjsPwbZCuTfWxnX4Z1mui/oymB6f+ct3g4pydGJyd
08mQ4qp0qRPhjV8rB4XrnlN8+xcDSOrC8WDdZe+GGiekiWJ1DC1z07jB+A8bF69QoJoR6QLBZEsD
yGvLHIVL+rAaI+/J0d/qaCWYXgg4YAE7F3xHeFer0tGI9dYp7VrtQ6PJvinC3baiTT0XwEhackg4
Wcn++pQtXAinBj9zCydrYpopbdNG60M7h67auAWZp1+lX9T29if8mR3JN40ltXmTww513Ed1cu6b
pHtN3Gb7vw1HCm4abdAZG0QfxmCL7fQn0ryy/mNcY3Fa2sngRQUiCsTLQAhJh1MnIEDqOCLQPvWE
dYj4ypWx4CHRQ0NQlp/hi2DIPD8ppRgykMl2Y2hOvcd1QFgA/eAf1+dqaRCAsc2CoYijIH1+boSY
0/8dRwb2Pk5fyjXpiCUDSOkhH434Bs1B0ijcpGrUfGiGsEsQXvI1Qeu1z0sBZuMYXVYKPoT1GAjb
p2sR5tJZPP350llUU+DsxIDvO+Z2aL2I7TTtvqo2w1rJecWQrPQDsVuiZWjWDQ0eNLmXO0d38nML
GdCVV+ayIfTeuHjcXpYImNNaipOUQ0is3nPN1I/J5FH7RRW5N3Yr22tpD9uz0OFMdOVevJ2GUsF/
T0esvviAaoSjHiDten0HzysgBTx4X/x/E/LEoWsBklZOP4SCpztQnY0tGgP9pnzIqwMhKQjkN9cN
LnnLU4OSF2uYqXEqYJD0P4r8YUgPZf2RayuXwPLMAXAJLh9wyMtgI2WyTWBl1SFUwIg6oX3JTGbt
mDV5hMXzM0t6/J8Z6fygxh3lwAJj25WBsBAipd3d9elaXB/0eSAfhd7wC5LXAsD7sYnhAOpGHR4A
R6gfkYPN/Uhv2IM9QnGx6NR+b/PJ3Sd0slbutqV5RPCP1CTQ2ZcUotZEkd8f0ZZcRl809d4Yg36t
r3LNhBQR8HLWM3FhQis/JhoHmvvFRavE9WlcWqhPNCMAjfolzpyMNSMF11FEgP5T0KkroexS/WBW
7IN839zGewHhcKJhiirRobcaCD2r9nj7lXWHKf81WZlXkh+mwzw7vR1c5aITFcUedLNAvFrOG5ZG
MpFcF2rYgmHOx22UP43E7J9FpSgrE/gpWiE7CqTFwTUMGgFQwszLeBLlgBEGVZoRZRinn7acP6fq
Een+LVLLvtUErSZ8cBF7xsC9BsllRd3a6j1R9mLYsCLyTO1nNRxa9kvt0D1E7+q631xfYW3ppKAJ
BvMBttu5zHH+A53KnVhjoFVJmLuotf0y0p6Njvh4NoM09mCmO/S6IjIFA+APy7yj9RGH1zdHhAXG
se/vEJAEVb6WstZnsxfzRuCCkDQELab8iOI2i6iTozsHr3izOLip40EOTFWGY1H+VFh2BIV/DeL/
wj6MUBstf4qkALS39yrR7CLDve+6ylOaeONkz0OXHR2u+TEfVvzl8vJi+mYYBFpX5ewppyzqmYbl
rbOvrpN4k3hS2xdRQ58aj9vKQSot2jTmXcR/mexQGPcVC5MxwWOcBbrWbJqc+JY9gmEy8pClP5Ls
eH19F9zE3PIw5+VnvuvPXuCT/Rc1zjBGBXofes6nl6nU40PMjHpD2LSGaJi9trRkyHeg7WcOTYGl
l4KuLO4Vq+FYskrh1YHyYtqOWT/dW1PPfcir81eHdtVLo7jKirdftPxJoYkmKEQX8x4/GaSlU0vL
UGMJBwdMYUQNtOmJT0+sibcDyC5Es3KqL9wi8uTI/gHsBJy+fVGAhDJVBs7yog1T50GfHv67vmQX
Vz2+DoG6ed+jIoSjdT6aSSjmoFIN9ZTSggxGRxMP+NzOt0SU7sEXuqYecrFFJHvyTTLUCh/coQ0H
0FGOYHf3mApEArJzK9N2EQTOhuZKEbJRQA3InJEzUJO2w9iFWt0Tn5PYeUB1z/AcJX3TeygXYb7X
cEqLkznz2KGlBRWcC1/v5l1hELMNtfHATc1TsgdRvvGbHxzz0E7MSBENIoq210eYMZgVqCb1kvHj
+q5YWCUU8XC65rQMNoe0xzkxcgg+iSa0RfK1E3X+wiqh+YYbad+uW1qYMrRk6UAG4wmI9Ll0jp2C
AOuYMliKyA/wTT1DJeUuGvJNn3drnI8LozLR0gS0HcIVgNClUbFUaHZcWzX68Y5lB/maO9V+vT6c
FRNyngH9pDY0nGFCU+55HHu19jSs9fsu2tBRsCGzsiRu+/MjW6C+maR1VIU8tQfkSop+U2l5/lRE
wl45RAurA5dgz3IvKApctHxCyHZy27JqUMzdCOfOEnve78f85/VJWziqAAuge3mGhiOQlfZAEVVI
0JGsCd2+sAqvbLVx3ym1Dn0ePDrKNsn3pBPpCrDjMmn+eUfNlLKoJCNPKgUj0VR0qRFjcHl/j7aN
Knqo7Gdbw3l9NlFvab/R9Dmq74o1EeEFh44GZ8RomE/seTnrIbp8mBS9bEIoxdC7TLGFD/G1tZD9
MtwFzwWOMOrJcycioprzbVLbxTgORJRh3LWvuaa/97rm90YcRKAVB9yFBklXBVptTb6bqCtP1ss9
qgOsBU5gJI0sPO+ko6ZFoKEc1aEI46wPqBqD40P1bmdLQjfyiRX5tJlGUUJOShShy9S3AXmwSKwJ
Hs0/9CzOkExIhy2xCLj8Bq0ISfHfVL50qFSD72Vndo9d/L1KQvtmhI5kUEpXJZWhQ8JDL0LoELma
7SnaGvb0cv9h1nDcsC3QcqvK/kO4Vc2dFhbK/5qHfOVUrX1c+vlZ6zCHTvg41R8mLeijl+u+4tIj
nf946dCCIH+E8gPWQ3Hu69eJ7Itsb1b760YWdy805FGndPFvTbpgY+IqscWNIszs+7g5TMkDsVaK
+wvzNOdV0XuhzohmZx7nSRTJmcsoyZIiVMHc6PXZ5voIlj+Pei6gPsD6yIjpJitNYii0CEctaHTb
E8laWuXSacOvzISX/2dh/gUnAyj0vgfiryjCXCfbMYdrKZJ9ldk7jUSHaSpW1n1pQAD9ohgF+DcC
YsmbJWlHSo7yU9iWUEw0qE81//qUXdZy4SSRxp3fpaAuu4gY1ah0hmwcMSIaPYxu+i0WxSGyOvBb
qw9KC0Ubku9MrbtPNGWjidEf6/IxJe3KI2reXJLHOfsZ0sQaNuNuSdUiFFZP/TQdn4Ea3fCy3dlg
0gPk/k/aiI+VsS8cKxhFqydiClCJXFAJgNTXUXhfhFZvh6Ob7xOeHiAUsG3AyTqJYgNBlMcxmTwN
Gs8GFz4dM9SQM+jZqb7a0E2NfmXv+o9aOIUa5JKhhmwBuH5xh3Sdy4nQ1TzUpgbAihBE/EFerRUg
Fxw8rMx6o5BvB2+6tLFau1SGybZzQJIOkwMFhucke0kY8auGeu3w0tCv14e1aBAvEjA3zU3CMhQC
7TeKKPqsCBv2bPfcS6Ztbbtemjw2pu3xSkUmgd7u0EBsbyADaoKa4KJbRlFK0Wct3IFR77t8M2kx
+rxX0hOLy/XXhgz9j0s8flqCcSVIpzkJLKTfU7EmELdgZaZgBPITPQBzwubc7TgCWVhS2CyM2ftY
v9Pijepv1xdowdWcmZAOYCpMm2qDBTUrdf9Hd3fXv742gPnPT/xmi8MUqQ0GkOgHAqCvaf1Qsm7F
ly0c57MhSLdL2euZZtQw0mrvrVrsjAKy85BQjNc4fNcMSaenbppmxB3HQqvzEiOIASOkd4Wxtn3n
VZV84tl4pAvZTIkhKIMZIjqf0t92XniVlXhRskX6e2PnP+0auUNm+s5Q7xjJPVLs2BD5onx2O8XP
Ef2qB7UQHlEOtciDrPzA48YfettzXbqf6LBx9NobwUPM7vRiq6ftK1TGtsLdQE7Ec/U//4+6L+mO
W0ey/it13p6vOQ/f6aoFh0xrTmuwrLfBkWUZnAmSAEHy13+Xfi47BaXFVtbpRS9tSQABRAQCETdu
gDgkrIv7sp/QQKRGSCtuPSOmaOqco2eX73zVh08FepkW+fWkfxkR2OCNCUTDXZBe6Mba7XtARqFq
iGwsKXQgGxQpyobRJGVVswVj4JpN0jv5yp4fnmFh1zTxZsZ75aWcNs5UM9cp2M40xkj6qBFcA6Ie
0ASs4dcMiqtIUe89NV7Gdo1xO5BtNt47WvK2sq0tQrEWgg9o/tyVbGf4X0zzvKvjt8c/IP4vlrDM
v6fMA+90phcYX+oXpQRm9mSaN5SvaPMi3Yr0v5hFOWzddcRomzgKz3LPENgKKdnCFwpdttE0mQTi
y9urOjgf2BF9vPt9xBkUpTYKvdR002yA4K8iRsvQa3a6u2GSxKZ2Rt9doe8AUo3bCaU9PiRZxXM5
iJjYXJJmN87Wmd0/lNW7U+jLDMj9g7TTQi8ilShjMi08QyljeNSf517I1yBpB8Vsb3xFV/ikc1TB
NtBG57NdfmmKFef3oJgtlJULRwve04o5t0oxj21nQgDQYKcR15n5qWyRbFgD16/Noxy8LeEAZ8TA
PLBwmSe2rTgj/uW81vXqoIC5ILHAccO1U9NAWt4XIMBx2a5wQ2R/+vlDbYQsv9eaaF4r4z1oZfbm
UlTUqDIroA32jkz+hlVzLIbiZOj99zurC1fmzyUpOlrPrPIzE0vSyNZnTjjWMc/XKO0PrQX7tTyB
/q6Ee2luFqpDvbcDtvPrLh4C9KriHD3J3k1CAHUBiBS8s0saFrR1L6cZckZ8u8jaHY4oLMSVn360
g9Nu8iJ7LV56SOKWZC8AjMjkvKKf9FxiFcQp293kWzQ0reKkBgggH4ITdEZ7/8MKiDZQa4NSf8nf
KNKN/09Z1tZYFop6WSyrBF0tLHD3z1d+tsJtc8gioEwRr0kHXLOveIYmN28Hmxbtzud3OhwIx9q8
baOXj1XvhP0JFLGe09zUZpK3IDLSYn84M/IHW9847TOztv/ZTIpko096oxMd2+bcFDJGsTptNkSc
zOPtEfOAXnupUl6YuBQj2pJhquiUtjtqIUnNpf4hK0mM7tNIFptnwZyuzHdQ9DzUQSHCjceE6uBo
blrqzYB1pdZTrT8ZeoMA5ReDPr29rFe2Dox24BeEA4UkJYr91e3jKLxwWlbuZsM/92DndATRSXkj
idimpXaWW2sc1QAGqcKBOfFAQowZxabItituT+mLaWZY387MwXNqdK4RNb1lf2hcr9q2A3UTraxp
lApSn5DJQ0fyqWvu/YoMZzKX6B4r5uAUvUWyjV3ROR7gf0d1AVouKyjzjTlPHFDqAT8Nhsgday+2
+/K+oJInQepqYLryhzDPNCvWrdy8GZhHk37uOfiyO5kMtmxPSzefo5EbQyjGyUC7vcENZ57W50hI
aomZZeKS55X3UMIVSfLGuZo4N6MUgs6KTY/+f4hghl1504znhiyuu8Y7uU+TOXVPfHQjKq+1E62U
H13NPMkGs0ys1JsTNg9AYBs6Cz1Uu0TCdKoo01kZztC8uEjxveOI3rkZChUiv2wEngPCC3M26aFp
IsKVVgBBgxjP2uZgg4+GWd5ZmsZjrbWAOQ96tumHWWBF1Iwy3jlRi7TK1szpbVHP7ibTZh8ksL0f
M0FkpBv02ePlGLdTXSZaw+uQVZYGrFBKQp6RbqMNWRaaI37gCC2P+3QCl4bVWSFj6B89ugDZN3rw
jFbBddhWk70BfSIJe99OT2QO57CjxI6twkL/EyJEiBKMactk2W10e0rD1MzMCO1dskgfhnSrtZkD
Vvu5/MAEGJktByvMXTxhCrcs4xqf/BnspumpqAAG7UQgNpllaVeo9sBTn/gzyguyPA21zB23fcC7
RB/d4SzoUwbVcq0wz2f7Qz51fYKkFkDeTZlnu761nqbR0R8A2ePow5TLKJU1C0eEbD68rYf2K4u5
sLYvTM1Lae1SRvzyVptB/UYGY8DDu+/OnbENzTT4yIaH3nHPAYUO80b7yFzrzMsvmbct52rLCb+e
2q2uz7GJjCQ8ibByc0gAuaiAu857GbV4hNaphAgBITsVsQTHeeHqoT+i9PGrNPRQ2mM0w7zUp2yg
ifBLRPQvaHFJpQMDV4Y2uaUA2pD2ykyd0O63mQkqCNu5NsZ+ZQsO7sCCgfVRwIjwtvLgqqcSkcN8
rHc9+2pxHqGyKCHzFwq6w+bdudZlt/fmUu4nj9MWoiERpxHnptDDCSox5StO1zLIi0tQmUSxralm
k7xsMEnv3HvlTe+thEXXxl+ukL3nnc6NDGYO44O5MBTZY7B2561NsJzY3gRuWvXElDiRFEZpDtla
O5FXd5yyQYrMO3ZhU2/AAsYOTsJ148Rud9u/G4CozKL4i2U9up2YoFnCI2BnYCEYOuJe+/K2Ar9y
fl/Ooib7WD1Lt9KwlqKNUNw9tJ+IveK1rWzX98rZveOwuCNdb8YU7TfDD4vmXBOx6W/eXsfaJIoW
+l7ROOWEMy8JuNw2RnZVdpGr/4e7pbgAc1X3aSBFvdOA5ckjuwm1VTKLtRNRzr0NKgGOblT05Z1u
J4Wt1RE8G4Yb07cS3+2HEMGrEag5vUK+QANWhePybVCZl6Ck8bEtqicj9T8Ho7dmGJaZXxmGwEX9
CriwgdJS5L42pqBE2wwcZOXd0W5neTIZ7Qf4F0Nmo/1bGllyhaPo4GagSgJ2FfnuV+7rJGZm9rRA
iJIk6B+ZDds16t/XCSq4dXhSLG0R4bG+Ag6AiBlp29Etdt7Unvj8zATijJ6j30mEpph6U2/67rPT
3cn8vBJn7riGOzlkrHQLMHeUOXiIDSnGCtmxehx6pHaJtxNWFg7o3/G2aqzNoBybKMaUzAPy+aUV
g5uAvzvzDROyvwJFYOHnEbtGAH6nA5Uwz1poNNu3V3BIufdmMJVy3dFveMktJO+oeZoGcLzSNMx0
K24sHr890yF5259JeS71kzWMVobTSLUZtFtuYjsN4txr9YWHF7QUH+M+95AcfXlD5brfOoOLVLjo
N+3wkTofchICR/r2Yg7OAtJcG4iGAzxlOjJHhUaRhENNfWg2j9143ehfxRqT+UH5cgGGQcH+Qlem
mF40/ZVIggV4i33W8mgYjxFfGAC89nx3YVl5uVc2oX0/ewx7RW+Wbpnmmn4cOvN9F1Y5DN2WRhcQ
Dnch2Eo/meBLdysCfHAKF/tjg3gAz0dFRcA7a5I6NeqdTCMAirUxbPQjJBfNo4H2g2VG3FdZRWUz
n3kB3AVKLufqI7MeOnMlF3nooPenUAzJyPVJK4bF189iNLGixspJH9wlSCoQAyB/eBXeqZo5FTa6
L++Yi8QaYaEdcBiTtdLVg8tAWT6MLeLWQDm/FCje2qLwtLwG9DdN2HhiufWK4pmHNA85mJ9TKCrR
C4rbU2T1DrE3N+47dzrxe9sOOxNorVTiYWih27qsoS/o1iIvCnesPjiT7GMz79LQn3I/nI30L69A
YfnsIDzU9qkesZKicVmGds5TO2YJ4hFu4knUd44+mWJP2iIMfLyViOG9m4xs8RP3VqR4PqOd2hlm
B88AEviyvxL9CnTn4OGDSRq5dCTGdBXb5g1FORYoJAZd2yOfitBtTnSzXDmYw0f/cxLV2x1afe6B
ZgMKxCgMZC0NtHO21zp6HJ4EUIQF8wFFVDSx7gT8iSatEREdwisdtDNvm/Xl71+5YSjV//f4ihrm
hPCcoWxhh9cxrbejvyGxFKfGw9vTrC1DsVm6RWQjKJYhqi8kP3eCb2+P/xop+l2kfq5DJeGoi0a2
U68B1Eaas6wicWHPyWzl11VrxM5YJh4xT9EY0ovMeUxSF3Ewu0ne/ojDUvfrGxRb4FmCC8IIfKP2
yk1z4DfuJMCyb09ycCfBEIVUHBIzoHN7aXAIRfnC5NZI5xNE9xCIsJxuZYqD69ibYjFIe28suyxM
mOau3ukIbo2jCIl3Chv3H86iSDZayAycDVhIINuoq6toyIItXeuourZdinybdHKImaLKxpnjpQ4z
XzECB43z3l4pgh3MHe8JKKHBaX1fBMDE26dBc1ukK/qzMo2K3Kn9CpbdwzLQWuRybMxwpnlom19G
673g0EWPfq1HRZ4in6G10sZ6OovgNDJAMbSntyV4RbzUvswZAWC+Z1hLZ7BkKOCudhn4QPyVxiWH
p/n1wFQumQrTVKbEA9NoLuaZhqV5C57Yt5dy+Fh+zbFI356muIXkFpnbejeYbpjzC03zIlpOiS3X
QFWH5fjXTIraZ9ylbEqxGjI/5Lp2z2fEdN9ezNoUitpTL+gmTWCKZpolEG7smjfeh7fnOHwov57g
5ssNAxI86ycDSt9Xyfg17TZ8PEIh0QDLBpsIMLuveHRJjX4lhQkBLowtacrQzC6DOqEoYn97JYeO
HqgbH6QlIF95hd1n6O0YuLWPlSBrIkCix90hbKZzlq3g9A8dy/5EigVrbY0Lh7mwYPp55/VRPb2b
JQ06vz+DYsPGCYEIiSa9u8A5HSc8HY/QxL3x1Rc36XRwYZgYn3tPunlvtWfdsCJXyyaobsz+FMrV
awJujgI8D+rRbIYKUa02OO9h74X2gFdm1Iqvb5/+wUMBVhPJyaV8QsWGz8hdDB5yc7thuHeEG9r1
ewkSljMxl9akYHsDY5NyOwYD19BpqGp2tYGmQs52SB/ToYhF8KVu1lyKg5uHnC6w4qioM1zFUkpp
+EXu4EFpemd5HztZqD3SrfVomseI8t5Ey67umUsryxmaKWEivwvhH41z8vapHFwI2nwsD3DQkKuJ
XGRnQDrfuNUOfM0xsWgE2Fddf5lAB6nJD+9nal3OCMU7KFIC1gOQj5fLQc66MJo6WOpAQkbvvHJF
yA755vvjKwa5qFwrI/XiTyJzpUVwkYD2LtorVqzs2yGrvD+RImy2kOjo5WAhTTaFDb3WtTps0pXI
/doky+HtHb6Z+YEGIkWAqqfubhj6y3JyImO1BeJirF5ZAtAHoMgeUd5X/SmJ2ehGa1WI3U/5pkCa
tfmK8iPgt5swDaqod+oEDeKPuXT2JlVOCn2Tu84clshysEunKp5ozMAT74BG5W0JP7iJ6PoMUjWw
f7xizeuCYCDDIuHcuHR6JAW3mVhR0oMXG+iU0YsgQImsGkNG0WrDmY7ynRqJARKcdy0Ps+rK92/f
Xsqi7K8Oam8eRR4C9JoupwblIkyL7os1JpvDo6NnA8rroJoq+lanEwF9nMDorXE+2tOt5k8rrvLB
s0BB8r+nUA5dZt5stCnH+/+zmd44wC26K0exNoOil/owtc7MMENBP1bObhDn/rtLAhYbBn8MQDKw
gr/qLQ+m/MxuNFSVDMEXPf8kh23G74856F9TLEe1p/ilrBqiGSg0lMYpetezYSXYc0jjUR9qgz4f
IACkk16Or6V66foUfuvE9RO3lyBdCOLA+DQ53xp5l7aXjjjm1bc/pXJjIoSs8RzUMbuMtucDL2IX
3X9G3zjtxrWGM4dkAN4soELQRyBkFeeMooXo4HkznLNsadPyaPVWiJzn+48I5TVADANsDcOpTOJb
/eT2DbbQJ81Hnbkn1H9/r3JIGkgn4c6gIA1xC0WYXSpEUZK23BUgetyuou0OKfzSRDpYmkQCdb/s
456U8Qp96jiy9TsnuHXElbmi7IeGXyIuKAheGvmprsVQ+Simq6EnfRlWY1is5Q3WxleMiTayMi8p
rKFTbkByA7jQ+04YxLcgcESiFQ2ILbCgKUoCL9LoU1fyi1QDWNz/0gxp8vYM6r2hzqDohJWP0jfA
sntRyA86u3SDu+68WGu2/p2fZP/WwCx4bMG1wyGAFUONt49aMAWWzPhFK40rk9HNROitYdXbsnis
6I2f5rsyWCLXxqmmfXKsB8C90lCgW+bbq30VcFw+BJUdSC8YSCOhAO6lvJVZ3xij54sL0gYfKz14
5DURYZEROxRFvkWznJPRtlH7Srdeq3+xUtB2OLMrViIQqvH7/hlIZVt4cYDgWOXQ8PugBYQHn2HQ
YYMK+u3Q22nMJ3k3shTQpQJpfx9tPUNr9teqAr4Hg14eBgj77ACcowYaxL/qLUTR7cEB9113MQOr
vEUTlurU6+uLbgb5sZeRreZqnxht/As29ackd/7qrOHZpt1XYxR3AwWiKQvIje5nFfrKVvolMXi3
6ZCfTcgkr8FvYcbgJK6B1JvjLtNOUmcGkca4abz51ArmS1xnkdeTuER/vJCM9Va4IP4nI0iep+Cs
nZsmzJj37FuAjw1GHossyCOfZpuZOdsMQMuhQOqpb+lGz/WTwMRVoYubyvTSSEPBEjXEGsmyquYL
n8DiWS1944LXrB2BILPlz2V30X+q6KlF/0Y4/NfT+P/oc7P7e+/7f/03/v3UsKnLaMqVf/7rInvq
mr75xv97+bOfv/byj/7113PdZbX6Ky/+AgP/mDh+5I8v/pHUPOPTR/HcTdfPvSj599Hxictv/k9/
+I/n76PcTuz5n388NaLmy2g0a+o/fvzo5Os//8AbeE8zl/F//PDyscLf3dHH+uvjqz94fuz5P/+w
nD/RaAhmAuBh9IRAlfUf/5DPy0/M4E/nO4wZ8E5cGAv6pG46nv7zD/tP8HbgGgFPHGiLUGcMO9Y3
YvmRZvyJliYIjy5kYeB4smB9/r3wF2fz66z+UcPFbLKa9/gaQzGZBoppcF2BZgJFI0A3q/hmiSdK
D/f1um1xwZ90GQfFhD4JgBVTOmoXE+1uWhdgy0hrSoJGnMwxL5zGCrRwKpv0QZNeB+yOK/U87AwQ
hG+5KUonSieQqECCg0mGZW5IGvbACLuh5kBu4jSf5We9RPXYifTzyQt9Cu6/kAcZuR04H8bEbH2k
DA09rR4nt0LbWkrtuT1vbb1NydZKkYWSaOEwD+RjMM8gVy4j2KDe2FhmWjMGOKrZ2dsUnCEmUM0l
b6cbOdG0PFsq9iNw/VT2GDpywqdKllVu5Ik8u0H/K7fb6p05FdEghyFHZtBs0mQs5hHddzLeppE+
VHqF14hRfZbfWw/TodZFRE1D8yPQFOffdGHan1s3ay+LsarRdNckANIOGa2niPcCYVpzLn0wbjdN
1wJla6IV5dSB/DgESzRi6qaO5sBJhRrfD8EEvv0tcfPiKffGDi2C2UyRQiC8NDaD1K2/AJ1u75jo
gdP2adNt/Jm0XtJQ0zQAKmX5ttRt7Efr9yw4yzOkw7dd6RvZgzBJ8eQAGZnG5dzO/X0mpQweTPR9
eMjHsijinCI8FE/pUJ5Uk2EDG8Ur576GJXz0xgxyoqU1AJtllRlTBNTBOEboGcEAb3XymEiT57FX
1UAJF5VVIG5oVCXQch0Sla3XzjRCKWUTJAiX9FcS5HhdjKelg7YS2tiDRM2e5nMPSCY7bmU1Fh8s
a7TBWdganABLa4xwUPrekqFHfaKF6KY0ghrYqH2Y53w2xKaogKCLtFpzScyCwSKh69hzEFrtpJch
4MS9Hlc1rrSwGBsZJEZtkSrMpz59Nqpa08KOzsAYI8jTlpEkgwuzLTUE8QPqgJ+7l9K/7EwzK0MZ
aEEXj0bO04vayosvBquN3ZiKstqWo5Z99XsuzXAI6jRLht4dbrPKM68l94i0gLyuULOVFBk0AJxk
AqUubZiWRUsWDsWg/EartnS00ARLizihGYV0hKk/FqiCEg44+xpoeHGhlYX/RH0hvVDoIwDCKcSN
R74xTFelNVtuQuepcy40DnMQpY0YPoMz1r0ImspgWx2pHbqpjTpzEq9Cp++o9uxO38hsyk7Nyh+/
olYFTeFagRK2T9TLcmMbeLjdUZJlG87JjKaqW4vl/AvhqXebzpnk0dxX5UeEyAdE8t2SB0kD8oDi
jHuayJJJaOMHk5lUX2DiWQ5UwHjpj5lbbKqCga2jLDq5rXw630rZo+R9YmbwTWfARAeknacLIOxb
MMQiOnbDzUw+6EPawXS1gZiSzkzTTyAs80icml5lRx46Loi+bbrISHNeRkxP2XlT52173UgLiAzL
zV0nyf2aPTgONRvcyIMFJKCb37cV0GJRVQJHhaJiF0Ecn+juTrom5M5pOy8uR+bQuA+c4o4GxCaX
OctRzdMFXXnaNZnPtvME8d2UvtfZUallxRQZLK2KrcH59I01Vj32547wxOBuPKtobAaCXVld66mX
AVLMCvlIRNlceaWDimLqpWD4RfZlymKfi+oiFzZNwxGIdXtr1e10RXnB4c8IXbYbJ6gtO3JI15OI
OH6uY+isA/rWTvP+o62jFCPpMnsS4eyTfkKjHN/oY032oEwxdBvjAHXVDX+NnQPQZj/4I0y9TTL5
BdAMm29cno5PLez8Z5A0eF/0ujKu3Tr1N1aPsowkGLu53zUOs+su6q2Ofmi0htSRW2bBk6NLcJPB
lSrkqY++GyKcaF/WEP+8Rk8bMjARgmcc7WYQc0KNNUFlFrLBeQf4fDe4bpIXYv6LexVUwgtSc44E
LRvQGLpgQg7BVe2JZJwsjW5MuKQLp5Fo21A6AZmj2tD42SwKw4j6RpefWMBHP9Sd3j8FcMQAgY/T
NagED4z+By7of8FFumLP9Q3vnp/5xSP7P+ApLXH7//q3P/LKUYrRaanOnl64Sstf/O0paa7xJzwt
OCSI/zvInS0FrH+7SsuP8NgCG6sPNlC0PVvKNn44S4bzpwvfxUf/DjDlgAAReZcfzhJ+BD4QtPZA
fRNwZHB33+UrvQztg+MOhVIL5gG1jnjIIuj28rllwPCmPDPa2OSVvplzNOgYS9vUQENajhkqcsCQ
HcIoTn1olxOATiktkcowiBsDxOyxUHLdfy7q/NQeJg31RyjRNOrR3IreReIuqMz6mwmiaDwdCzay
0Bm9zgcHl0T5a+X1Z5mrTWgAm1P7HBSa4jwHf+s9a8zGTFJ7qD65wjDv6rYSW9EU82nQZuMZGVnT
hh3rOvRNAOYxGdP5khm8FZvvJ/m/IdPDc8dF9/wPiHT/j42A78zhcP8fkG5j4dT+vXjvHous548v
ng7f/+Rv+fa8PxeHHk9UtMkAUY0FQf1bvF39T2SJcb+7Htg1ETrCG+GHdFven2iYiFJUF6HFheYG
r7kf0m1af3ronOzCKUKK2QVx/Xuk++WrUEPdIQhjQfOlCnU+p4U7127SACMPkURVmZzLv4XjxZNw
/5nxu8GXx8deQMx1SzEWBIMbWvUJz9I7015Dov5uaCX2wRsLTV2DygGguUYJXo67OMhnd7t3gD/e
S/+TD19m3fvwghgZbqPGRX3CeMXs4MzKEHQ7bmwYwP2xpwks3elSXSkG7a9qdCKqB++Davw6TSXE
lkrUzBOhOYB62zfAHz728oeiv/ssIb37n01trbXnsQJAc870qJDEgZ8PgpXjNgWKtj+6NfSatE1I
CmFwz6jX4Mmhu/FRg6tdwC3meNPQELi2XUUjKZxvrSVYdNzgag4pkBJBZWw57W0tmittjEWtHadA
36sV9+TQMzuBag5ig70DdYcD7o8TuxJ8Om7XbUU/e/Tghj8nnMSpxAOBn+4y6+64bVH0s5Fz11cM
Q3sVCvoc3p5Xdnty3NiKdoKdvC5ns3cSxigLZ7QGCruOPx83uKKeJBcj6UiD8zTqr+gHeJ5V7UpO
7Tc2y1a0E1ICJ2axWXRqE1L6sezfl0v7qfhqTHq2mdubeo4njMW1kFvpfIWnYncG87uS6vrdxysa
mlqplhsT3oemoZ94Ohhe5Nejdtxa4st7Qj7bXTBLPXUSQ7qnnTM8MsqPs+NqYypULLcOLamTBJUu
wdFKijM4SSuogt/siFqh4E55SxamyWSw7HN3rj5ULU+O2xJFMWcpHb1Z9N4eiiQ1ARvW5YfjhlYU
0yAi003Nd5JWc/1T6mn9N8TV11KGv9uT5f/3zhIsBoPOcoyOmNe9LbpLBF2O3BNFMcHnJiaiZ1MC
1qGvs0RxuKO9DyP+U30sRTPRbqN2RkGnRPrjtHEGFsQI0b6vsOzX6MrVWfvMbenQjwme7zsSONs5
a2+PO01FK7Waz601jXaSMRNIb/trRvw8Pmpsld67tAuLikyMSdY6Z3bpXA7FsFIO+RsxMZVLs0IS
SisziUbmWWmFwP9fljL4etxnKx7tZFXBgAe9ndRIXYTImSLRKx6PG1vRS8D/UgR2xxH2BDwXIGT8
plXzkXuiKGbfyYY1fED0SpfP6FfwiVorgL7f7fby/3tKiVC3MQc5drszqkvRiEudau9D7v6U7SVV
sT+2kVs2C4puTFqEnM7qzBW3wmzocfZbTRm7QAOD0YyNibT8p9Kxb6oyeFcR2K8PV5SyA/06+PwQ
LDTdCXHD1DitSbpGsvK7HVfUcpiNzDKGZkyIkFujN6/7eoyPEsHvzVP2DrNAb25NBGxKLM38aKG/
h0vS46RbrYcuiTO3HW1xoXliCjMnO08FombHfbeiljntiOuwbkpYVnwG9+IZOLeOuxm+57j2toT6
AS39RUqKWivjYMBD1q9XS1J+c5aGopfEZwTlFfhwnw5mKNJyBkvJcJxqfsca7H26VSO4XrQQlEFo
J1ltfab5kT6E2v8RLX0GWzMg4GBRG5KuHlHOXhbHubLfoQl7350XTt1qFseVxvhnvUHuSuj6Cmb7
dxuuaGbZzik4bmFSmg4tfWrPiuesOPJSUyvm2gbdElqGS82dUFxA08+icI8TQxXBlBvdQFLsc2LB
mb3W+my4z8vuOHOlKzdma1mF7fNqSlJS3zqjez2n7ysm/GkJ1Y7yY954vUer5Z4v0GJt8J9t57ij
VCkJ0bDJ5X1fjqjqtE6rwA6Ncq2h8G+kREVDpQt1jTCLEaSmNYj0WHWbFvPtUbZKX+bck25aOEwz
MuxI42dzUnIjKsumOu5NrzbRhieIqvOggO/Ted9ysFuFJR/WWlv/blcUR1YCqFdQK4MMmgMNQYv2
2NbTx+N2RdHL1GxT2erY8dTgF1ZhJE6fPRw3tHJfBkK3ytTPIYKz9jzK4MnW52MUB9FV5XWJhkW9
B97yKcm9QY8JwBZhq2XXR3w3Ble0cjAmxh28HhK/nq6LABEUryjeBfv7oZYYW7kwu7Iy0TIQVwOg
X+1mdFwJymGpHRO2wuiKJ+vpvMt9AhHnqR4kVIoynrT6fYVDv75duTO9IteQDW7nRM6jjp6QPHgk
RMpj4j/4dkU9c3c0Kr93xmRunDvdza89foxuYmTFm+WWIfKROogqa3wDhjcr7CztqGgbBld0Ex1/
W70D1CIxmf2xRvK26uqVt8Nyar/QcL/2W1FNzcwHN9PbKdGRWmeDngAf8wX0dbGRZfFxoq6oKKrl
i34SzZyMbboxHODV/LXeCgeNFqqNFBV1HRIIquHrqcnqUGPiTiKictRn+4qG0tGkHpvRGsETTEts
AHnCwdGejxtcUdFCRxk0EC1gVrH4p7yTf7XsmIcPtkRRT+Kh59lgWrDjsvxacu8Zb9m16uffbbei
nKnuO10+ogRdr5qHxiQ7Pf1y3H4oijmBNk4PZoKrLee7Pq/vU8B8jhta0cxS70DKOsNe9bQfUITU
O/HUHRUTw24rmgl4DGBwEpo5Z9MNrRk6fq91CPrdZiua6aUtqvSYNiU1qz7YtXvT2+w4Y6XyDdgV
c31YFDNpuQYPi7gyMY/9bk/RSdT+aaB7gE62rXkKZtfbYDrKBQcYXFHJdOZG0Dn6lDjzcA+n+dTl
9nFSolJVNKXuy0BnOMjKu8mp+zg36Kt7lASq/e7dDHE2D7yVSaeBjwAdyzt047Dvjhtc0Uk653ZR
6MxMHDaejb7+cQ7EMYF7bLeqlAD7ZLoNCawsdqu1fZFQMThHboqilnlDW5uN5pRMTXbhG+YHjfLj
fCtPUUoXDf8avcLQRm1+zuzxxrcrPTxuuxWtzNLALkwHqjOaWRW5iD8CRn9/3NjKRTnoPZo7ThMe
D9n0VLL5wdfK9zVB/nnPq5U4cOOyfiwQpw6m4qqhqDKe8PA56rtdRS1LdKCqTQIwiSfKDXrIfmBW
umKplvvwgHuitmVyfTDbMneGe5KX1pdsIGjja3zwaBN6UH3H9o9UI1e5Ns1uKrW+QaTTs8oHaYq4
5OTrcdujaCjhZqHPM8RRx8PbHe272fU/Hze0oqGe3o/oco7tAdT+uhhrYK2DI4dW9JO6YkA3BUQL
qS6u0LEsLuv2yKEV/cztbOr7DF/NMiajxlnoEptjwmIG6vZePsA77vV9WuRzgnLtMc5BhHlSN9q0
4i0v+3pIHBUNLXs6+KXXwSJqEwfYuesvKpL1K8L+m9EXwP9+8GCclhZSFA/O2jWeKAd9lT24j0dJ
iqPoqF05kvHFU2ZV9VGMFQDqXXCc3VKRQCMoJkY3QDoTcU609y3aAWjI99WA/TRcjqKYPddywN2R
vPMG78Jc6OEt67j7zVEU0ypN4qZAvSayREu5Ac0Iur64PW6/Fc2UpTuDjiyFQ1ve1H77WPHg4biR
FcXEfd8Tz6JzwlE6ta1EnZ8Rl88re7Ks/YCEq/w2pi1r3WLYbp6lqLdA4cN4VTozvwbda5rGxy1B
UdKJNbXHfaQ1SWvU4aA3T2LKjjMuKtkQ10Fb3krEl02dbwFJ/v+cfdlu3Di07RcJkEQN1KtUVXZ5
jB3H6fSLkKQ7GkiRFKmB0tefVY17D9rsdhuHCJCHIKDpLW5yc3MNp5h81CJ7JzYuGki08FrcJc5Q
anp5TtOuWlpb5llQ+20vf+nu/617OEsNcPPWo1Ur2ec2Dr7sG/3DK+T/wAPBLhW2vgKPP2JOzwlZ
wLHpGut36XThQHNYJ43i6DHz1vxZdKmu+C68HsHhIe6kabJyE9QFLiqA3o9lvYsvTdh/sNwv6fgv
yz1x0tT0lGx8u6zErniCdP1VDa1pv1IxcRLVBo2QW4btpQiCoYza7CcEprvK73s6Z2jcxxy6AZj4
0G5t1dj+NBg/MCAi7uTnNM8yajY0sOuepGUIUM1ohsQzLM4Z2gbFtLQMa0VM61KZYcAOQAK/hegi
gvo138ySYnOEie6t2ujXSFHPoZ0TFMa5GiVii313i74HOnjot/8bT/t/zzgXD2RMNMklw561htt1
I4bjoJdPXuuEOMcn2HXjNuRYhHEILlcx3yysf/Ub2snLjIO03i0otfZgaqs0I/1hj1u/5jtxEnNi
ZLWw7sGduWaP+WQedOq5y7qs44a3KRcC0YYn+I8IhQr4kk9+IXGyEkg62hUjZq3ANbT4mJwGZ7+h
nZyMmNikzFd7jDagobf5FggHv2OHOBkJCgEU0qFpfhTJfqoNe5j7wq+kdZFAsjbdTDexH/OAgHfX
kdsl537TdqFAgZYARXbphr7yUg22/mxa+dkr2HH+thKvBxOB+opcrwGcvc7rvT2DIOe3df8lmfu3
U15uQT6posDWnQZXaiuux6A5+s3bSclRSVvoFhs3XEHUw7J28ZmP1m8riZ2UbCFIGiUAuUJtN2jB
ygU1VQjpl+8uGggXiGBsc4oyf4zuQy1ua6k9g+IkpW3x2jtqgrKNgFwP/PyvXHjeTlwSNO1B/5tG
rEG1pg9TZ25hGvDBOfmXwty/1Cau8hwJKZReFdqGacaavSzAZJeliLriBura5vOS8PA+3y19CsCi
zTa+3kNpef/aJvF6O86NGcuUZ1l8go57Ml/ZRaj7FZqSjyTMAlx1prA+oznePm1rGEgfZCsc3pwr
bJGvTO0t3nqytb7j6XLTFNEHn/Gyhv8lHC7GCC/IapxChBpc0P5VB9gOwbWkEVQShVQf/JB36kGX
qSWnyViIiuOH5OQrpMpvUyWuvXLTxRrFIAJrIPWWYx/x11hP55pNXswQhP0Ss79tKRs0YhUnw3Lc
ix9qzJ6m3fMe68KMoK4HMnCA+G5DdOy2FX4l/zcn2P+telyYEbca/IfIqmMu2J0aCTrYmV9p4oKM
YGwlstqic70G2XCIR0gBs3z1OxxcF5c2n5AvZlfHOjdjldSwXALpx4tAhE/pHMZdu144uIjKGA7D
aa+bQ0hZ/EENe6n6/iWHXKBRzOswqgd8TQsE+nMhl6902ioW56eB68Lv4dQFHJm8HiWgl+q4r1MX
HiE5UDygAapTvxx1UUf1VnTCxKMCiWPaDss6ZGWRQrTOK01d4JEsepOwVKujqSGvwvPpSvLuxW9s
N033LY1ihpmHc3DFwvgEHvnvfkM7h/O+rFFnR4OgF7yUs7kJRuUHJ3FhR0PQgLoKiMqx5yaF/pIu
EnDGAav1m7lzPNc6DSQmngBomCeHFZ3sagjij/ws39nQQ6dsHrsmmyAykhzJtn6FXWHZ6sjzOTx0
UnVnu+AGndXjHuq7qNVwKggTr+8JIQZnR29USgVlYCqxuT8ubWcqblPPwZ2rbBKycZu0SI9tCpnZ
qdvvdSq97in/MBFq8sQuMC9Ij6vef5pFnPOOem280P1/G5MxISNjdAcLKghMyVcw9VezeREJIVvr
JGc+EK47g9G7mB2Drb/pyPrBtvvvixA09bcTl1295/28pSCF0q9tlt1R60WUxazJ26Ejk+c2qcE3
bYvZgDde/FnnOKl9UhOuqW8H78Fmi6jGvMO5OedTfr8Qv7ykhZOXuo4MIwy0TaLj4DjCarrNB3rw
m7eTmAkfIW6xqAyuoDu9Drv485ps3C8oLuaI7bEFLKPH4Eq9zkv0dRcfCUK/s05cyNEyxtAYVgCR
7Wv3MsJVtSn83jrgIPT2U3ZdtoSkwzrJxNAdtiU5JSn3a+lRF3OU7LBCGgy4W+AQ7xUx7EssM+33
MV0x1HRvWJPVORZhEz5QAf2EIPT8lE5erjgcUqguZ0eLNtZ50lMCZGob++2y1ElNfMwQHs2YuK2X
V3T2vyqdffFa4C7sqF3SLU7/EmVY86XMoU7T6dzrPIY10NuVQilXdkt4duykug238ZZDFspv2k5e
rhvte9OvILDnUXNcNHuaONSmvAZ3cUcNs3xeJIQq2B7cdvliSpWEXtda+g/gEcRdOGTms2NId3YI
0XHfZODFA4cDmpOaedcMyd7Z9LjZucpy8ZBCOd0vJs6JOUHmaWi6JT0Gq7yr9+DIcj8AM3X1w9uA
1dCNncAGRXZeXTaUJtr8sG/Qhny7BqeGc9MmCEm66leoEV3FenjyC4mTlZmaty0ha3oEPUeUU1DZ
RUnPJeicl/kcxmxdEBO6Aag79OHr0g7K62GT5k5e1quhLc/xLbXlUKBjHPpXavJc4E5m0igQi2Ug
3QcjvR+24gWOXCevgLvIoxAEPDkMS3YcZnnVw5S5ox9Znr5zXrrAo6DLwwAo64tUgMrhYg27OdBN
ZXvjN3MnMZumneEvhc+5Qa0qtdCkCprIi6AYURdwZIMoN3LD3JPgNZ5EWxbB7PfyCMmht+kTAUDf
TRwX7q1Ovls4Hx6XofDD0MM17u3gKZ3CtbgslTlY95euSzM4WDf/Nwn0/98Uoq6dA840G6YBFBqi
yD6QhN/vfg8o8Fd7O+/IAo+BJII3vZ5v9m29rifl1dqjLujIjKE0pJ/hkcnj+yVujsClHfzWoJOY
IV7ZOnrpneRJJq9jYrqTtqPfvcQFHEkbT7GBqf2Rx81tPfcvbON+IXHxRkMjoBg5dajv0+CRMAZ5
ONaYyisoLuAIjh8jlOBQouTd3l0VpjlvGmp6foM7Z+YicxvEChEXmeXVIG33Y+uCwq+6cjFHrdTY
xhOIvijV5hU8FoZPeHurPT+ok5sKqs5tEyLqUb+lpxrtvscZYpY//CLjHJ31vCTrDBwDJANIXBnK
4Eu5Gb++gQs8qjfbWjNjcCbrnzaP5nJYd8/14hydKsY7VdfgyhbL1ZaQdxSgFaYf3douu+o/m6rU
RRzZJMjxjIINcUhIe793fQOy70DIUtpsUX6VnIs9GlUy4ncA45TV7UM76nIKjdfTG4yf326MkIgd
cFhcdgGdRtWgm6Vas+0je5vL0vuX6LjAoxiWJvuusCR5i/KQQUO/mu2e+BUXLvBICQw+QRTwyHR6
Awn9Fyvyb16r3YUdsaHJIXuKsJAlSx7abFCvE1vbz36jO5nag2ZVcIYlSWj6bRH7lRLGq18L9ei3
37MPOIoWAZmwSc+wbO7ghJIq6df0hPjc29Fzq/IG6zw7gjxrq3picwl9Wc+YO4mqJV8mC074ca7n
9KBiCwgs3Vu/3fGizf33V7JAizjvArRX2j69Qx1znaV+ODL4qr0dmq9dsBKOiaeXrkrUMoOXfTgE
ei0WV4xotY02hUJPNcuSskv2uATXsC79Bneq3ITvNRNwmjwWTQKh0zj6zqXfOxxUgd+GpbdZu2cW
d/J6W24jaLPV20fExXf2FeLUuG2Qzv9vqRTDyS7kV7gsz34RcXKT26IJapgmHFlWD6e87X4K2mee
4Xayc2yIWlJOsFKm/Vx0AJBGifz13xN/5yRyxYjSYBvgHNlCQ8lCxljtooZ7UNCd5LJ46ZNE9CJF
+fccsjGu+1QgNiYBeT5m+XRT6En7VY0uEokWNuuECBH5uX5gkH2zGfWrL1wkUjuymAQ7hoZQLHhv
9Ec/fOTl885SdIFIUQ4YXJcjJlAGv1/Q6Mtr9ZFlx3tjO9kJCXYm5hyvEoHZ2M1qd3pKmfDSP4Gp
tZOfLZQ42otX75EH9NUKNEJgKuAl8IPBnQwVTTqkoO7gQYVv/CxjYF9xlzF+S8VFIxV9DYfUy9ZS
dOR7w1YNCmM8eg7uJOmatFR2EwZv6XToJnJL2UfQsndy1BUmUt3cNJBmTY4Ng0kTxLRj89OKgMqS
TFPkuam7uKTN1mMdG/yUten7Oy2CpUos9xKIwZd1DlIpez32MRalJdtWQXt8PTRx+kGl+06AXAiR
zHMWDhob5Bos4nlrf+Z9duAmSz4Y/52McnFEPFdoy9eXyTfz50yNZ9hY+pUvLnooSepgaJZLb1HF
ML4c43NPC+N3cLj4Id1E9TZFTXqclID4/n7dEvr03+fGeyFxMhUg70HZDPPuRE8AqprGEn1Av9ai
iyCCU0NhN4Febg3A2nEQ4Y0Idj9QFZyE3h5HfTROUH/Hx5ylvJ8i8Zjxwo/qCQrq27HDOFkCmQSQ
gyu6hyxprnMvoTlIwjuH6M7NHk7hZVOnyfOcDvdU5MxzmTi5GUcNNUmCNrFtVV728/jVbrNn8e/i
h2ygNaj6CMmybp/bqT0XUnk2LV3YUJoEatwCTNzYvaz18DmQzG99u4ghmGBBmmPFbpiL+IKN3U8B
ZAQrr+RxAUMkqUWz5BmcqihEp7IwOM7K7H5f09UqitrR0lpgpei6fVqG+VG10Re/eV82g79hBnFz
TmSqkZcAIzxvYWiOPShCh/8e/J1N3MUMMTYAjgDACprE8Vd42Jfgwl0Nevc7n13XRKCz20VrCIRm
7bRBc0FMz4qszK9UdDFD0zguqp7wRSduk8PSFABstfHg125xUUNBFgoWXkIzsPE5JeSchX4PFnCA
evtJA2HWkdVIIcZUXfZt+qlZYFPz35/03w8JeCq8HbxoUEB3K27Py8hvesFf99YPvJa7gkWBBWaZ
wRP3OA+FKrt9VZXNF6/khwXD23mLZOE60qjl1BocxkneboJ4fcrchQxlgcRtLkepQuQuSmJ6VvXp
9qdfvJ385H0NfwqCeccw6WnG30RCPvuN7ByaLAuXvb/c4Wg3HXIJXzoOCyzPZRK/DXdISZBH6FMc
VRTcD+LVJurFb9rOqYk9NszynGDkIvvR6/zPdc9/+A3tHJpLxJNVQ5D0CHIajJ7YtMBuyUuiLILR
8tuIcJgMkkYml1o8f8Yr1Ml02ku2H2M7STkvS9ZKE2MjhJcYsD0sLgHA9wKw5C5mqC2WxWYzotKk
YZWI6VHMmdcGnruIIfgu6SaGNdhxz3Zgsyf9ZOzk9Wz7T/fkttWEEsS7m/oNvnOk3IgcvE77nDpZ
mdCZwRjwcvKwUT/1jPAXuk217/BOagYLg0uZQlz6gVQdi++Hwq8Rn7uYIb008xAB+4D9ZJNRGcDS
4JaugA36Jb6LGzJFACm4BI6d274+JKY9FC3122ddvaJIJzujRONJbg5kKff2Z0u2V6/Ud2FDe1rg
PZUg4kPcPixhFt7SSGZ+S9HFDcFzLixC+F8d5yx/mAL6GeLjR795O42hlNdxqGcAm+HgvITl1Izz
GU5//Uf0o3eOe1e0KM22Js0ujoC5WV55PLR4gR4814oLHtozQKeHFmhEW9PjSJqHevWTbctd6BCE
XwORjHgbVuMS32RzHVZRMmwfpP+/17U4bd7u5VOQsWlVGjjBuE2qolfkzybuJAwEp/YjT+L3Iu+c
oO2sIegETxCoAKwUjodruQS5/OAXeG9w5xAN223HXRMoiJCPyb0MoEkMwokf3TPPnXNU0g06IzPC
g/bZ7cbIj2IchN/MXRyRibK+6wxeQMdU0ypk9Kx7uRy8sslFEoV4/xwKjuJ2M9lhaeu+ShictfwG
d1MVdhq0DS8MBxZ1quxNBz7S3Kx+u6OLJBqMWYYxHmH5MHensBk+77sflQduUm+Xu1qiYIWaDp4S
a8rKphtkWW9++qq4Ib8dnA28ibDpApBTXPwm+W4Ohna+X9TJ1MyGdllzGGHAGbUqdPEYZn4P5sA2
v514NKI9zFiEdlnGYU8bZX+sk+dScdJzGFfGmhXwkKEvxnLnPTvyJvB7AEW9/HbiW5ONhQXaEq5v
K0y1w+42mGY/mY7cBRMJzvKticLsKCA0/ZCIZj7qrNF+2e/iiaLYzCS1EUaPJ12G3fIgR/3slZ8u
nGgXtldQUs6AktvsTb5PtOxsp/1qAFfAaExb0pPhUqLrn3Ff/AYPXa92c+5iiUYrsmYcL6jkrf7O
s9agddb6iVHlqZOduHsO8CDn6Jk1O4CyebfpuyCzxRe/mDvpWahgYBrvQ6AHAswSTuk1tDuUXxa5
WCKVwd9N1OPlCYFcQbD0OH/IoHzn/PzLVf5vXbNaUcHxaoZL6JzW9/sw/aCkZn63IhdJNKG4YNGM
WpTMY3AM5fzLyGm/8or4PxBEi2mmWjM0WeCae+yzsQd6o/DTo4Fp5tuthY2W6YJidDGYA+uTrVyl
J70ZdoNvB4+nVm74g9bTHk3wmSXfSLt4oWWAonw7tpQzK7IZFzo1hbdsjL/ThnlG3Dk9I1gCFeml
jxjV9afL0Fm6nvw+ppOdRVOIcBqxk0+2OFDV3zeJ8up+wij+bUA4EVmQrhRX8xpuzhalUMHD0W8b
d9FD0gzzuI/g2QjWf6rFeL9+dI97pzJ3NYuaxhTZ3u+ozDsSHmFPl/6YDTyry71dixe/qLvnp6zD
IMAV6wjIw7k2hJUd+qBeY7sIoiBcB8WGFl+0ZdMTZ3t0BTiUOPz36Jc0/CcKL3cRRGIYU1ILXM55
bfs7oXT9kuoFAEsQLQJeFjzO73ieRL+syohnc8qVNZqGeunHpcHV2gx3+6UHU0Ob7YM9/tI9+7ff
yMlbnRF4tHU4VkEeDl8GnQ7xsS+oBifUQk3uOK4W3ucCHtKyqus8geAhCYzfQnDBR3IbCgMfewK1
4CavYLL6Ok4p+eBbJe/8Zpd//9sRE3agFC8DvpWKs69ST6yKotpP+jl3xY/IrHlSNDU5WrOycs+T
+MCLOfdLbxeAhIf1oNs2LOK0Dx8TtcfX2TYmfhuTCz2COrOtiwlTHzd9XhTwnnXkd/C6uCNrRSKC
qL+8+KDBhOW6PgEvzD8QRHgn+VzoUQYb3kL1hh4tiA3i2NGIfgmZxJPvMnWw5MSRGY6nXPAN7x7z
QLXf0ebikkIjLbwi0cIp5iSFWUgSFHd1JEzot1BdlaQQ75Ew8kAWZP0CW3gVrWUQMb/90IUm7YWZ
wrzm+ZGoIX5Zkrl/7Bbd934r1QUnkS5sWNBhMeVZW5mG7qVRkedTmYtNitUUr02DwPB17Q9bS25U
03p2E1ylpCwLCk43DB4V/XgKg+H7tG9+uKHcRSfhjhXoJbhsbC2tr7h4NUQKv3LIxSQtgJXA4hzH
QV2YJ8mG4TFiYeQl5Ji7kCRz2dy7hsPGNFxQe2b09wsP578Pz3dKCxeRZGW0cRYWwPe14/wDRkR9
WKIwH8lhUnz7/N8/5J1d34UlGaZaFgaIDgvsKwroqYxE5HfBdXFJoQGNaFuwLYeZZtXQAZgseOq5
2l1gUhYOhbQGm2eWkqaU0L086XjoPwj+e3G5fJS/nYaWDF02wcIKlcv6I67ZHVTSP9i/ouivT/gv
VYQLTmoKuofNgkY0mCG0vmtMZqayo30clPM0N3nZ6SF77pqZtVWUyVReC0msVFfxMs3LXqpth7Iq
4Cr9FuHfLLD2fRK1527Ot19bJ/KiBKaVHZqmmM+LnOLt1KYBmw5qE8CIbjAenyF+PUPEK10DAeWT
ucvLOlPDq9z7jB6LtbPDod+XmlXxLOof6bIpcegYW7/YULHmHqCwfC5rOrZjtW3L/Lxuy57/itlQ
t5D16Zm+EXJYHzeYrSUPfctodgeJob2521NI5d+yQLQNzEV3LV7xJpSvt9vaSzmUa5RO9V5SrZWF
PXUIm7bcTgPE/GDLQ+0Jhsc7A2pRRoB1EV5P1zDPZN2VXNGW+Gq2eCuu4FnO40obXTdf4K43fhok
yvHHnaacl4xkorspwqQPH0SvI1IVCj3Gu0C2w/op1aOwpGwhVpJiWUWyQKuKw0NzqDjjZLmbdWG7
39cojtS52Vg2R6D2ZLp7Cgi8T+7aeJ+hhRPNYS6f5mRuFB7TIoBny3hel+hJz6EwZ9RZDS0HK6mB
Dwvf9hM8P2GFfEh1zc0xaRuZ/j6JYB3zUvdzzLeDCXNDKXSomVmhQz8PrPi5qrGOfkH/Xo8vJAce
5U7xdBWPQZIHxa1eg2J4nOm+4APQBUbrJbx0F5FWIFFv+2WSeFwZqhxY8/Zl6edUPjZ9SvukSkYY
IalymCI53UHhPaOvLNZ4DpgN2+v2ug8RZSD3u+ZE272WqsyAvXlu5jRaH6dhwNUwF+3SV+uwCvNH
Iddaz8dpFFBcJ3o0t8Cf0omg5klpFoKEapfPou7R7YV0Do9eeN2S+KBkQw/aqLA/BPsQ4aunSQjv
NJHItgr3td/RNB+mhzGPx4dm6RII1TVD8a1OqGpuMppr1N+mbvSOXyjoOSryMZFVRodLcNSVRBSi
A4lWbQ4TS7uv4S6luSLFENygT6QDNM/aITxuWiWfonGIzhNdyFiJQfZxGW3DnJ8kaRgtiwQmvyUd
OZwLISVcy3JZODqGHKL734ZOrFtJG9pE5RDgFYGZUF9RWBecIIyVfwMhFy9pSu+yEu3U8UNSr3or
IzqoK61W8tuqsy0tTaoUA3y0o+sBDrTNfKXShPzRTUsAf8o++5zrQkp49fZ7fUjzpJHXclTonS96
b8pwSYsXsqXmIIpstScDEYr2wTZFcAqgty/OAH2Zb+MYNTfd3LbfYxZhVoxBhK3ia7aS81TUnXxW
AYyVqjaC0slh58NYlJEaCv00bpQ9cQn2cqnXOvpka0bbg+nDkB4yTnv4aQ3yLItdPdUqQAm9pUG9
HCZhnrkZs+sth+/RwZJ81adgEJs6TTra1iNqmpSVEECY/9SNIOF92DLZlsAFjP1tM8x42ZCg7axn
0TNZ6Trg4prstTDHSJLN3AOreRZ01X9Ge4PoDE1/MMHSNNhnRnJmMppeRZvgv6OPPE5Vj+79UwuO
NC3jcEs/2WXM2Q1ccVK80Da9SU8ksfQzGyM23yZGgaDRSrWy0zzvXXAneT+ba7iA2FvBYWJbUgWt
nGppSLx+ikkP5TYy7vw06M1a+PGG2/5FCWqvcnSu77qk7cUhIqB9pgmumnfFnvGwstkmwWGTzNzx
bM3EL71ykZ+adM5tWTCq4zKQorNPY9GiQ92QfcDfCXikeJdhNIJPeVqzwzaIBTgNW3T7s0zblRwg
7gq+Uzjr/TlJsWVA+L9Q7NtcTJBdhk/ZQg6daNf7GphLPDvSyfLjusVkq2gHgZ6SzRmbrzrO4Tha
pmThJQH/9jYiLTktQ69fiw0Oc+umqb4eGXCWN3rbNv1pHYSq8RIA6GX2pOTWz/c4i+r03kzF9mUr
VNSdgh102KueBmDCV2wkMKuCdUj2q8kzA1ZvEZIaJK2OFTd8hmTaWUAzlbGyb0aiDvMEbaL7aemK
DmY9UdjfYkWN9y3tOpCN16HBmxgMVI7b2Ebrk7h4Vz2StJekmpmKfk9y6IGhyTI0kCu/qFl8oSof
W35LGihSHCDuF9YdtBCm6NAlNDxOsvnVq2B6RRt1P4AigIXeFsVYBTkUxlC0JfkTx0vC18zI5Wex
czuWUT/nRVUXdXpWHVHQc1/tfWLC+bnrE5pVUkOoTbGe3JplWUSZrHK4xT26qSaQm6pI8fCcGFHc
WrlP4WEFHR9OCPhP/TdlWvV7AlblJyZVa/syqVUmD4nEun8GbMck15rsoShtbsL21HNW9FW/8iU9
jPGcfYvqIkO/M5jsXiGrk6CU8TxGr0iquT7YggXjXcP3FsJm/S5PzNRdcgXwS69KLD1zyxMDde1w
j/pzS2DrWgV0hjc5BNHya9n2+1RBIEC315QV+T28vca5lF3A7VXa9l1yQ7olUnOlrd6mtdThZsij
Ym2eVKuAjcyhYLx54iM8yg/KhN1LE2vDy7BeyVSZnk+lmGHSVOosY+tD0Bf5XHWmYGcp+DDc2jzf
+dWUs8A8x3G0zxVAEniEIQ1KkIZuHTlRqgJ53fV9jvv4nAwl1Ff+GKJFiJNO094cirSJbpiVfXdF
4SoyHuUadgeeUVORZEE5ZVgqvy7wnF3KyeAMKLeIf+NUF7cdeLolFD4/9WyEvWhH+hg7PYgN7NDa
iJpTjIqjtEjGuiRbhEN6CWn/YHk7lF3I1hAOzcv1xJr4lK9RXhIZkRI/SR50UT/aufttUzBzJTYl
17ZbKO7GKsNLJJlwjs1JD13UwAIt/DSF85De1HObNtVilZnvp13XS5WZBjY3amyD7ETUCNJfA+JV
PJcoYpr1HIUiHys+DT0rbbxbdlI0m8YHsrTzXE3TQJpruTMovdquaPObKUc9Uo6jWuZfW8zTokx2
DsO1hRu+Hky9Un4YxyYOqy5C7QBVbBvqr7StA3MYI1rPB9nAPhETsuYF3QvVVTskge80tN6Wa5LW
yx/rTKEaIpM67KqVYTXdZvlYPKBPttdXQYri6opLk24vhdY8xVqO17ASzbQNn8Z2Ib+pVMXIkS2Q
qFCKOhgrCmHNAa+VsewOxkB464oE4IafSA3R+jMc+nhxIDRsmucGjJTwYSjSPS9RDjTXg4iCGBEY
4ukBDJZ6OLTrWheV4kX0dc4Dy9AR6TImroMZ3oel6FC3VkXaDeSB4924rVhnwIZYrGGPSzzhcapN
QK0vsx0Aquu0aBm/HVsavaBjuuQV9k1xlccRfeztFk6HPlOded4jvT5j3uEPQmtI1UlQ0btzuENH
voT0Jl1+7stG4yM8ltE9scO0boc+70z+Cspnpq8zfH2WVzqPiubHPEzwq9w7vJ2VjRXFS0ql7SFV
22bhMYBVaVdtwRSKUyOgGXqY9TRvt1D+mXWVNCIeD3yGvliFoj+86xphF1S/hovbAepDX6FfQcNS
qhmKgKOaLOQec2W/F7GwUYun/3UV12bBBn1t+CTk0WgGzhLmuhRw/e7TFpA1HL3HmYwBf8Q+zuxn
OYP5cbtvbdCVsd3YcLY2LeKDzuGkc6hhLk8P0RQnSbVH2Zhcd2tMsd8scQsh5WnaputozyA5ufbw
pH3FNyfpLfydB/2nEjhCr9Is2cfvLAbpoyJZ1NhPW9pu0RNZgrk9QrylpgfRh8MpS/LoNxlH00NL
cPYf4micU9wWhgmodAKq54EnY70fCiHn+VoZ25MDTXoRnIsWGKgnFKJkrmB/2OkvdNiVumfQ4ELF
tQiLC2k76VOIkR9EvaPAHIaW8C99nA7zXS/SvPgtgAO9/G2JhzB7jOy00usN3MqXhaREYZ1x9SgX
nXbXGq4r6QFldcSqESrs4mjnQsQVIOlh8SchQHzJsov2FWCsbQ7ugjyrp5tEoRld7XzkChmj5F6O
fVoAV5kDCJXfYNUXiD9kVYLHLqzr4BPcelAO9HWADMLH7tuMg+SC73QiW7itaGhDkqqMsmkOgSJP
9Esy8QyLDmxeK78pOffrzwLSgPXPidXR/kexYOWaX3GMRA0vDnpc44oKb8q6mnkczuWWS0uOZrwY
d3Vdsd7OzOj+wC1Or5LpBpfbppu678mQZb9Z2CpdeqWqCbP/4exLm+PWzTX/Sup8Zy5AkAR56yZV
Q7J3La3NsvSFZcsyuC/gCv76edrJzNiIWj3FSnJSPrLQaCwvgPd9Fph4c+wA5O5Hse4LnJkqZAb+
P4I0e9aP0yGyxqZSRwrfwVgF3sCyoQ4RC+ISk9q7EKpI8WiqQjNt8XrpYmVCLA2VIW8F8dU2C1mS
qTaAOr1JfOAjRI2oMEG7YcBj+8uQgQqM1CAIYwUPcW0kkOB2eASIpu8OubK+UjNlHDeNihqBFeeJ
uB3oyMQ7wmxThqOHtbSO+4a7O9ceamjg294kvRcvlmZ738fIENyXFa/zoLWdUuCVIXrYu+YMwY8j
jkYrm1KReIDddGy+xrQ6yWGGh8aDWTpJuqEDG5pbo2XUDAdEmHRfVc34AFtK+GjWZR9bd3WSDbid
IldA3nubWXTFCQhfW0BNhjmQuHIPD61qyeDbc1Hke9WO0bCJW8pQfJjNn8BbjMQfKzF9I4B2P7i9
6AHSN+pWQm+yZ2WYV71VH/g4Ju9lqaK29lsTik+4wlcZViGF8Vy2HnPCU3xLFwrsbX1T1G61xSbs
v8Ykj1yfDb27NZ3Z/ZkSjueqQ3JuBwop7HbFsoTn1x1mpU79rOmRO/RVV1S5P6cjw0z0s32EJzGo
SGq2Jp9gesOx7awhNO3GPDpeZ5YHhiIKw90Hx5sv8tKWgNXlvQlB2BaHHvwIPbY2GyhdrrzaZNnb
REXZr6D22FownYuph72FC3ZQ1xLZ7s4ggPxPdm7fmh5Mx4423EaqgCE5WAYzHsl5mMxdGx/mKbFb
xLc8Zj4grKDuJnh/djsGWe1r1fci9eFQNLpXraUk3lBGxZLWh9en82znrfuDTQbpXght2+k25uBH
rZFqg9SnWdkRvsJU2vBnAmYoDhzYg9+hica+GlzD7RCHKO0x5ND2gspr0aTZljhjARvr3q0cFkBR
gH6hBJknf4IAwENGObIyMNqI8NKcnMrd4bwBycsChGWHfGflwG4qYx7yOSDGB8RoZIICLsIc5DeG
Cc8ApyZW2EQV0EV9IZroIGk5wx+a8sgM8MRz78e48bhPvNEtg9ptk68OpKp2XRVJMxBm4T5FvQsM
a1N78WMjGuc563lmB5RkyTeQcuYHF+L96OSIAx0vH8vzh5h5R2eIkldO+pyGxpiVO3yIOjLFjBUC
a3aXibQzcVmaxiLoI7fd2GLqyK5IFXCtFljuUVBnNmwk0gGmOusZ1wCxhsRxLXDO9XAyGiOEzL0h
xyp+ECc45mud1bjmmMiPWz9BlhTxQwHQMxLnFKcU8jVQyQySCIm2m8zr8qtW2WSV9gbEVRIMR7OS
Ms3ce0iVkjHghomoG+HUKvsQRU07CmWPy32DBWZQpNKMXPr2hCxSME9xASlgZEd8G2btmVfdmDZX
T6OZ9VuRu0QdOlGV8q2dSITDoug6sTdUW4CbRtyEeYOfguhwnAhjeeBlTdH4FmeGcWSNiq87Frsk
EF3Nd7M7GdGuLSeoMldZJJKnQsDT7Bi5iWXijkqHKegTIe4IN+Hm47V9cWO3A4MtRB5V6nrCo3rH
mrE5qMi0+gBvJ2i/2BEO0g5PsuxYWpb7nRZ5noQZx83Er+zEe2DwfNyjQFlDXKgfJG6ZQzJ9QY6m
xA3aAP0QT5u06g6G5A7KZXJUz6Qax11kyJn5uRelN/VQFT9zynlTIg9BES0ilc/FoRjw4DsM0vVS
v59pPwUqm/DOt8vcgGSPjTnbuGk+tLEPcZMkeuC2qN2DkRrJPq+zfAyklU3G3oz6vsZo8u4d1m6Z
8O2+i7lPZ0s1GwvSPy+9O01DgHtcdJuYo3llRd5d38eA9EGGzJ1ChM35umVJbV7lKD2+g97M70DP
916Ui8fFvoxpHm0lzYm9IZaj+g3MN2Tnd82Y3Nsgjd1ZXRQ3voy4egGZjH81y7HcZx0rV6Qc1ipG
rsUu30aGLeFbbTt+Jch0+sAs4LaGGioiZ0VuBN6Xtwz5b/gwtSjcrgZcn77EdJ52Dc7OOzAbWmNX
OBNSpLkTjXeWZ877oeV24qvIy/ei3rzV8+h3Cq5Zk0XGkG86D4T/wDllgmOaigczF/FX6mJxJW5S
AlFi2f0Gjn4gS0mAyuqgKzJMRQpzmBslcvPGEbP6FiHJ91TYUXuraq+jW6+kXzyifDXKn7YYHuc8
p0gsd0LsU3uGEpULoN3BbuJ4h4kx/LqF9QXQDWOhwq6VY+Fj+O2nyJinIXRweZZBb+QJEBzIsf1k
M2S/sBsYctDw1/PuPTyabxOvd28NlhYtTh0lWp9i2WKftiq/S8k4Deu5Zla2ihOFvOtArOYF3hrE
xMnNGLLzhXFHPaPbUUY6GG5EY/lm2bN6d9VQEyQgld3gSCjcnyX0qX5Y9pDiV51myIIIcTdC3gOp
eWQiY/PBFEhQg/g09i+NWRamP5YMFPNcyi4KK4+n0jeFHU24HKrpqp+mJA1s5OcfgU1gE/RRjFLg
UdqOr0gR1uV6cBr3HRvL3DrOfFMarLjxUppds1kOme/UrL9tHE9cI1zz71kBi+gLtfBz5Rz2ZzkH
artdW9sJwMp8MHdgFKqAMW+ZOgnXKds5QWrDzErU8bHEjQHXrdw0lqEtddK2SOqkGVKUuZBO2aYD
whE1x2UGHlx3fYA5CDNcKHmvhokGMAK9qYS1DH+qc7Y5Bf2xYqd+zwQ8hQQJizlql6nlcZ213Vlt
xascMOt8ZqPvAiRKVbSspqvTtquZIGiloG0bXfsIa63biuMhuajcqrO2i7l0kKAoTkyFzIAsqbtK
ov4SdvZX+fCDsqJO256TrkuTwQIRt0B+ZNsLMnLf8GLD2hTItxxL5COUX3ko5gdunPAnA2ImQ0ht
iHL7TZHFfdhDj+H0+3lhrsc6MpfJaXNy2pi/1VObwUqqFqbBq2k6RaoazuHJ3BvLuAg675uySsUR
LmwraG1Sd5s4ZN6bLZbfMtyjTvwGWj1FaQWQynF07kl0ZXrp12ULQkPeK5UiqRfPQF1ZrT8L52g4
5rKYpzO+UcYE4aNEVBIi+l6PxQuV7iVg38fx1NEp333J84jFaNsW0XPrzkHKl1nwOTrhO2mT3E4n
bJHYKF/tAhVTMbwuGWxHJ3wznOQMygAQNCvh5GCPDkO5/X1Z2xowkHVN7CH/AFJ2Yb7PKOV5DZ0W
RQ0At/7cPChSghDTnOiZ3PgOk7gupCK3FoHQIAH0Z+N4Q08Fs0HQhPpNGqZI1XxBsbZZdAw4nnbw
MkshVd2eFmFPoyuKpFjN5qWNm392PcZ9YSyyCmDMvr1xVBqYdbtIPsbRjSKgFYkSjwPylNVNX5DE
hoN6/LxspWhwXrdDVdYAm2cVScWOSRZb/jiLflFAcXTaNwrwjjfHMVj2BoqGY2PseBovU2BydN63
PRLiOaSGcBdDFQBVMpwXyOAsGhed9z2IKeIz5LsAvfO+DA2qn0gFL2xb253FBGV+1FRwpktzm/N+
lZd00dnj6EYRgzM3EXfRbVQN1mOZvnpZ9W3ZiGhbU0I+07FPwnqc9XMwskxtk7adw2Wta1vTVYCw
iAjyjmnvtTAMlyGFKcWFE/PEkfjPq4ij075tZAwh2QsuTD72eKUIFsFIVZIJAB9WA4GABGqa1dvC
odO/LbT+6236b/FeHf/VevvP/8Gf36oa2Sl4M2l//OdjVeC//3P6nf/7d/78jX9u3qubb8V7q/+l
P34H7f77c8Nv3bc//gCjYKBk7wA7UPfvLVwQf7WPHp7+5v/vD//2/quVR1W//+Ovt6ovu1NrIqnK
v/79o92Pf/xFT9el//q9/X//8PQF/vHXtirF3w6nfzz8r/v/+L33b22HJqj1d8ty8B8b0q7AVyNW
ju//+gn7uwtbUQtGOzaH3hROlxL47vgff5nm3zFRxMKedpjJkEf/629thazCrx+hHudA7MUzHX76
vb/+T//+mKH/N2N/K/viWOGp3f7jr9MB9h+rxPL0g40IIK5iOZCDQLIym/demQemcWF9n2tc2z0D
sk9lY47kMDrInvftlzoRu8EzV7+N9b+/y+99PzXzUd+17TPwTvEMSJ6Dx2O/MXykzS8Eqw+B2xgV
jPrvd2WX1KnZxz05NHCUzoHtQzHQR6V9o6Zr0zaCZHhf9hW0y2fJaGNGMz5IutdUXqFuc+EbnBt6
7YirenM2QZIghx6Ixsm0MKleULnzkkuF5elnXMLcAfeh0wBNoVM/8fpCvP2FN/5gTvXzzUiTSJG6
BoQFYl0WE3sPlaOhMNYjr7Z2NkDWHKrGQO6wSWwNszlyiWox2D6eXV+BdXULtbyVkbsHt+mu0xiY
P7J3nAql8vGS6P+HgRXf/fTvf3tIVTBoG3hFyGGy068qIj7qaOGc/fSsYk/tYbNoZehCKTQfIAhS
YYRpCbxe6qPe+3nDZ1aGflqK0gBYo8WO5+SLAl7HmdaFe+Hhfmbf6CIpYqqmziHodNGzVQ2MPW7h
KX3j8S3BqR9VF74CP+3Dj1aJtvNFV5lIPszkYLN3Z2oPTZ4EgIGv4IUb+XZUbCBrumcVD2mV7yti
w6Kmfyqg/q4yL4BOHjBUJBTGGMoo2vRlvTb4jLxXHMoEKBBbrAthrBKrvE6jMXRdZHqBB9xOxAsG
M18NtbE2Yf45W8ZGClSghzyM5ZdJPdd9t44n+xDV16USvmFmgT3EN4qUtycBE7eZ15WZB0h73owT
Sp+uDUAlKnfmOm+yFRXdimdyg8ATJqaza0kVtCcETf86eEheyh8VapVDolaApvkR/zHNacjB05s5
EDLWfYo8eMfk3bJ1osXAckRp351TAtmsh0a+WukVrYwL0ekXZ+GjCdTiXpoOsuhz7CGnyfxiLnwU
mhMI//NgbtPtpHZIQK+EdQQeL+jNeF2fnnXKDcckPtRTBqgb4Jy58cik2Lpdv8+8cq9wloWGSAPV
DxcW2odcM2x1LYqWLcRVauCFD8NQr0bzawb/a6leKZKXlfwKjzk/s/iFMfnFJP5gTHRBGmzLaaaA
cRyAGHlWKV237tFpZRARZO09Y6fyd5pybC37toO3pd8RGgqHHxjEvCLAKYdOBHlPnuGhJACJBHYD
C15S+wCclg8VHT/La1iaF4HpWRDknYPKdIM03XusAWDgxcbaigEtoK0Z2PVPikZAFAT43YWDRwMc
an9C3W5MQNI6Byho8jDSLxDfRBbCd6JHN3uvaIuy0yK3dMvTJXQiQNbGvsDYmz3kLMmEolrw+cr+
Rcf5aKT1CE7zeSoMimkVdhDHMCYoTZ9Mq1jie1IgEIyASpz7ZUDoq6u2fAZiHxKJZq9QN/eABHqe
ODA3KCibhF6lyR0I+UH/L5GCRSRKfH/tweRUKWu446kD7sBbYeE0M94+//5nDjBdhMdL0j6qAXs4
0PjK9tjKsIKE/SiaLS3ohfvBmUNGF+OpoT4MtAcOmc7Aif1lGL8x4/3z3p+59elKPFldDFmrsC48
z28GgJgvHLjnRkWLd3Vel2kN0sDBQRhBoe8EX/AbuXO7eGvJh887f25ctLjn5GU70BYfMkbHyrlJ
mzcnXZIvwXrRYlUFXPJcCUUOsQxLtu3sC5f4X0TqD3aLrr/TeI3LyTCRQ03jAJjiDYC+K9jOhyXx
fDt1YfT6AoqAb8qnJN21KKmnlfU4dpAYrEWQAEZIrTwA584fZbYdhmTtteBwWkVom3KNiu96mJuN
UYxBA2heLB2QaI4twNQDR4k79tviGzTn4cy6Aw657updAqQGWdfi2RKLLMnx2jpdaH670xkDnwoF
3cUDl8aaNWvpGdvPZ/zMcnW0WOPUqpVJUpweKfepumIAr3ze8Jn1qqv/1HGUFxZ15kMB5tII/DsZ
YtDf76Cs5fN8EdUTA3NayL8NTNPNQIFHGUJlvDHMnbQubIRzvT8N12/t9kUC6ZUaF4AsMZF1v5rT
5xnEKdH7WbHIGBJ9Z39+hmVVnZ2k0XzIxVtPDxFQAZ8P/bk51UNFCk6IWeCklvFqOAHpLkzpmeig
24mNwIJyAGbmg9PWa4eOoSrjW0NciMnneq0FCGbbEsgDDEfRJWE3rFnlXRiPM/3WFYBERqKKZN58
qKKHtgWJIcItfLxkrnhmqegKQARELUsqics+WF08e5zIMbYSoPtM3xx/fD6j576BtksTxcAkmk6f
Ibed9QShNB+mQhem9czA60JASZXLXvXYqVUZNtijl97459rV9mY8D0AbFWi3/5ZDt+zS9ehcs6d/
/9vWrDvXSBrgqQ8j2cZqBXTs52N8rl1tO06eFJPM0d0ONvIjfWidCyffucnTtiNYKrXdnxoWAGGS
O4o3GFvCpLc8XfUnh6DEOIwYi7LeGUMYV/fLxkLbi6bXpkZ6mjqQi9m8te0LO/HMGOtaP6KYPdHV
p/7GG34POP2i7uoiP6aHd0jToNksuU5YMCySJrI8Xd8na3BJlC3aLcTdxF6b8X1Zf7W7c5fVCXB7
CEg5hw3mdZwuUiNDh7UtR6axgc8oYiiwXDBNihcpBqFdbc8BKTVH+WDNB8t5MOcHyBB/PhBnYqeu
6RMnoyp5h4FI6zuITN31bYFMmAiJdHdwTFu46rQNKLo4SlIQCw8xiX1l7CvYd33e/3PrWbsv10Pb
DDPop4A+rzoFFsGys1B3BCtiFP2SjGFB59vKDlLvwnif6a8u5tMbNYwXLLSr8GgA3lEsu0XqMj5s
ptAeyxAvxmJfWmBgXwid5/qrnXtjV4AvB23AQzECDblVl7wRziROdP8vNy4rt6kwDrP3DcA9q883
qgc3KwJ1C6wC0ayT7rhoieiSPBmVNBokn/FORiqpf6Tl988bPu3pD949TNuTkGSseVdjT5L6xKKA
F7XCMWBfKM+dG3ntNARJH+paAne9yQSXMLeC+PXzbp9rWNuMKSMo73EM/SAhgbmN+oUd1rZiVzpN
GU0uLqfc9WfzNlnaYe0sVMx0KC4yiH31kRW7vl9SFgZA9bQ2f7vHSNYXwMRg/sr4kPexHwOe8PkQ
n1kZur6OtATgtKfo4VkSAomR35vHEnpQn7f+S/njg4X3H/I6HCIy7ukCRtPXVsVHwFqCuF8rcFAp
haiP/VTRxm+yNoDkMSg2iS/ofU43ylqD0BuANb5NEnGpN6dp+Kg32lma9EllgL8wgwXLoeOV+Vbd
+xPd953le9gZALwFPfTth0WyIpi306j/Nm9DleATilwdojw+NnV1e0mQ89y0aRt6AtMqhjrDfOD9
BphXv4pu4/SSgOu5xrX9DLx0CkQxVlvHaNDk2dolD4lhXpiFX1o5H82Ctqtz7jCIaYDUbkrkUsDr
6RuxLqEhElevUZuEhlf6wgREXYF8SU2/sNOwZkk4WsIHqN+3TXNd0eSmKo0wB2U+42TfqeFC987E
HF3hZ3Zo6xQjtnBMGqSEdpO69Pg717IWHKaZQ9FBnqKOCmi1A+n+8012Zrp0aR9rrqK2z9BuQvdT
BSqEo3xoZF8Yj19b9YPp0kV9mlSqEnRLnNcgRidpvs5UQCbQ6EFk4ua8Ac/wp5c+E3Ao0+F7yR8t
kBoBFbVLJyybH/loHQZrrepnay5WLdhqTpFtIAsHQRgbsoxsV7dfbOP+87E47eSPOqtdAiRJW68F
Xv5QE+FnyV07QneEdoEFYvPnn3BmFnWlIJR7+qZloKhUEAhJ85+qWxbjqRYrINxdxwkp1YGgtoeH
ycKn9S98728xaKZVJiB2gDwt6iRGkfrgOWyWjYUWKMD5nOiUYrRVdbCzoFxkXmp5OgSeUXuWsqcI
QNxBZRFkznxhIk1HwDd54VILZMuDg6Kn9PvnZSOh7W0PooGtk9vqAAFw8yjkalGzOu7dQM0XJFtL
HUYwfG4WN6uliL0U5jBZE4FH9Dgnw/c6b98+7++ZUKSj3Wu7Fp3sUGgd5DY1XiY3WUUsX/Zw0OHu
YFclEBqZQAfPwbfx5bJLpo5zhxQV76oSzU6JjwTuIvtNC7inP4/+KeoEpg/Nsiv7Pl0E3kWr2o4b
iZHAuQELooyPNuevOdg1FwLbL4XmD2KnjkuHRMy/d10EuVE6vIAR7dtd0FTR2pl3xqx80YIpB5qO
IW3friwQWD24i763URl0VQ1j9AfDqNdVdfDcOyzcQKHAYT5m8tlp8JjuBr+FmY2qSthjwRY3nUBf
fhulsbOp2rrR1u7vu3HvuNva20G+qfORaYROV+170gpUw6AiswJH2wcJxC+I9L2YBkb8JMnXz1fv
mdD+H55pNgfTAa6AB4sHrRNEl+gK9DQ7H42sFh24lyTgXpHpIICrcfiDiEWQUbIuxq+RcUeSH3n+
bhQPzfhsD6+QRb4wox9/H1fH1ccT6SBPjJe2a6zKcmupJVwAIP208JElIyktz0DG4dtQbdWy08TV
AfXcmzIR2admf9rVvh8uXI8+vhK4uncaTjxIH55mNUqfoX0EFa17x3mLxmXFfTxm/tzorADRAoZh
p4rBF+bA2vxCPuN0ZfnPRePqUHrHqkvHlPOE0nYJYl6E/zHfSu/t8mUoLl3Gzy0RLZ54ecdwA0cS
kA4bMfhRHX6+lT4+CAAG/XNQQJttB2md5rLYOAQKDKUH/Y5LxaVzvdbe75ly+8LJ0OsKAI5qN16S
Df+lIPzRmGsbNcprYMpOiiMV6AWC3ZlqL0YrjNQjiZ9igLFmawwhfrbOq/SYUDhQ0RvQI9dJHMMS
pdnasdzaltqXJzUAka2aug9Jxe+oAaEnA68UEITL977eyuSR0DgsaRuMKADNQoZ5NgWfDz79dXZ9
8D10TKM10ME1GV71BaxgZjGu+toKXdScx+ZHGtGgQn5JCIbycBHExF0VYHGClR1m027IXXCB+W7C
bb+VN0M9ApJWQkmkh+Fovs1wsEtITZIZYB4BlJoVgssc1mZ55ZRXk20FFRDaUFVaefRpsn4wqOGk
2VdeGw8WHda2WdxW2XfSfeG9CauHCvILtu+c5IFKuTpx/JX1VidXcWwA0eKsu+oYx895unat5poO
czhNwIfZuxKCU8N8N4Dr30LOogIbGhJVvus+QWo3lNO3PAdbm7zkEB5pSYdSPJQxoJphKMuHUFXg
uoYviidoLvDKDKKMb+ws9Us3Csd8NZOnSLlBcRIyJfaN435x2VUGJSWlvNBT3oqPGyNygzglRzd1
IKlmrKRJfTC2iQO/7fSVddmxBUmcNe2ymPsLPvj7Ld6KRNXAivzgsQAVsuGSl9Kvi+8HS4VrewlF
ZRfOibhr1/Vj5V65P6orKXw3CZJ5XdOtyHZRtft8XZ4JCjqsI7FFDEQhXpJRvh/6yG/jjdNcrEye
iZc6tgM2P33lufgixKC+I79xXDPUz5xBxfIxr3bQLo3YXZdDvoq/teIBOnv7vH0wsnUB7Ygmhq6e
IwMbegWedY1H09bNmwcCJZ2YIvXA48CtayiU3ktRfYnlOs/BD2+ddWHSAPIaIEauoH0PEuZ+BLyu
X5llA3DaGFrmPk6/JPwOwigd3xj1JdzhmRiowzw6i0+RgoDHwSOZHxmogt99PkvnGj6N728rLcpl
Aq1PjGPhQebhKIfHz9s9M/s6HHqOHZo0p8SK216lcj+lW2O6gNX9OEXv6jBmwMMbWxU4KofMAlTw
RyO6oOyoX8bpekDEVk6zH90k/PyLnLlQ6HDmiGWVGiM1HbLoaLePMru2nNbvhgtf5lzz2n0CxJ8a
TH6cQVEy+dJIVrV6beFx4oyXHLDP7BQd2tz2A8n6042FlAerLHzPhRHEHkvXyS58hzNryNWuFWbZ
GeC44IDGU43163xcfT7059rVrhU0T3IGW2BcK+z1BGXg7sKJea5dLQiOzISqEIS4Dk62m6AdYl94
sp6bS+0+UUJnh5ZSqAMSqiGXJeDTRdBaxx55tAuX/DNrX4faSqOHZM6p3Do2X/Lm1TJuZDb6jEBd
BykwAj2surx0sTgzTDqOtYJAp1GmSFFNXQklZ3cDoNmyqMO1qNOrpiqtuFUHV0FG65BeqjaeWes6
9JRCZRlCIqgKJl17TUe1g2pH0EBm2ST5nhiXvMLZaQV+dIxqu9apoJybm4hunF2VBngqYByC1TiT
41xBojKvNrX3vVNHA1h6N9lC99Un7a19UjRtZj91S+iPrCNJoXTZhKORbGTiBVM9P9bNU2l1JyFe
3y3fs+LagK6xkch1IwPXcdefb6wzWV74p/0Z9SfIiTBXYmeV3ddctX4D7Ze0xxu7GGCG9j0tMlxz
TL9CkaGp7+roNnfuuPtd1jJocNSlkPMgcxaaWXOYkVczPC8c0nUnMpzydzBUgIRJwS9F4DNHiY6b
nSYD6pcdCo5WFo5dOGxYuigJ6+pIRBdqL0Z/OqSE/N5PfZjKRXah0FzVFghsquCR3pwWiPtWVkdj
fPl85ugZCLirexBCsDXuZw8PXIliiSkrX8j7DCIp9FaWyJMp8SpQEcjr1zvbl5Do5RaUgL5Q8Qq1
JDAS0qBBsoPPZGOZSSDUz1FhbaZf8xHa1K0ATO2FjlWY59C+26QC4rEGfGj4EJgdzKy45TuCQnsL
xJJJvUfGVS4PcXpFintaX9vFoS6vyXyd24dOvXdyW1trarw42UMyHw0I9qzz7rElQJ8TQ127VNxz
6WKlS/qcWRned3vpvKjxVmRpaLuvnbySTiiGZxiYJUEUe6u5blfF/JN391Yn/S6+np0RIpd4oFhA
vNtBA2U7Znl+zNrruCOAwj1y9ZjUR3N8bMb7uYdKhTiS8mEur5poR4wbqGmK4qpublXzkFoHh+3n
xA3jWYRQJUib1PfG2wyag7N8yqxDzX60Vu47dJ+oaJOkQ+i2P/JuXBGL37pN+6xAeoqd53iEPpFx
h65b/Y/PZ/5MNNYxoZCBhmogwUUNxJK0u0kW6V9gpWqHLPQLvaKCruVhNEFGuZ4vheJfNeUPYqSO
CW1ABolFPKFhEkEIMfeN3gvj6E4Uhh/bT9A9Y9nX9PklWtszZCFfDPstymZ/dnee++wk7/ZU3Ncy
v7ONrT1k25g/QOt2beN1WgkQ7JYBo6AY/2cojAjccRMKFEZUF77ND0Rc2Kqn/NgH31/HljYzBHpT
MGMOM5RjEQzjZjNMT2zaDySE2NGFC8GZZaFjTJOGZb1sO9zfG9TPIRO67I6kO0y6DtQ/OPQWDl52
lfIwv2Ryeibv7OqY0ix3oEB2AtgMYKfKtFx5/Fs8rE0cKaUBCVh6P4k3xt+g+F0nqNq0fThWe2hw
r6Xc8gl82bYPOENxcoggYPZdqhukNHJ3gtQYROet0CpvjPaGOWAQrTozhrpzvkogCuml27J4h2D9
ri/LG/iJ+flJidkIIndei2Tw5/qplbd5tOr6ay5ubXZj22vPXmRPbbm696XnGIoWEd70TXOf0SuO
BMaiyKD7XqYQYMosgRVMzZXzBkfdZc1qt3pmO5AtPeUgiAHZTOdrhMzVspa1kAODjdrojQjFkjdD
0JuJX7KPOnNT0EGvZT9BtqhVQHxA6LfESzl2HofpksjEL/OZj3a0FiriMmYkti08BQ0I2cX8YI0g
U+Vwb2i7bi3Yu4sCZlRObWBL+FNkOa4rBNrbTXrT1SaOZuOVl8m7Z5Bl9xcdNDsDul6A5KAOhdP9
YM8xs5YdNjpsVoxRBv+tcQZy3edRaF66yp2JVjpsVrhmUjOJdiHwDIuH+H3RgtIdMRMD5ao0Az4G
9nOS7BeCkl0dNFuxwmmMCt0tHH9y1/3F2sdpxXywknTU7EDSvo57dLiLAKvgs+/BJwAyp3V5lfHB
F8PPUuFhAU3u5iTSe4dEJlT+wByd7kv3LYbcaATZ7dg2b09uInP+tVbDwwgaZZdHIU6ZqIDtMN1M
LoVRbbVtAXobvs7mzVwdRbPJ821PN/OA13p3O7ZfmSC7ZROhxYzUzAlragyY9crqfbPIO9RyT1oS
vyepWjWlczJjuIzsVgwbcskW+8xzUXfghIJ7SjvKUMe3bkdbZX4GjREvTlHWcWNcLxfuJi1uiJGp
HmQ8hCWzDAcIorf8cdF466jdqp1tUvPTfpq2fRvyhVUuHbVrVJGYKxftUnLVfx0v8R3OjLdurzkx
1ouZD0C3y0cH3N6yQo30CfrFVfuwbEBOqZnf0pmsMmuHiB65wa647lukYPsL17kzZ4uO1rUbRT3b
RN8d9tKUMySQYSTgLTvCdcQus0vLbU+Nz9ChU+uWXGj3XKe1/WjWluiaBHdQO31xvJ85yimSx6tl
Y63tyiSqIPBrYpE0YGNHgXWp02cOCd01kxPcm3kF1EO3tqZtWW+WdVfbhZOncuL06C6Pvgl6ZYll
tRodrTsbUnrwPkHMg4cNjDKaZf3VsbruDFF9+NIg6NHQhORcvohB4OogXcVB7GQ8RcZ5Ex2Hp0WD
q3tfJr0tyeyg0eFKri4JfpxZCDqedvQs+N1Y/+op0j6f9/RX3vuDs1e3uozaEm8AOk2H0a4DKFoD
YVI430fojldWu8+hVV1Gh87535ydV3OkyLaF/9AlAhKT5Cu2vFHJvxBqqZW4xCWQwK+/q+Zppk6r
FaGJmDnTMX2qEQU7t1l7fQbgNqZfwIQmE5h+VhxTxFMDMyRPOnVco8LIzxrEalW1b6tH0TyXFl+p
igeZvQQZV3Bjn8IWJhG0hPVCMvh2LwEvNskGlBQ4YT+42SnHxkm3tseDSdBCOdZkjIfG9mn3VI7t
WphoT+cvUIj4lb4AOJXakL86peEDpAJXYh0GnbxZJ4BUjLXcpCncJaa5AQnpoEi1cfu4T+6mCQ2V
bcrBwCAxkbBhNyYCqavNAzQugybJTouqt5kWzo5aEZwonpyVZ4llDfLamrEqtrgRu9hbrkClZplj
e03KnVUNM+6/fyNffM232qmaLxlNVI1RURGAftZYPwt+t+qpVsdTPlFUA1m/k+TZAb22138oSriV
TzFAD5rKxNvZ2B8DuczimxP9i4h9q0qSYB7kfblgu2KORvC3rOG5w0P1szt9EwKlgPe4TTiOGewx
5gBQfTP4+PNFw9jrv6duJ2CKPRq40+kYIxOHjX90zaL+ftH/aG3/94WltwKkLiu7HgZKOGcmzVtM
A+A3hkj72KW1t1Sj3w2TJw0eCEGCwf3UnOcGulegpWJrHM+W9Z3PyZ+fU3qrWMrB4OtzB4Fed5+1
+lH8LGeht5KlTM+AyoHaYUuaR+kezeFn3za5OfyNQU4iVwifZsQf5l9//zb+fBPcf+yv/pVg1TpU
iinLMBSKAPL85vn5YnB2q8K3ZMPaYUznLV1YYKGnvfRQyGgOtH/fRH2KJ/F/nyHQk/77hAILevX1
x2qGmThRBRsk3Z5AAUFxLu/L+flH9+ZWmp9BVmpNOW54uW73P5xR3AryCyNxrOKqAYXRw0OLv/nP
UuVbxK4mddux0IffgtwLGurdlUf49/vw53Dg3orm20F1k44N5G3frYfJwggJsvz8uxWFL57AW+U8
9H1kMgZcdyUhyrno2EL72WVf/8B/PdqEAifEJ0THnL622nJ2S8DlSCm+uStfXffN6yiSVqoqw9PR
Lkc5H5rvND3XIPuHR/tWPq/N9VRocPjfJi6YIFCpYSjkF9iiEWAUaboedCQLu+/2v79Qt7q3kno+
1IszSkyFzTReGhb09euETputT7EqZWyBogMrybDpWjRlMZUZTkUS/P0L+uoO3rzEpgNqhswQe4o7
jGy+iQz/bHb+4f7dqu67HCIzBsz3tnL5NgXHrai9wbWPFTrqCUgf7dytKhijN8idZlGHuq6hU71u
LKhOqiqeXcB4jRd8AhiDceE+Cv241JuCY195fMzdYc2xlZJAQZgY4y81vhXyUoDzuayHdowm6vod
+9Dod9aSfzZyt9xbe/tcmHNl2t0CehB6PRsLivG6EaGCBZo+VFuocKxiPRdHbC/ADtqXxjkjd3//
fr4Isrf7AHlqY+U5R7Up0v3AMy9Z1pI8lWyr3B/OVW+3AmYgf3s8B5CEPC53xc863bc7AeDayLI0
3WlbAscraDgCe/f3O0Lw1x9fT3orGLYUNDdlXSG7tUF0HHxS/3LUjuvPrnxXUBcKc8XHY9EwgMPe
xhTc6HwDDQk8QcH7KChgwKuU79xmglfZk6JPrrNRxjOeWA+0jtg16kACMQBgiM/0kyF31Fyb+L8M
pyqBot72B7OLl3qINQj8amcFf9eVhBlan24Y/i6du8lKNg1rtkb3TsHayQD5dkzDSyZ4rVi/a1uu
Cb0HevhQ91BRWge02EPXduNJB1M8gwsESIdjPd8tEwmKZtMnJ2VUaD06QVIlga4lfqetEorSymmw
/+16AHDta9YGXMkQI2cfq/JBl98JNCYAqvMnuJeNXN2ljR7Z2mPV/G4owIfXX7FYMeqXbhmS5FLx
TVKSbaIycI9Oy7KDsNmv2gB2rR7V9nW9GS3DB6vW78fPWduRNPNrY2XlgL0DzAk4jFfXddgmv3X1
piYXUCFoPo38s8EtcsbB54MKNf3AxEpXedi19aowwL6au8lrdHh7zvp6WmQ867A01H4rcWX55UFb
fbY6uDZyZbqv6qq8zWq0cAHpxsFCnkSzZep3pq9l9kjq3NcFyFxpGszaYXLHWOb2o0zuCmj4u07c
2QLLv3iBGUbZXEXwQwhU4QT28KnqJqjAaLFzEuv2ieUDgKCHFnA6DWEJ4NzI4CwquQ6cc+ebiEZa
0gFj1OO634t8bzWgv7sgamH7wZiawM2WwKIXdM3QMfLk5Mbgt4GWBOIS5nSEbLuuACz0N22zgwU4
sY1tTmUeFjggutL2ocX0TPYGECv0xwGg0/GSGh5I4yEOUqhBpB60LIQLvXWxyUmyez6BGr4by9M4
RxN+2V//3daudpJ+28JZ8qEpDvhnhX+O9ywG16yNMDntWOgXKfB1qDJUj955LEnnEdTZ43gYoUNJ
Mb9zDqLbtuS5n1uoahCIq0+XvMji3ZSvICaNycucvBjDZ4n/Ro246EHspYC0l9q+zMO83CfLa0JW
uQ2dsPD5eJrKY1MeSLlGOg0yb+cbLMHuMtSYQaL2Quy7LFT6Hct0z8EmS6sdEmgp8rQJ9fmIPk7E
tXYF5FYgxfOYVzhfsCmF7KJ7Ffm6Grp9UgKJXEyRTqqobyGuwNILmHkrt5pWwjou8MjptYM97pXT
A5UaAoPsGeLNte+ruQ6oBLGsG+4nWJcR9CTgkgd49Rz2xlFwXLDcdIvmi+Jpqdd2P0Uj3w41CQC9
9zJ70wE1C8SGrxWgxyLqaEbisetgto0IAhHFrl9OwXcrIMnGLVfAtw6SoTUCgcky+S4BbtWNzQRk
IrxTaTnsWXayrSPVTwJwzDGAIB0zMWNI4Z3wRruzQaYdt8jdVEKFYlqeVjzm6KsuUDpVmO2iTner
S9FnK9ZpAewjQhikVuBdVVDhlsOdaD66qTjBTn2Tl7WXmHlsmneJK7yy6Lxag0kIBiSTNKE0Vx4R
YJuJIWDqnrEZlCUrpO2L0xXYbIX+vOFBz6cHoP68oe6C3AAKHe0RC/Rg9jBIaKDw7rncClg6+dQ9
FLgDTLxlNoQ3LfXzRqww4/c1OH0Ag6iZ9g7m5UHdPVigo5oyW03l2sbeOR0D7BtAaFUEnfnInEtC
HoesOxBYT4JaDxly6hOziSCtDxv5ykf0XSr5DNvzXwYUfZRp+0niELjC6eCd6dcOGGHdsMr10udm
v+5QMY0FdhD05qWGBP7KidYhkhhKO2jcq3dTEVnyfm4rjw1JNM1D0C1ZQCs7yuc1AKnbpoxSHvWA
ZuLtrabLMmItNQ+rYVvKZ2Udh/bRIVjgP2vVE1qoWrMBnjfG75gYjNm11yo9KzxBbcJQvl0tY4UH
hE9RmEcDTwwZLrzGTJ7wyAGrsQPF5pgrNKoe8+xi4WVJqx6j+k1C2BbDMb9ieeAUr1PdbBCsGXbO
NDNFh06H/toIG/1uNEgMzJk3mg8mvVskxJZlUALjN7dPYPN5AyvwJ60V39dgv1qthbZaGlIy3Wfm
a9VtDA3t2rQJhIZuHNbLoNKCA62mXmXzYZO1KZH0NevaPjf83Vgk3ogdTHRWebvqy19Gv8lxSTXf
QCy1dkaAo7HBYBMvye/VHGvjEMzJIxRERm0EzCJe00RXmGSbvU9YsmPqbMuAywtrnzs3EtNRGzcD
ydZ9f4dmD47Qclbvi2V4Y5eHRNPicsFT9OJUbxK1VGp0aNLRzYgQmzcwVMjXJMdW9b6qjCu4FMlX
t+I1sK51VM4HwE+9tkL0SgNpnIyijiu4wbZyiRKaewbnYWafsAy4LvlhQQe7lCul/XbgYQjRjl7j
7TfQ+Ox8tAlRGdlw6ONY8AM3EzhG5l3jzVJLMMb6+wGHvDyLIpr50TKDqdilWLOkWaybMQ5jaMeA
jgWJswx0403XVxPZ2tbDMhwN69EoT2Y5YDx2bjUIuLDAPID+Ro6j60YGZlDwwchxHKr0qedBV60w
SoKpw102Pmg4+zoghb2+gf/x0qF5iz8Dqx8MBDHOoaXOtW3Xv4GCiBcTxIyxWxPQyHMIywB/HRkS
snFF62HvltLreuFbLvKCpT2SLgHcKDmUAnMIZC2iKALYC4M2uEZ4PtBmOyA61U3jgyrop0zGmrJ9
QhVSLdiqVmNIsBo/NBem8agY97mSMQNw2jHAxM4i7JGdUjSvUon2LMa+Wfqpz/uCbEX9G1aRmnEq
000/XBIxeHb70i9JyOUpaxGDp32TPS4ZLHGXLnDNsEfb2spepHjKSVQA8kWHaMB+jVsggnEc70Me
UXi1gDaOAP7Z5SssKvlZleEhooFEDbMgAkxPjN2XdLX0hxZY8Daz43LY1kwcjEYdCg6dFoyBJi3b
tfAU66G31zKcL850JVj/xuZyPNXyrmlbv0kS0ETLOB2b935qV9MQUvzQCSB2ddLuhALMVz8jOUQo
cCOobZzyjYgrajcLgBkNZC0jg9xD/eNVvPAXdzfav4ixFsn1vponmRBvxDsk+2IL+HjgoMLItNjJ
R/hJx5XeRFXxvuB8E8hegPcNQcb0BB5iExl2a6aRKuyAzL80HHAO3ICHDiS/txrJtA6HCpquFtzl
qpV+ai/HASBMoB+vLwBLwayUbN9j0cm0P2gno4K6IdewFZZU637WwcdjfovnJm/qVWm8TlUTOGWP
RMA39kZveolNQlCTIyNzwlGuuq4NphLLhNrVC2NTDPvCGS658+lYp8S5K8QJCWgvZdzVKlyKLeOQ
lxitXwPphj0VZwD2YBkQ37GNIvalYQdWnnrCsfdWXQSyRW5Yk5VoZk8uIq5LHGxtGcsW62C2gVej
9gnCc2/hrg0Ea1VWPNofisHrb8bgYaTNk0kP5vTQzM/IGVajrl7hfII/3txyMJ+xl4LgpqDfep+b
WAfLJEcrdnEO0wi+JEE6D5wjRVretOMpE6AGk3OlZODaDV6M3teQUA3OBJG2QkEwxQZ9SoUZLUO1
Gyvbm9MJ9k7tuYNbZdoZJ8vGkaMGT7bFFhBa1AI05Pk2a4MEvQgGqrYcXb8VMAlzLHSEa48tyG46
15cZ9YH3bDtkiwU+QOCmdDKwi2ihE1ylm9MMgiBAg00h9xmtfOGmK8jIfQ3uFy4+lEKfkTcwinaA
DG/dldkUuxGG3yZuM/C5O1ZBP2bZLyUCagd7HQNJEWDEPRb9nIR6rBZrqdb2VPrg0XsTQ4YPIxpi
l8A+TXfFouIKL6cLsiVIlt6ITH4q0pNrTPulh/mGaet+X304tD6SbNvVb9JMQsBTcHipwJnlikqo
9NODrLHj5G6bQgPQdgDeKERtiz23Ooa1sZd8AjsbJP3j4LCV3lYR7Mu3Jtvg5yiNp9RO43SO2BSa
5hSCzeyPZjwL93c+wioHbO+CTkHKg+a6Mb0bVB/Vc9TTIzVx4djqqxSE6sNwaBsaOqDIkznu0QOq
ddeDE180ZeTcNWLX9hBEdpCwuigcm4A4KYZjD0ASb7jzyNPabyGOR+aY8yR0eQ3aG8W6qlqPbvtJ
4Q3uqR6hjQ5y3zQXuLd4DjkPdfZLWOlpRqTBFmTVxtmSAcK7EwK+yNOuMkYkd7ADNxC1MzlVawFj
md6sD8zd2tgTg8GOp5wKO1s11MnuKmnuZLdX3EF0fM7YLxjzNV4DI88iS3GkoQLKekj4EcXhCWwO
xkG56PMsHfeNdooMvQ6KztwreAxQwwzwbsXN8lBdeTY4eG11gY1i2LiwKk/qe2VP9zr8u4ey8DH0
wWJjLI24tPAHLppXTPOOaSocFY3AioBQwB9UErbp4Dn5PXBeASXMn2fUEygkVQ7cD17BKanCYXmk
EimBsHxgylfgZeJAZ1pcQQQpECqLHt773XRiJk5XA2yw1k4el67whZ0eFosFRF/rRXFi7afbWp6F
BU5pTgH4VjguUFZNlt+jWJhdebDm+8U8VirZLj0JSYP30d6y5LygKE/TPk4YqmDeBqS3fHBm4iql
wE+MuwYwYguu9HDpb+tTb0a0OnBjA09ojxkvJHsc0/PIUo/1O8QtqNkBcAYr3h/aAUroyIG1vqPP
91qa+8k/xObyhDEX8gdwqd0mdmZ2NvN0lcxs3Rd8bwkV2Zx8FFcq+pjuFH2cxxbTKmQMTKAFs3hZ
Z0ZMZH6F1diqQPBwtNhk6UaHFEuOMwpyNBjg2wZzaOKZJhx4BPca1BIY8kZOom0T52Ci0pAUw2R1
P9AFfBqU/XQxY27uRwcLuFcv+3oCobYLCas92238AtGOWEC4auleYWSs9MDCKpiGTEdw7CiRQCMA
DczO6+R+sjLdAgXvGdmvvsoeMJU5oisC8wYDIF6ccOVAD67V3cs+iSG3Q7Vwcuv62KTnfLq7Fqa+
QDKc9WDHqn1ZYcBMyd5Rs+9aPdKzBXXRljvdoUlwDCxvsEX0aWV6pNLCxX3N0VNUeIvQN4Iet0wx
Ih8Xr8SEuHqtS6ytXzs56V3fveVo1ziWhcysDFr+CfoF+lrcl3jXJIzqZ/NtgjCSYOrrsPeEphd3
xBM8xzbQ6s6AUgUor7Qwg8YB0Oa6StOFqbBjwcIOV0bVZ00dT5N0ZTcHdBx9A189rMRj7q7SinpO
OfpMyyIHrTdrtFDg450AFqB3saM9XQPP2uRyBbciu39KnA5B9nNB4Oyx8pkn/CC0ccWRtJYm6gmj
gAIZnLis/Jwa6UOaDvjA+doWMXCOKau/5GTltgcM3bAFA2uz6nfWvjGZbDO9j40W544xn9pUhLT8
1JbYFnZEknXpmvGUMj9duljHU5ubyD8ne2Uje0BtbJhLmM4AtyvdXLfURV1bB7ngK1GOp4q9VsZw
qNGNAmLZG8Dhzbl+WHBpPdZbJVAMGX0Wy0anTyMkOlz7Xc8ntDVm92IHRaiyj464O4auUEEPs2RR
gZyqUgW2vF+J/SaSjUKnvVupvoqlFUnsImvFvkAmN8rnvFrXaGJYQ2jr+yQD6xmyWJX+qmCknKeO
1+Bl6jIrWpbPCQnLgupyghm3KXeFocIWDeIcpko21p3QX4NsWx2F0p46GFsORXXIEafbEvAEUa7T
FhstbPGMHHK05lyNU1BkplejLl2mQKDShvZ7x0d3R1NzJZDCCYd7bHoV/bDVk2OTZdjEP9bcDbR2
CHr2ZkkLrlnZHghNbGahr6k7uPvjureKo2a3yIw/hTv6fTKGY4vsr5ZBMY7ByDNwfcA6zx+SJVkx
0Lcx43JA9clouRXdY1MlPluQW9X2dnCxUgMAdNJf60h736bzhkkfewF+R6FNd4SvlZCWSOHP0Kmz
wto1E4I46zwnlWFdT2g1GVh+UL5AVjC1Fjp2EKICuNKOeABbA3sv2FRG5tTVwIxVj5RfrenzI59p
qNuIGg4L7DYJRKPwWwFqz1s/JWqnXDwootjx+TCR8i5vp1M3Vdi0RxDLtcgysnisE/QBsNtfqVWB
UNXRV+oUXgv9i4XHhehIQ7QMn4a44Tz12MsyNOPcWuzRhqsLuhMP2NL14fW+bxf2UFRqbUlj31vj
fk6mWEJKq6OzTcDqLmG7jwbk9bfnloZsvArplHvlqK1xHJK5S1FjIh3j476ff013bm9u+75/IQpS
FIIqdEhUxEmClm5tYx9Yu6QDWmwd9GgGmiN2Sk565yL77RYc8PBkoGO2UnP3rrMmFmQJWh0re8La
CEML+9rWYiVel8Ta2pAbzDbQJUVIsoJjAwrL/zoP5vplkhBFt/OBJEZQjbsaJh3Ti0knr0jubf7M
O7YZmmILb7uXdEHkZirulhl8a7wgzpM7AndjfLbjUws+h5XScNEA0emTMC2aUBB1lF05edRJ71CU
QB0QjBUKdfac9u5GpdXbpCDdder93Npro7gS53Wt8HLaYySFORQKIYVAVOTQwf8D/w6Vpfm03WmG
2pkd7vF84fPO1Y5Tjq9sJVOR+jp/yGlYO0jzWQ9MgQuvClI7gWV3gLksut92ZxseboOWcyRRtr8k
h7s2Wz4bK266BigVDd03iTqDdX2kUPen7EHv7mhen7W2DVlBNpWc0b9uIwlbH25CDTVdGNJV2bJN
1xDUZnjC3JHBMKjxnOxVyYtA4yJhZKP3FJ3Ntvb6zkbOtNSBZh3yYs0h2r526yLe1StCztZySKHF
d5UKakAaQrNsS8ip72yONZaxenOvm43FEKWMYAg2RNdfAxYTmZhVtfjfHkOC66+vu6JJvYQLkkFl
uF6DNbU+q651D9yS8MFiMJAiglTfWFc99lqHXYvZ7nokDHJJz5QMnman6KXan1NSw10IVjRSuL7T
Y6fFOWGdMSgw1im2SqAJ0yGVnszuImsaT6rzFKbOyaRHfED/iR15ZgY6RC+D3vr9PFyAcnlrGPYP
usofxGuCkev0aXf3NHlfBhyTGo16u4lbC+1geH2MzQdt7lu6EWzEmSvDTu2ntIrkkIXApjuuFlH8
9mb5jeo4HO1mM8ghlswKYPaKHQrmIQHY9gM4Uvu2y2M+v1bzOrW3gghPVDvmPLY6WO/K8PiiBxq6
Brkeujp2NQ3iZw7Fav6bxLPfoMVrYMZGGPLwGg3jGbsUBlRfRhpnWvecjeSxUXaJ11HFaH3dCXej
NauC8lD169le3nSknd3Uw2gKC5B8nahV0rarQYOxZ6VHaYYu1TBEiWFHOl6EGTd7SD+monrLpMAb
Vgaao3DUfrjz5NeT+5iZsJlktLi4ueEbBcT0GvRnS072MISJeGEgt96MaotjY40HPO47fd0ZiAPF
+OkgStWyWS3GPQe6xMH1t7j7czagxZjQYHatt74foZTLzow7njnijLYruGnVaCAtS7WqRlcEVLeC
aTkDFGT4DO2+aZrDysx2cG05gxmzU7LYuc6ySjOyTjR9pVcuqjprl2bV2YCQq+9lnKAmGIUVtcW4
skaQRzC2MMo9Nx+K+anO31n+nqs3jiPAgLdJsevNt1qh1d4fuX1QznlEzVbBK5ijE4mGiaaVYbG8
5/KJzU/F8Dlh3aqaD9a4Qg8fMkHdjdBBNUEXdQqsKeyv4+vO4FjBPGGgaHQVPuHEydlFV4bpa63f
TOpcdHveHKxyb6T7zNjr8/tErn7eFzyGwdgU0aBpZ5iCVghNi577ZYLF5ELNzykWOyU9jPaxvJ6A
921a3M0OCtJWhGU7+rgZH3X93tngA0PeKHHiTuGUsHDKfEQiFw4u6cVBvmujCV+l8PjkQWs2/gJp
CgwCN9RCAYZdWXNjlodreTmzU6EduwHdo2qvJebdYnY7G0catzAKXMGWHKO3WNpYG0b2v5xstU7E
J0xKIbfYDfq7ofGVaeKFUvs8D6X2OGUP3eQTY4NWQQXXqEJdfWrklthxY7JA1PMG5X/pXr/v7UDN
g5YdZH+0LViXYNqLYRpH93Krik01uOZLvpAY20Xbsn4lE9uZw50lJ3gxVzrcaNjbUA9HG6TBgI1v
tv7Yp0aESiviLAPxELirHgTSX4j554WzlaWZ+6s9Tjmc3fRJDBC2Dw9a9igwL+ovbhPkjbux0o2L
1Hxl0Q9NXeyXKl9rnQzlbMVSPxjiiFV+jDV8Gbsj5KY85AkMe6R5PwvDLxGPVdLiuT2Y5XjOigOV
aQiD9LgkyYuTnlNEBN2GwQ9yRAwMUPi5mVfRuFujnBGO5Q/uZdDKtWai/tHxBzUgM91DKRnqA7qS
2qXhH4KLd9bW4TKynW7yrUOWHWkwepbS9FsKbS8MWEvk4SxzQxvhO2sjB8NHkFAydAEuBUpSq8oj
1QOh07tD2KXQLaVmQMYHcAHhEywxc97q/TvpVATdlEfQ+ijRyLCFHvSGdpmaD6xftRK9jAb/pcof
BlVf3OFi6Fr4dzXBn/Uv9NYjzEq57AYFoWApA63C/P4b77GvPvdGmQRieo3zD5/ryqhl+4b+SBlP
b23B9CzTa3vG5+YYZA4r/aeCyRv/jgoIM9K4UIDNHcyk8RV9IwD7YsGPshuBERetOfVCw6FkOus8
ex21MTQcA2csJrLEiqei9XlJIsF+u8l0KVPpNei/ctYFHCvv1S+nKL65li++k1tPL2z522V+/Rlb
G6OpoPjZV31ryzMWynGLGl+JLg4zRlkYgP/o2XSvmqD3t7us4mD2Gv/nLg4bMyGwMWQEQx5m3wl+
/iwNpbf2O5nZuUVCsN+Mw6ayRWy6B5TtXlIu34h//hGZ/q/+i7pXFeO/rjzTea+NmabgYop2XesP
Sx/zBjk2huOjAQS67k0aGISmuUbFuM1sO7TIUzKXSEOPFcNsZUQcRmfESOqD3o3HXnyzqfHlpV0f
jn9dWjkWi55yKI4Fut7AxWJXfQXvAd40u2L4wAx63Q6rqn+A2sdy9g0s1B24WGgthY1D4ZWoIVAJ
gQq4S8Q9sX+2vktv7X7wddRoJjDY1IoAPWeQUn/2CF0VVP/6aVtXDFLqULr2GM3O5PfwM1/2K2/6
Px+s6q6m3YIPtmKt98Dw+dn13kQLqgrD0pgDy0bi6ybK0OBHn3vr8UM7q2hV1uFyZxJwqA9ttEF+
9tFXr4J/32IsKlXLgE3Eqt/qZZRNP4v0t34+KXACFR/neWu8L0/1x98v1vyznpD+j5tPRjRqzxTh
2II6CzKP0b660aJ9Mi0ZBtflMRMmUsDkzLTrzBrGIB3mi6rcNdYLRhCatrPyTYZsosmBxSLWGpOI
qAApt10+qhG2smo6XKfzmc7i0XjWk7exvWNEjx3tPuUjBFEbY3FgP4yXSRh3f/+xrvf6D/GG3sQb
SvLUIOj4b0t1meFVoroRLAapXsymfcsa/IhpMv3sEb31+ZkLWzhli0eJ5seli6j7+Pef4YvT6daS
x6ysoTKsDNGe7+r8Wiv8/XO/iPb0JgQ41tDAaxP3ZtRqBGJQGLUEjSUXBPDvDGL/eSb/dP9vosGY
66be2ngHcpL6S3Wu6p1u3dfja18ydBkTDJDXo7mT9Y6Wr5U84livq6dW0yB0Kzx0MdG6Lv26fRfj
K9MuCX3KyAvw6s6Mhi2IGiChy+vUUoPNDkdrpy6juv1tYk4KErZDGhznD1nxaGcBtMyei5FNzmID
5ku0Tf2e7skQU3XS0UfUf2X52Tbe2fKC7rM/pkdjOi3OlcV2Eh07aN12yg9ZDdlB3WLI+Nqgv+O0
3YlXJnSRUPDwO9gZut0Cxm59mSw9aMTjmGxa6LPZhg/fbH1/oQmn9CYSOlgK6/MBnkRXbw4UgxA+
YVQDb815QqPfgfiR+TY3QNyogwaVsIXmO+Ppj+znQJb9b1CTE6s1hUWv7dTuebJS30mpv3jIbz0X
Sc2tVIN+YDt8uvfNN2f6V0HtFqs5Z1rtji3k+tX4ZAMvCiko2mM+XLcsjs1fiXbc0EUTNwJjdjxd
X0CYxkSC06CR67RYo9pXfWyXM5qGuNmYalCb7Hm9POuZPDKrgtrAObtVGsBZMDbQXJ4yZ82XleCm
n4psN6OfXJg7ATZLZn632f3Vvbq+0P86WHqrVNVSGMgJNnAgUD9zoaG3NlqjxDS7S/Gx2QHTuOw7
x5Q/L6jQWw+tK2ygEAJPTGJjLPeBxYmV0/3wLLw1asqkGroW3nPbbIEHQyjybxLVry76JjYamsDG
dYPPTbnw2YhOB8Qk6mfsRHrr1qQD1yH0Aablxjumoz+rNm69laRGKllO2BWhz8m98+vvZ8QXj9qt
r1LhcKmNkOlcvUlkHsgfVly3TkqOknWirndgeV4O3zl9fHGg2TdlkRjg024lArkca+OOQY8ODRLV
IZNw++Bn9+Pm1bNyBBRVmtO2fh2C6vfPPvQmScnhxvz/nJ1Zc+NIlqX/Slm+oxqrA2jrarMhCe7U
Tm0vMClCgX13wAH8+vkYUzNdKUtFjNVjJkMURQDu1+895zt64nGztc+NG9DF+ffe9nJN/2WZKNqE
Q3dFnYiKkTGX//Lrt/3qW7b+/LamE7WaMk2OcFa/dREAF1G9dDtrY+W/A/B+9Ss+PX2ZCVvTQ4kL
V56hxMcgblOC6v3sN3GdX5S6n8lFvZ7GlmZI1s9JHcdoWPi5Oni0MyfzBjPPv1em/2Ry/cvXn+a2
EmMGOdcskJlvfRmtf30BvngmP4OIzMYe+qkz8NQ/Rg/av3djf4YQCbtiYKszInCMcEdTH0/7rz/t
FyvpZwqRCCPQm5fTSpJtM0RO1FdVXAa/fvOvvopPj6PpEylc4Ha8dGvVsJusf/Pb+PRE1lPq0Bnn
K+669XTRiy9+/Xm/uPM+o4hAGDQm/LCJSDhEwRJwfYZm7raZ0iC059/8ki+eHvvzAyoyL5Ipv4S2
6EXXwXzBRvVldf/eRvMZEGQ55IVEHUwH0XTJQtjGqkJu+Osv6KsL+um8EDmekfUeF9QJocFBfvhN
1fzV+34qmj144sU08ZlNZ6W+aenm1x/35+n4L843n5lAtlSOn/lqPOh4wiaYgCmatDE6ptBZtfH7
HA0oHvEVdXg1pmaljToWrp1Ac6mbC8E4K69Qc10L00MAjM2jiTdpbTH0LDZqPtvldJn0H2LPXCKW
vNBBrTo++4UdeJPYVDNdWWtjiGFFw2xpg9AIy/eLO0LLdKQKrzOHLNIcjgJg3zjnB1uXSDXvO6Td
iWB+Dk22cN8Y0QcGp6yIVp9g5BLn5WbOx50p20DC9/PKlTaLYx5NOz/l5f7DYZgqz7MRrWOcSUNx
08HzD+07z0SZUJj4Uc8A7FAX/KYKcdzL9f+r7/lTLwWrsGFQmyrI3RKv7WM4nh30RhoCysq7rya+
n/BVpdrG9K3d5Mu1zNr91AlmGHtXTug+1LZwT2UIuRx9qg25fPQZldeLwft+6Upk1b51MROZ1eaC
IBmtIEMGEOl7pIKbyMaww6vTfN1k31PzDesDDoeHksFhaW9nZs9jvx5tdCxzBN5wpZpilaDzTtS3
Ct8XCKOl3XWLHLGwO474gLa2ka4zphszoqScQb3zndRooQ5W/zLk/qbw1MaJaZKg0J7eK/M9Jalk
VLsUXYZxLfO15qO7YWbbGMu23o3mD9r0SyX6c9aV17UmD1PGUGlgUolJubOqZYukLERjklkwYNXj
1KGUHm4mJPNRwTeRXrnM5DCooZGCgpaA3df6uy5u0IDZ2zy2l+Ok3VUSzeebYUyLnsNmHVfrbM4e
R/K/8+Sxmsegag+WWFc6s3p4jr3RrlxeVMXjTBSyctSthoO8sflhMxlQyGr6ykIw3k/mgsegFldw
sBZjvRW1XLTdbax7yzLpA8v+ljdHZ3JWqSiXljKeyq7BpogmnU81JNa7AONO1NQ28aGuq6Ff6zPJ
1nhSiri7G5v6ov6ynO5uGuTKw0nRm9oK3cZmTG7QTbtFGeQAyl3NWKpk2A2o8CM3XxIrOdfETsTz
TsNgZV8RsLfKkaP7TkZQhrc0+AgOv7pByTJESLEuA8bAtMOVHbY7I+zWgxKQTv29gdXTD0c8VUUQ
u3LbM2uTSRzkiBWydtw04occwnWS+NsStqYZW9/KCOk0Bq2IAa1X6IFIzFWZ30+tdUHELIUG2rfN
r3Lze+LeTFgZaJIuaYcgTfXJzyuWntvvZOwsp4vvcA4REz3nfn3rzTCZmKA4Cw0/gqad/FSeaga/
zRgU9vNE/O6cHF3wd/2Wg9AN/bJrb1ZHw78z4o8xwq1pIEmoUbY71XK0H3Sl9n62oaPEXDTcOOgt
+NWLMVozpYPBsfTRoCML8jsiHE7K0JGLlYgwm0Dl80PvYQhqkI3q9qLkitnlUzs+6dyJSKNGhgTh
EC6LsEIqVSy6SFu2EwwSYl9m311Y6gnucZfEy2zEYlKgTJ2LtbL2OjIHIWPkbEwta9S+OSaAtyqz
sBXumtRaxK5FTiKYvwJnY3tMpnENBQr0YJBm91nhIRz4GCxvQUKN0e21EnM6faJx4IIPYmnBC7L0
OwfXNcYd8OEm+KzOee2qYh0zzfDSh2K663QE5pG/5GKgsTqYOIb9Er29z31MM1JmT1rRQiay8GKY
21x5t5Hj3w/uAflWgey5TvYKonk9rkUrTj0LtNs9azmewAyvaNKt9BpYc0ppBXGLsQnq2TzOglw+
jw7PZ49Mh8SRwfqA2Lg0dQxYk72qnbcGdascH+VYbvTEZfZ6m3lgM70t4iBDZss+JjvyYn4csn01
XxtsYUby1PWo4tM3X9jbuhbIDdut7+p054ZFhZUzd4aFpvPQYfi5FsVtlXEbj87CQ9ev+9vJP4Uu
cW2dCzG6Wg7y7BmoN9HYr6os/tDTfB/F9wXzdZ6ly4aoHARQ7pOtSpbIMphl9BQy7ZLIggu/OIno
1YuQwnPDSfRzinyYxYRoqOYR1b3HFKVHSYROlc03otHPBZr4qcBePJasy6n/WmisiPGYtZt8FCsh
x2Xr0Ht22uqlHcRu0I+IUmNoMTAesA5DIBXl2koOcng32lOSn0z9xVPjOq3YlUeGkt0FmasOps22
/32Sza6rrU2W3qE1DKawPHECWNpcN9Jg2uzeqWEyYwOUPvpayfAoLLaG659a8zS07w0T+UgtJfB6
IeEYRnUweTunHReNe5beK72lVZoMq0Y8OsUPS9wP6Qu5YSsbK0lE0dGX7y4+hpnkHbNzb9v0pu6I
S4nu0/axSNY8URsV8m5OnpyibLpRZIIl2j5TLlo6VmA0uLBVl0xcMOI5zSJLOzzB3r4r9aUqEA8U
XRr06V1YycNQ4tNAiyOQeTdoNwWVCYcp4fsv4XSnZyU6XAQsUfwQzfd8jJWO6Ej3hndrCI+tfqvZ
Z5VsJD1hrFRjona5tndDesL+KWOEVCNiv+BSisn91lfsOMNHhTcvmfJ10Y9H6WJ183l+m+fQN3Zj
zJS1Q9mpcbPmuo5fJlw4DOkukbZaMlIKKwq1O6f/HUHvC6aF+5nxFhOeGGKIUQd/upKdsUpYm7sW
Z3jzw1bppqS0kghdkrYkBAo7O/4B0n+DSGhLFeN9S37MZnGXhWxu4X1bFKvCiajzzFXF45lW9B29
newHRFcY3hO5bGNt2/YVqnAfr+a9n6MMLau1kIiqEAb/urK1fxKN/6rk+tRNqWTcZ3U80Okd0Cvm
uN6B1zS3sdlvO61ZJSzGOI23yto09Xz0jJfW+44GdmHmYuVWwyKe8V5ixKpReYypgyP7moSRxYwt
Qs0YSLWgsfsDssJkvE3rPKhBzovspi8xrabmobtoCWsKVEZ90sYV79bLvHzIjFsJ+GCWauVVVqCH
04qz6vcCE6qfzeskgkrF0GC6JTB9XWHkTHYKn1gibxxUTNZEBpF+HkAzuphJ0vCUx9+Q0jr1sFfi
LmWfSlUZRJwlvd49pRmKNLr5IZUVBjbmDFVGTKLCOt3tIQUZi6JJsJSvWyz3iul0iyiI5WBuX+fm
APOHSgi7sls96Rroa1qJFwxtrx2dJrqTLFwTToCxW/vNyXeu2nYlk1uzmrd6upu47h1urjBCVaxV
W8uMlojTqAv2Yb0J852puqUQ8WpmOXNc9JyYLTwbcbZRB7Z3XbIo602/MGXFKo7kEyOR9Wb3d6q4
i/Gf0YWtLq3q5LZGKAcxw2/9dZJRgHobTeBTs/Rjkl/N2itbBopMtbKonOrhbkqZk0ZrPTzNbJ5t
c+/N3ioyN9q4UHdud2rGeRFeZi36IZpvzfLBNW6crA0IO17YDMmT/tS7zx2+zHw3sqwJymXH4E6+
6OLhCWRc9zl59YBNZNj+u/tQPer6bRy9D+0hSZ9CvNUJ90LB/Wc5V3X07rd4qXjj9KFqk0viNbUG
C66HdZ+RFvkKYeTdxLhwRhfdMkFoQY8RsS30hzG/rZiruyQPILQNvMLc+aax9kR4Ryh3kPkHgjC8
rF3XNfJ70zzKKt6VnH5CJOJVLlBOcXn8iXFB81h1r0V43yVno/D3mIQAAloP4dg/a3p9yHmkK/fb
LMbbgexPkheIeVuVBJ919J/66sGWrBA6Roa42oeoP62ELwC3dKJF9wi8lh020UFnE5huqyIkqmxc
DOHVRHpnjdKteQuNu8GsFi1GDN+FX2CfHQC1RYJbVs+Odn0e8k0/PqfZtKr6PbiyS1AoZSsqLJuF
0bBOJY+iVd+SOrzgIcMDj4+Z6AYe9jcjvespL3Suvn/G30XuiFRvbXiwmAqbN7RLKPcDEyGxnE+O
fUyGceN5/goCiNQPE/tHYb+mOB1G/9H2Pgwi/URSBdFQ3bl2dC4xaydgRmCgSDDwqz5EGh+zA2Wc
PyPY3hv+p5EDdZjiTWF8C+UUeCNlAKrwZWtv7XgzqQYn+8FgiJkLzr7dU5ZWGKIzdHM9pnYwDEN3
9rTuoFeExjSx5Mwswu1MeV313XMMIFv4PR6seGP7gAyYEgk8iINE51nIIMJ10NnNg+j9HUz9K4Wr
351QtearQoBPMzDeGf5SEbGTXo7iilII938vbhzM/3F4dXHRAE8JvbUcfWZzLOMRbmXAAsUcrzE0
NZwB1KWYI1bP18Z1jNy3jMaVh2nC7faJfjSrx5EGmpVPGEXmZRZSkePlMIR3V8/khFyupz9tymHb
DbvLJmTmzY/EzrdpaC2xnC+9FkOEfT/RQijoNmlYsuY8WmH4AFmxS3pk0GI7jvsu9a5du8BYm5ws
C0hujqiwkUEcbVKgK15X3IWGvZE4YaK2vwptaw83bTPFSKcUYW/tuJ1tb+f2+qHLuR9ZkTxAzMp5
0bD9hCULVHcXIfBv29ehDddugb75gcyeegqPU+ne55naGh7KQ0A4v9nOvugffGoU4lziy8AzfZgw
FuKLjtuPX7/xT97cX22Tn1qFyhiEss1mPHi9PLOYXYVgekZBHWoBhiAjaqL+9wpEn94HuAZqELHE
XHaYNeM6G72d3s2Psfcj9aMrP/zx6w91+d1/9ZkuXbB/aT23s9+gnxdgw3J7kVEEXSTKqq5+0x39
SX/7q/f/1GG0M28YmpyRXq1bKznrZxXtS5OoIvUj0e6j3mAwvzMUSmO5V+yJ/ZRe5e5V89v43Z9A
vr/6BOaf/0IA5ZXgHuQvpI8y47A3pwI/SBOgJNuHysd1QcpkdT2So5DgdO7YqwqTXaY8yvqA1HWE
qgC58N/r9X+mKMcYwZKMwfgh1jaGOs/Jb/qL7K5fXMpPjUtXlPg32K8OmO8XDRm7dOPwJW6RRtxz
eMYcUh4ogIjyyJclU/8y+dbkgOqNlT539xU7yhzbqwaTGntBYGOVHvEt5CXH39uhfrEie+2Ifm3P
9j6uhyDWXmwU4pXlXfvVs6qH5RQlQVE8NrO7VBluuHrXdcdweixls4Ju5OOINeR1m6bLAqhIS6O5
CW8sb++xmrKmLWtxxPnXNE+Z3tNeg20j+QwYyljduwpDUDYv3foFVEge4mbbywEit75CBdIXLsUj
NnlNPsUslCOOo7EqLp2EZah1iwtloOlrqoq3LKZYzBDqAtDIJc7Q2DtJMe40G0X/hdQRePnR1wNM
rPaMXbG5iqtdN4VLhxahSR9itIptCogr41hQScz0xs6uswVANzyq1XROZbVq+3gHMBXS1otrUbYn
u6zZ17TYiFpKord5/FFW0aHG6NPE6KdxMUJoMa2No44+uOqKXANGZMd5Tq7aJGE3pm5nV1VGyrNS
rKIRB7jCzhhtwnXkGNCmXC411tfxJbXNU1n9sKpmm3vTKu8v7v59HT8k7fySKYofgW9QGAFHzmWd
sONg0+vKhyE7mdkJoShwpzBd+9O7VRjBpKd3rvzw42+2Ga9qBTyucGl8pJy1skVr6sux3Gr1nXTr
1WzVP1RXbqU2c2Z7ce0DQnLsrvJYWFYAz4SDvL2EqrQYRHEzYyZX+I3aYVyrKqSBlB8xvP1MGI/i
/MVDWBDnVdDXzxkN4v5irwSk6M4pbST3UBhX8XySVI/tFJ0d7WlK24NffrgxrlqnWI1WE0z4Cnrl
X9mxtZeR9Z5YdCAQbvj6hzZYeI+J1eocsLU1QetPKb4t6GJ9vfbha5SFfZO6+m/mIF8Mc8xPe0qT
pQO3TKioOga6hvdjFK80DwlJjDtu/p3C4Yu1/DOXG1praQIRUgeZnQtihp3u6GNr/fVG8cVY5DOe
259LDilUUodK36YRgXnj9Lvz41+vW+anLcKNjMSms6sOY3fqh3t2gN+88RfTrc9MXOFblSpdOuU9
eIghnCGDAZEj7LjUf7e9fTFs+KkQ/pft03HLvMtmhwuLk6POJBmCgnbZPgVZkqTnWN9Mpcc6kyx9
21v++kp8dZk/rfPlbOjudPmz2vjNci+VIZ4+EAC/fvcvvrTPsFwvi+Ni7rnOkaOTRH4YTYkBFQid
+v7rX/Dzpv+LDfkzOTcNJUpax2IHFNNlpd4lbXKV1fa7EdGkJ5o3YWWVxjd3GDne5ldF+Oy1HEku
SXgY7qAsrfoacFg0bbOaE61evfui2En8lgzv1u1gBGmaH0qq6d984q+u8iclmy6mSA/rkVEjDkMR
M1YQ1VHl91n8ournaJRQ1qKXGSSXDfTDz2D6uBpIM7nQFKquGmtnhxnJq3RGSm+l9i0FAv/rz/bV
Y/lp2tWFqQFdzqOXiO6QTWSiP/jrd3Yuz99fXadPXZ2Gc7DR29wJskxvCmfaNEUU+FLtTDFtKmxp
mlEvuipfAa6H8gONo6wefQxCBk3tqNx6qVqm4tVIUVJW1p5p0yKM0aSmy8p9j1JW7uy+uYBKaGsa
BmUGmaA6DmEFCyrqwGnpIN3CbNt5MrDilyx8y5w6wB+3rafssZrGbYbcOE9uLIb5JTGrvf8ahvay
8zdlAvphHt/t0b4jNZougfWbb+Wrx+PTSj5lfhw1IPkPRl7RBMmXI8Bgwt6Y5P5Tv/4f38b/jD6q
m//zFXf//V/897eqntokiuWn//zvU/Ktrbrqh/yvy4/9v3/25x/676u3AeN79fnf/OlHeOd//ubV
m3z703/gK0vkdNt/tNMdfvRc/nx7PuPlX/7/vvi3j5/v8jDVH//441vVl/LybkA0yz/++dLu+z/+
4B76j39993++dPVW8FP/qy0+yuTt07//eOvkP/6wxd+FZVm6Zxs6ZArnUjerj5+vWH+3bddxfJLP
hOfz0h9/K6tWxvyQ8XdLNwx4mUSpOobhmn/8rav6y0uW93fP1i8cXt22bY6m/h//93P96cr8z5X6
W9kXN1VSyotxRv8ZLPA/T4mrC10Ytm7avuu5ji8+xzm3opOT5jJ08NoyWXP/xitbGENQz4Sa2za0
CqexJF0aV54tVXgbsxCvUBbpzWenWMvwrrqPxZzuIrAX1iT2XRwd3GoCV0NrpLW2Vd1slUrsxWSN
NhNkOABRWTxmWhcfMmrtDFhfV/jh0mpJ5zT8JH+1Cl9e6VEHYmy+ZaKLOb4k6GLMsHmO0ZuRJSam
u4oHmS547DDFHt3xPULOiBQ4YpDdkLBpxcV9g8kwSXFszn33qE0J04laqR09IfMG/BPj6nm+k9IB
BxSlp8QuvTuRFv0t0BvmIY3MA4ZhxnZsG5ZE4CpdqFXXfXXfhdVZt8uFZWv6rZlFF7YX1LiwJxwO
pyiFacLCTn8G7IdVsngK/9zp9XUExQYYTHZV95bcTsw8GMhZ+Xs36GshqJIHF8dkjHHlMmWEm6PR
202nl8YEkWVYOc2NYjwOphHDD+nWAIhgsibod0cPgGk/R/2hZTGtQw90lBYol8Ff1qXncTLbbWEN
xi2RHSLwrchfDBStJqPlLnyphmnABp0Ui4HlTei+u9LltJOz+1Rr3Ydl9sOy1Hy6No7DSasuV8qF
dov90VHWc1kA0zJiEKcuvakiBzYz1rS1S6e/N5NSgevqooodsz27ulMuHA3NBt0S/VkTNBCMTj/7
3rXuxVcTLSuRdc9l7d+1Qux9Ss9tK6KjkF2NvICjXYTWapGWKb510KI2BqvFrCn5OOSef4Xdp2Qq
Xr8WhlTvdmUCXdTy89C6d5r0qbCddL5BS8UQ38M6Xgi6dDQDkRlo5tHsxmllYaeA1+bQ5QvdY15g
1ArNgT5eqd0YYfpR+vkmm8aMEZzYW1XRMQWVM52t7CoEDmGqclylWf+e6o9Vmz5iNisXZtoP73Gp
JE1jKq2xZVxuNyq8NqMwXxZ6oa0zTQHcGuPhERmZtbcZKsDkiNJ1m2V3tUKu0Hh5dGOVBXvSACyh
0TMmh0KFH0nOHZMgFiGK1AqStLWuLAuDD7p2/K+EHqy8cja3kcKwXNtMqzzHZJvT6RdGeVYay1BE
YMO8JD34zdh8y0w3O+GzD+zL5tMPnNjCndsw2sy7y3ihzc9kZgi82Rcrrr2J3UjeziPHnXL0mP3b
en52hyxmWzS4OQ1OzVPucaM44JDgBtPq7++G1mtOThSVq8ltilvHnN59O1Mnz66K/TB2JUDHNAk0
Biv10skl3blWzLmAQK2APZZuc0ocIC5FaHbnPoF1qiLGBq7rlE+ZY/o3HWnJxnKKW8EhDYZE2jn9
N03Tii0EuLpctqmTn0aMi7esmCSXGDLplzaHtLOhhXStyoYzGPnkFJFUleblhhFA1eJ0xL/BLpor
t7w0dkvwH9OFZZX5DWCRRAEN6kNBZ3dM+3kzzKYTqMZVZ7+MWas6N7RftTFOGEE2LUqVoeRBIsSM
CUjZIivyrdZ6SyIvemrdOrfWxmRXAYXEHBhTCtclzWIgJxl3ve2NAODECGIb6iSVyNjFj0XPHzN7
zAsHsPJHkU9o/q2Qrz5JE+eUeo26GckF+0ZiE4yZfOx3M9yx97SpkkVWSsgnU1/6O6PiIe61Jnu3
e9fARdLOV8aoQfUSUZa01CgiPLVWEa9np4dNheRleCwNntTOafkmozlkrmTPiBeKmczmujL4mGqe
V5bVGoe274rVwN+705t4vLXmUSBg0VsIXI76aHxB3KXvqjggBwbPgl9OZzepNcZc5lhAGah4qry0
d5eNVn6fUPBsdbcH6GWRDAy9x1zaWHzWMLyaQ2lotBhYiq9MR/OeozDOA62UapOQrUSxpRwyqbW0
YByUF+Fb00TodAo7H2jmC+/aNCO5bTKju8Wnq9axw4whZIlbmvCjIHob9ToWcX7WeXfwaAZUB0eN
+7nOQnjAGiNu8j1LhEUGhLmJw+1HATXt2MdZ+SpZa2ZY/yAqi9xpzloJzScbTHgWXajz5mBL43Ja
6HUpjtLjlBl2Gl2gwp8A64jS9HYT8MClXyFyY2bZIaeS8yY2mW1l9ALoNySFzrzajle9FpkQgObu
iBBhXtRDLBgTuP2TFyczigw9u03C6E2GmPujaagXRu61y3KsyvXYp/bleGMEo6zc5yaLu/dJYxQV
Wd4EqQ6Wt68L3t1WULOnUdXrXjj1Ljb6iGefpuG20Z16DWk2v9Gi3mNmOagrp1Fn5pWohk1EELUb
Im0QdnFLSeSuZKrUZnThjVQFq11eDw0OVSyyYWa4q1jNLvb/GeRw4WlbL3ZN0BqV9ToBpl9GEWRv
zZLe2tLCJyDZ0w+bSdqxN4s6AKZ5q43FQOdF0DNG+zpaKjAq+RIC1QG75sdcDMQD5bgbQtgc1nAP
LQXKSRMDm9cHeNzvBKMHs5+vMqAcmYGda3T3ULrgVdv5ypYdQi84PjVH9qVfpN3KjpKSMapJZDV4
rLWIHDim4jkamHCh3wqRJ1RLz+mfO9jboY3l1u/FuPVqM/8Yujm7K80wRclCa7Tvku45hNdcu1p5
TZdU28iUyVY2KX2du3byxNTIZ4IJSUDXfQcAj/LRusVq4VSpvqeGuLP9bJlh9LASIAViLAPDhb46
pu41wMN1Qetx5mFkzpHAeo3FOhfanSjIN4YYdRdr9guDbfnsROkL1nbj6BCmvk0otGpGeqEJibNb
2xIzWO6FDGQ9IPqTQgRSoEOa43o3AG7TEA/GSM6QDTKd0vuI+WwcInvE/yvsdGvLoVh3An5lZV/G
VI2TMLpsHnSIZgjyXYqIjDnqVKLU4CjdTM2Hx3MrVXM3Fve9q7aeLV78pAxiy7rSB4DYo4gCElnW
ReNsev/7SMIArLUiaJQPIYJFfzUwhmpadcX58aqn6OoTj5wLfQAv3yzphOXrCBkIe+tGYnjzLkhL
0ZsusVeee0jyYp3pMBPNzj9r82yA7Z1+6F0lg0HkUH8HG0BcHo1UqCnjYNt98cB1eAPBqlTRe2eI
VkZS/GgikxfVfT3kHUA4s26ubMtc1874YxTTudcvLQ3TmKmNaA1H0cbRaJcJp4CPOwAOLoeu35qC
IZRoGNA6CSQw9j7tWZdIzexIsd3Qfp1LFCxoDWd/gq8XZfNW02fnzkvcQ931ikFgeEtWDbHH0tL1
jVQOekh7uA0To4Lx4pV7p+PrKusExu5kH5oWVlQRs6B7QIpchZSAKInAaPKHWcPYIMNqup9MiYxK
9BRvcXTMXYhQWjpvfD35IcfMYcSOKIlDO5isvAKQqkobPJnBoLEU81Pkj97St9z+VBN32y9I2Xu1
hHfwtdTbSj9yD85QEFVA1kH1pOioL6KxAJDaevmejz5vFfLPXdW27aZtSw0OqxGe9dBAp5X77nUP
VXKZAjPYt+YUr3wTWpeXDLRDGkuDwVHZmyj/Kf+JIdHTTATCa94YvjacLHIuPtq+b+7CEkWrzfa2
NqUOV6OIsEp6wiuOlQbQySfR6SH08qYOzAGpBDFV/tLN2pkRgguRzQoB9IG4vmK4ihBpymBbthSj
nTEhiBNuOnyo0us3aV+Oi7CZb4BKZ8hLzdK4qnzpBW5dp3vlhcYBAgfpPQ38e6l086k35+yIbCW9
KamxVkbJGLquaUtIDR5B7UzprVtB5Tdp3z+zBHivfZY5hMZR0fsuIhZP8vUo0+oBg2ZvoUUJLJCX
gXBptG3UKFRlEmoK3RNBNmFfG49ejbQnTgLX3Exz8oQUY+/NP0K6YZZHfLqeIOSAOYdMtQ4Idji2
MtyaaXSC2K5glNKDqcKNNwNI1bwHWSCJKroOhAuQctdWL60dJus2lddxdjMZ89YQ1FNDNW2KJr48
plOWrtowHeBVDuUlk93bhX4OUaxlXx1UNlyLvqD8n4elKZubXA7SCiICIgOBLA0A5Bg9V3nCdA/B
czCkFaHwo3PDWAOFop2xLesXq21caQ9DmKchG4OIvjMjQ4jZSWhcYqgqqvCs5gRzAUaDr75N+lhA
5BwenPICtmw1y7CZRljNS2/alVoUcqwJCWqa997qu8Av9WJZJV2DmMSHQmhVYbmpuzHZ5Jg6iWMo
1Id5Ac53ZR1yH0yqO9oany2rnfCk1SnSvSyqHuvMzY9mU50vYYD3ZtaMq8bQAFMyfe8guPlsFlHl
7ftOcf4zhIUWbQ59DubIalGiRg1dqjyydbBXPcQ+gsvlpjFqb1V4OrKsRnk/Rs/W1l5vmzp/lki2
mVvAmHaVHzh1lm4gn7fHMsnUYiS+YBMXSB5dGVePGudbQIyVC/EmlMDOwPhlgxw2ZIvU6xTd2bYp
c/ddm2R0iEoIcCadkoUybeMw5BfZ3eAUOTpYIEJGl1rbbKqbXaPEszWYG09P+Np0q3NXjiIvoSN4
JmjQ+D8PlajuJNE/QV/YZE9aoH0UpNseQG43zG9z5HXtqs2gJ8VpQX1uuRMrczY8dawUa3hFNWUK
cuYQrhRl3FAiLxQSVZ6kmMzrxDtW1F+c2FWNRS/On0AkD5cn1HjRPOpYxLc0wLUwmbpla9qAX6NQ
peeCLW4/2Xm/jxFEf3fDvjAI3e79vckWfShmB4lU2EYaWpmwCsI2tKegTUW4L8Yc07hbf5hN/mHX
7UWk5VhI8FO0vLlbnpJGDPuuLWGCWfRCOR22A/GitDJLs9UemOClP5CNukvdjeZNGXrAp6uCzUCT
+W2Z9+bB1InO6OF+nVPTHsSidwTs1hicc8DldjjhZjpIesh3Caaf/n9TdybLcSPblv0iPPMGgMOn
jGAEW5EUJVHUBKYWfd/j62tB91qZGFKJpjcry7ScJREAHO7n7LMb/7mQK+kjwVSmD35IWQEHSp2D
HI0U2VMA3oS3/BW8wOm6mnvvQo96+lSLiO2tEgvmNzyo/lOs6u+MVtV9M+no6CJ9vCV6IzufI2qQ
dNXMiMvaxXrei6dbYjwW+ErLZ3Ipn0cvvI8SGIngNtc9NkdLMfw3vvG/oOMLUO3/4pj/O7jzrv5e
Pvbt9+/97ef6/wPQU208z/837Pku/pzkn0vGJ/+BUDec9Of/8h/kUwoP6NP3tRtQb/hCAjn/B/m0
5n+0q4l6E1jCe/427/sv8KnE/7i+gjYLuV9q32xTnP8Cn/wxAFFgSqm0kfxJ9S/A58sZFLY/yhpP
AHiK4D8ILLODX+dfXd6kRZB2F2Ph9LepQtKDVgh6dQpsGL8y8HqJuf+8GGc8P98GgfDUz0HFLxdL
SidRSurmomDn2Duhai6g6eJq369E/LrOkPwTyP+fCwYoLhT/0cr9aVXxywVTOcBu2LjryjoSy3o3
cd4IZSEsi7y8n/3ptanCS++Rnxe0rhCBZJ8iq+u3yF2J3jGdoa8VQ4Wd55r55lrEQXnfjeQ5VCFW
vYMa6m8RuauvPNyXAyQurVkMCtUzTaYLlH4yVbSxE5ZSYNropDplbhOpQ+7Er13lt/XCVbgxnqYy
vg7EyUyp0Ks7rx5XaWYIP4lpvA9F5KhD2yR4ef3yFf13P/kVlN/+1i+I/M87CnwrXCEB5a2/TfN+
eXthXXkl5N8NNYdGkGPu34/d46BBeOMsfDuV4SvT/T/dnDVKSuuyRq0+mcVpiuV1xazsAkYkIDaN
GRKCyYG66339+61Jz33J8uF9Bdgu0Nr4vDHJP9v7/OXukgSRg2+rkWjDaYS6kTvPQ2pQj2WAFw9N
keYjM2/YJ5ULXWNHNjTHbABH2aau882xlmSgZWy/telaEcmSZysM2NYaAjOYHbQ0IeuAJ3uRYZBC
zS1ijAOX8TFWXeLsZpnH67krG/kYNd38Rq0Kht/QJMvHaQypdAQx1P3ZWmn5kDUdkH6fOPpR9Am2
sL7JNwF1tDF8qlIStFYkOUkUhgEMVEvrluFNFkvCV/JUGzQpBHS7Z+m0qgcZA0/iNGr8toIlm+X4
sSEPc1yceZKRZIirtcT+GCIhvxVv4lQGH1UTVhNtWWPmA7A0QhoVK4obJNzGUMnoNR7z/dDmVV/u
0m5t47vGOHYpoMp79fQ0TLTN3tmqYVFeg+vbkViOMIhB3ly/SPdMXXFw1E3ZPAcmSYA0pBpRlumm
AQTJp2zIMWbMI9oxb6wbVMJlOzAySAtjbibhds6dSBeBWzFu9h2Ot7EB1lTKedfk8CWRfm7uj2Ml
jXso42q4VzxLdINrFPXnQdATIuWldR1feXXafmpC4QEv4uJbVdCEx1zBdO9zd0H50JXFtQP7DVtd
kZLCABaYNocFeUmHLU1GhSIzQ2vZzjlQlRClX59LUG5/F+pCWOjBUSseRUl+N+PeBf6KZyNF+gYd
//CR/Ccc721nhg8RSHl9wPObQiWqlwaWjyjK8TpuCi+4HQpt3WMW42y6L+kvHYK7phLXJz+O8EKK
IrF8cWPI3QUiHUrgK/6wez86UQzAJwoFLblIRmSKWYw/qw2q0Hu/RG29mYgm+XieqSgrrqW34rYd
DLkkWqWzk7GfZDwp2tkGMMrexBi348ETxbhRrp7bDMexMbG9EqFFnBTPFklPV2icUutQe5CW4jkm
jDDOQ8QZWEXNZBLFqlQpaHydpDl8hIDEO9EUdbJTzgiL0PeTzj5kcRUMN200TuJD6W11sWgY1g89
jM8z5Sxr+zaX1nbbGBtyfhZ55fu2TgDAi6YgeWxIpokgobwensg1t4z2SjXGO7fEgQXYkfi3eu6g
pdd5aOgjG0Kk3o4mgjM+83kUO40bp3vpwsG6jfO4Bbsr2q6BGC9Uvg9mfKjesdrte+z2fH1Gznn/
vkoiIc8dLLKZTllvhjUWYiiId3tqA2mOuRXxtyYos2EnMjbEN11r8FkPXUyldy57LnV83njlg+/X
eqLtqdG69OAEhGMuysUcV+pazpSpxWS4T5Mha2Ma1OEZCWZ8cIdwVCiZ3E0lw2xzn6qMeKe2L6cC
xEo66UUop0whyvPQrqZFUYSbCyF+orrA5wVD0wWFoJdOxfelj+fjWIwOo8A2SL+UoomQ2EamhdLX
kv575Gsf7us2qhnod0n/FSfY8ItInSHYz0G1IEBSePScGUNK8L4zQc/Gls7YI2cMAR9qh5nITobS
+e5hVFIfBx2vTzW9znDle87KYFVHsC7RQSZXSzbRXVdsSC2k+nTtEB87wUNQzLHahWxKcBLdcrin
U2ghqWaRoOEVK8hNHkcAdAv3O+3yLtSXNtAJUjbtZMDiTsGKwNw4AxbjbNK3JPuAM/SAge/F0M+P
dRuH6hhWiLDJn4pL5w09JF5e+LK2dzGQBzVNYi3owzBbGCulSZ70QGe1q1Qiv/okl30e13ZCzVEt
pj2EMNwf6bWNezaamCnxumRFuS85kurbqOvj81kViDK0ExMPZ8YFX39I1fVlQk4ZbevaWUKQlhUG
kFl9fWnykPuoxn5AD9kb93MDALZZiJaYgemOIAIyfpIatKrWBhKhku5ty5Rw3I0qX29K3LcMA0xn
fp8whPi+plX+papVeijdfn7GDLA+cvYVH72qWz/KzoIkdnYGbTB5QhzJoCcOLYRq3kxukE8gV68H
9M4K749tsgrvHmtF8lubfnJ+zKKD82oDEp8SMyfPXlUEzzlj93e9HANQgwoFy65ykhBoPERvTx7r
0n+dCieMdxERCPWuK7AQS5wcpmXYVfSshWrS7wo8idimIBp4clhYf2CW4KFbjAPvce2m+tMiIgAQ
CKZENAXn6xiiTpGpbr/kicaNGnvtzDJPzMIKF4EN0n1fl032zsm98hpTPbyny2dwD1A1ApRDcMaz
tFf6Gddd50m0lsCAlaDEoh420AP1pTtl3U2/mQCMQTrvB5XhXdCWMJ0AseP4pndIMGidoXjbZA52
mO56q4AVwJ9VdStdH0DEtmq9p2PusUsEhDLMBxDgpwbPBkc/KTimk47f1kFtSKVcbIA1/Oz9aBbi
EvpQFleikgQ94YoFCdus/X5YbcF4GVloIbL3LAqJnFAXwTudM9IQi/dQ2AkdhxxdqEBOeZ1W/jW3
EF3pNtl23NU8Oyi1byu34G/2ReleIdgnaAbjGCjCbT6035s5UIw5M/e7GpREdrCMAefZ/JRM5kda
jSOj5ZW0szIXeAWMJW78bvPdW2LoX1OXLhbDzxZgUpkWiVk9MNL0Sn9gaS/ol0anl091WIs3iNni
vdd6/RVsUHSRybQG0fnQS+cCLBUdpfZw5Ek8sbzT/biSAsWXuI2qq+wYZNZHe5PHb3DU99+KOf5a
pMJjY3Gj/rrI5+i2VgAQ923d2hu3WvsDQPRKodT0qsSFdNFvYF2vYFZkflxZkUXnwNJheUFiEvzm
ZijWAEsTtSVONMBqu3TATQ6KW1UNm51eveHZaU75AQDKFwxiHU/xoM6ntVwf6jHhQ4VUUchDjv5J
0qYtS7xrh8UncFmqqN1leKmTaKx9z4c1Z+6YeaI+oMTyPtYqgMw2ldV445Yoo8C+uuCZIqh9IjFn
Ioe0yOSXoq+r9qID5SQiIFdzjQoX3kqQje34EPmNA7N/XfP0zjSMXo+ryzzv0sEUZ3yWLZjht9hR
nb5caj1/BKIqqo/VYgcY/1J2TO0cSZxVJuLqbLU9kao1VAJChamwce5W/aNrPTwRmENAadYqM8cM
Ad8WCVMkHwOovvMWxorRtafxYCDdi5vaKeghz2Gtt9QLipN9MTYjKqNKNT+KPiKLkEnLFbVO/VYP
UGveOp7lcMcPn3ibSGIFEuhYEwLLJml2ZZUW96Jb7EeV2Sja67qsn8IQX4Gu8WO8TzN3eA94FbMU
3YbGpxMWB/EMVSO199TD9fdDi245YHGV2IIAsdI1pMlXV8rhoelQCNlsO1yWimi8sCG1C097Ejrp
8XZlGGZ8/kUzfsjcdPnaTYHZ9N2ApMIZQvwQFLruzrW8ajQ64XxdYM9MxMCQhOln36q6BzZrCZew
5DvfBWnqvPOhc8+ImWP2xHnJmvIuD4usP0LYjj7yxVLttqTHPM09KWVxrrLPTejQJAxdG95XoWRf
EeujF2+yUibo+qaxI/yk1Gns24rZrz3LTFi/X4IByLwvx/KQhcDyxPLYnXR7AoTgT0wXSyUZbet4
vixKiyM7XTuftB9dMXqeCc+GMp4kfnjtZ+lTpn0aKJUuH5pkRIVaD9nNkFBoVg5DozbaOrEpLtR7
J90MdH2qC2NWhjlyoMCeY+ZTo5r8Dy3mGgXH2cFOitQG0zY/ZhhPPAf6n4tBUvKWM7Gig4z7pyJG
mqVJcixt2VyuKNGFRGTXueXdpk1MAfW92RTs4yX2MqR01TSH6K2z6wgxzI88E5cEHVLPBuUxDGn6
8hUdWpAe8YO8I8x2MwLjSDVl9JSVxLBVvULyUPftIQ4F6gCyeOPKvHH67hAyYCaEbEkJwI2YeZoB
TX7xgUrd3Y8OliiCXMcoAJ6NgvAgUnEPE4TJI1YpFEFT+rmxkvwJU1x7mftOkvL4Ph5JdkWhh7WI
K/NjZKn+Kboa8iWCe8amGKzkVUU4ZuCQt+yW9gOMZQy5I6rrcK3v4ja75pzozhoi5S4a5ZeEjTSY
ugCinatyG8JNugddLjNipOfpbdZLplY4S7Sh8TDR96ajM0BPpew6K0ps9tuY9zKkxCZPk7pwOyiu
tW4+6FKhDeb/DfOwO5tMi39XjXR1yfRjF/NhpwNV3lkDfvtsTfNGug2tWz5FX/nzy7nMkTUsMTEO
blt/lyKFAx8O92vX2X4nTXbTGnsoNHJt3GYYFeUdSZSw/A8aOyuYYPEXfx3VpfFwI0/EkhzKfAoV
L5UAkaXy9qLuHkQ5MXp38K405pZpYn/b57F+7POZ8GcHj07kKyo8H9pMvMtBNbC6yD2XGO+6mtxz
h1kfc+XBJ8jaiWHB0Y7wjQu3PsZJPz3hgIM8Kg46QgraJWeHIWeRPFG9JTLn73QJ/2eiLEr4e+sX
LJu+C1gEQA1dF12WAWMbS9m/OL1/FoThoRtdmsUuaD4N+KbczrTVGIyM3WHQ2XnahB7e/vCrd5mz
7Mk0Ip3xI3sUYVfJbM9d7OfPe7PQxMHQJEqtuVtL5HSDL4JbkzvFTSiVIqrcLc8bhyxdSDVb9tBU
v8F56Qef2k2FE0eqkX1S093KkjJWNpe9by4BBx/pvt81Ijc3ZEa+z4YUNa6uxwOJ2PaMRBhJCwIq
WDtPPUEKObNVeEQCG96QcF2cCoj80bV+SgcIiexmP6IcklsFwYYeQyGQD+xd6DTVI8QbsPzCVvgY
8J1EAxOuuByJTQ4JNdNZ+5aRNO9ATuF4xuiq+maY0t+bYaSSi5yn0Y3D63zsm3cm88RhiKKLJOvY
GJt2zJGWuyWKd5Q4Pg0revDoMeuqR8I79AfH4hjlJwHZSVJfGZSK3sBh7ast36zsggcTu+UziFH5
tcziSyiE9Zu8QQhENDkchxAdtxO9HfLoU7VmpD7LihFLH3LkmkF+kmFhP1YqhVXl6Dn/xDUu2zKL
9ozaxdfO9wwcs64mCFXWywUrtjtmyTrTIhHxxomMDxqjmul9lhTjJflq5ZdMeIW+ZVg0kxxRV0gm
CxEGZp/HqF+0v0py04pMneWKTC4mHwmlVDbdyT7rHlzopRkBdi2DwiAoPnkpf2oeGu8ii9rsAcJe
cUvdv0nD88eh1ysvAX7LF5kI/420vc9DTct3eQXHBMEkAoUw2kDihYL/rkYHhcINbDymq1DcE4Ly
hahdJOORhaPY+3r+aqaFxLQh4k0jU0EW2bYXca2xlcoF49Qu7burJR+J1si7dHoam1bNiJcy777x
eiw3hiEu7rOV0ChAuLNp8SHnZBQSO1/JaD1MuQNbrMOW57gMCI7ipcR+iM8zgQC3WEUWWUu0egMZ
8qDXRDz01Qy45kdp8R6czWPo1A9vomIVONxX8fJDLtO6Rx45PAKxEKjs+2XDyW694cDJ1uBoXzfE
gxpfYH8f9UqM127d9J8buoHnQvTQTEbfeA/anXvJ+l0JeSL8EeuCCmKOA4mii29MFQ3trnYyRoDj
0hAovtoshG9ceesVlERLVeOjoTwXaZE/dmWEkQHRLAwmfUh8cJZXnxhUb+1cxYYduHgbuJKMupHi
lezJMsrJLc1Ksg/XUG3BnaD6ZzEO9ytaBp3KMwYB6c0aln5+vroxmTJL1pf22mAKvH0TRXE5dZ07
HjzPdPGZWyftj7m3KV9IMnUktENtgyoSTYoedkbojUWCvKvn0iOysRonsnFn231UXRt/aiJJPSnT
pcTkKixmwFmaL8J3Flw+kmqsSjrgiVkv24WciUcEqDpLBwjoBL41WLw5deji7QCpG7aL6OxzVaSt
x3qf5icnJIMYBhC8NMjoNRFHkc0JCvVGRIsDPLv2ciy9FHKcQyrgIQswHjgME1U/1jVDhs/NKDCG
IrSQKqUbYnLY3WL9Kmt/k3rWcZBfJlPtioPw4uyYmxkGzBxk6e2ShSExek3sffLidHJ2UWvW/BIY
F+puErfQZklwFsMZ62kLggtSM5JKNWqsjWJTf1k6r751u7mtdhFP2uzWOmaP0XWYbWFddf8lSyDb
kqHtJe/XpSZMz/UHqptZ4C/D02C6TBUAinOWh+wVsKili0dQUa1Qm2S4ENbVNOODV2CdRuXdgNHw
I8hnxRrb3FUSnPS8bCLG9tw19geOBjd8D5TYPkwkyjqsCBBrlm5Cogxc1+QYAqLXYMAAEGe+1MNT
M7Y+gayQDaA9QiRcD1XfktaZEJy2We44XXIRMBt47y9lUtL8ZFAYq65YP1YNawUhvNTTpWAD/7oG
M1zLvO0VeYlh9J2PznVQ5Nc5lO0Ktm42tO2yN5HLHQSF2wf7fmr7d07ouleVGuVNYWC+Qv/QkB7X
tQ6eCFs212XnYvxku2q6rP2i+mTB/3Zh3T1NC0yJs6wxIald4CIG6na9PPuTV5O62TMTGn03lrBC
8LUgZFaM9Z6Ce6P9jMlAPq3qnTeBkHg8zNMGSZVD5HvnVG1AtF5eIWEQY+KrzY5g/aK1im/Bw8Jv
dVcrnxquguALLdTKs1z2dC7LTDThmRrz5dkLNF5AAzEMe4k5E8d4tza81HWbK2CgmqBHrcagJSk0
hZg+CicI+fLnQGCuNkuJvXpuvlIh+j1cAFM8+BRZZGF3DenCWWmnt76oPPgjbsNUnknZeBi1GauL
hakfi3Kq03wXRJbYAgmNw7/3tz3rGGYpVNYYimaIQVZBoqeepyQ9G+1MxG8nK8lBO2O2ed4JJ30a
2lQVVz4Y4cccWPdt47s1QZuNp+48MOYRJ5d65LMRNiFpOF9bKtXQxpiuxAMq7WwwCe5HS999xdtD
XFYhDJ+zJuf5nplg4DMMF4OIUtVOUl1Ufoqm2eqRPJAu9JMbjnSqSFhWGVKSifPlzMmK9XvnmR4i
qJI5/WHiV/XFNKbycpUdhoEYK8G/l9MwfDfQsr3LNp69+Sq0iblwssmue1Y9OuQwnYcfbd41w2Es
6xmvw2Vl+8px9r9v20Z8BAkevvBlIz4Ilsz71qcho7LBtENKZ4Sw5I62ivjPOWggTHEAsW1BDX0X
lE71MWYfkdifFTP6hVoU34CzQ9IbsxoUgbvKrrOidUoYvxmFEtgLMuoIjju+PAMC/4pI13yvnBpw
IxwMKWbk0c9ffDN7COWTmqzcnkl7vYtcub4tqS1SmIZziVXVqk0DxisaWD00pT9wRuw/xGHUvs8C
t8CRg1gg8EMV+++qJORQTPjMn9oUlt+umnxUypFyXLXrR6C8M7gr0XOuDOecdlIghGauXXXsVeTd
eWnEyoN00rGTFflAWGa7Bhh2Wfer02h8nawu12nLzcK9j1McshkRlvGwz/Ee10ezZH5x8FwY6HZx
o895unjtoVyFvPGZmoVHk9bBJTekuYqnx+96yptH6CMsuIn59ndquhE/kCVHxVItQfAZbN/e+EAx
5VmNCw0EoHHGJskGnigvKEQiQP062pztGtsc8mCS5CQElD+TdLSiQK0Q/TSVcJ7grWCfz+DDA2fe
5j9HlXsbK1FCZtwJrIrJxK6CjDw0EH29d/qBDzcpa/wwzZIzkdOBg20V6eAl6onJbT+ObuR9ZXUR
N7rIvn0q6WXelmHDSTMl1crHF9QIi2EvtfvYMFM8L6Js9q/QYlGKFfgs3RErxoaTeb1cwSTJecfn
uWeF2akQ+X0SwI7ZDI2ir3UfNx/Hqd8K81lN68GXDU1zG1c1xEY9909uagS4haTpu4+YBk+fs7qJ
PgAL8iD8IV6Wc+hd9muU0xY8dm4XEEM3VEDGE1J6ksStxLMh7WSrDlVZE8UWpQYuselyrQ/NGGL6
skpDrd26IwdrhRBEH/BqcZ9pD2dnX2bL6N/GTSJLrKqTOSFTkvFmfSgyQwoR/mJwv5UPQknRnXKT
bd5M+fWypKM+k6hV1J1tZPdllHGOwMqU1UfGCU1F9tqwhOcRkzMSQ3vOsksOicWwznPlX9EXlx5o
DJelWeAMYdqh1+K8Z3V8aqAdrfu+0FvP0kWMKBvVUT4ljZpuTeyt0Z6SOJK4TwC2Ui57qrpf/IE7
SCYZYqgDIevd1EgSk3szIUQpQjo+5sFMJ3iaTXkxuEH/hBxsqm4yNQ3BeakqSblVVyVmCV47InOY
iHncrykb6SWdqAr3q+sFcp8urWRRTMFc3YXwq771ehynt4XvrPbQmRHDhspPnGdfxcF8cJVLqQbm
Ckkd4GbBmoql9QWfAvdJchCi863QWb1lAMB33sHGs+8MRAGq/FlRJyQiXu8KsRAFGQTkarNxIAqD
rhjijjl6QNLw3sOBCl607mXgMglOqxYPVcXqvgpju36JlOr1nuGI9x7xT1ofyrrAGmJIW6AhmkP8
VIfeIuVrIOphx0UJzXEUefE1YbBdesfj9eQOJeJ6P1VMRc+mQMpPkD3JHl7LLcW6mtHOUHwKxqNF
vz3qyKnwZZzHFOaYB0KI0xiN8zws2Jh6gbvUuFaqkA2FOeslNUCHmEJSIO69rCNxUEd+jrts66vr
NBdkjHBH9U2ZO03AYsRCM+IMMWdpsbGjmRaT69oAlMsDxvzhkdYAZnm8JP5bbesoIKU9b9+PTopz
arN26msUA77Q7a/l4e8si9/4RtAqaIOgHaMQRUR6QlbxpIPfSV3RrQ2T90zcIKGbTT8/tQH9RJGI
NHqFg7PpyF8wVqzyNY+fhloZlyn4S05HwcCqNY7TX6B7GD6jf+7RGzB2deo9igcb3IzBiBWIlbQ+
x6TUoDTYZqB7+/t9/8Zj4We4Ap8jFIqoak992PUm7mXYTjJgLcd3rHJnXxOafQ6OV/5TNgwsFqul
cC2XMp5CT7X9lF9YLEWrN6Zl318Yt/QJH+7D9AHsL7/4+x39/ia1BCCw4OO0ZUacUIH8piocvGT7
i5GI20OTZnjAVBZ9ZYJD3ggV+RXvqN+fINezwoOsR6ELV+flbbHN9gxSEeWIvizx9FLqfZeUm5Yg
dD/8/dbk9ttfLhrNRJdFYzVMJ3V6bxmOlRg6L/1FZjPvmKyLOE4zgpwGQhdXnGx4DoJWXpvFW4Dh
0T0oOXaw82vz+Pef8qenrNzASs3vofo9eZl5DVWAKfBwgc/+pfCq73E1PYd5Eh1q8b9YN9q30igN
uUsFCLt/XTfMTdfIREF/gfYzvZiRA2M/7Ml/8mj6z+qEO4kvve9Bwzx1qmhdKrI+bXvAKOhTfGnD
tSlxdP33x4bJHzwuzyiIhiePLU5TCp8hRsc8hzo8thmpafcYk+czHhwmIlLbm5j2/v2ipysU1qbk
tNruTnuYJp7Q/fxa0IPWszjS0/Q/jIc/JHSBGUfgenHC579f7CSAygBIbBw8eKp2U+p79sRAIxii
DC1ENx+Z+hWfy65LONyNwKE3EOLSionCSAv1XnWd97WOJqq5wsehp8xSMpfnGkM74bx95Uedfjg/
fxRlKputD+5vTz7SQMB3BI+Zyc0O/F2Xt+2jHjNgfkUkPJ1Ejc+oO965FUQQkzNb78smPAxL8ton
/Id3odkE2WrZcZk6np4z65oaL+nWozcjKZLECf0o0nR6EL3v3//9pk9ZntyzFp6G+au0K7n1l9/N
vJhyguO2HgNGHLuqGxTyMqH+KcDj5+vWvGhrN7ayMMHJ4prQlDvuaudj4gvgyHFMAmov9JbRcaE/
eC3o8U/Pb7sY27tBsyVPLpepFT4iwSHHFUM9mCi4IVN+3gaRaY7//Ph83wTsb9BlYT5vO+Avx9Vs
ndIxq+iPKhghtGgBDiBRgP/9Kn+4H5ws+Cg5qyzE75PNrZDU/rSj/dHt8+lH66PLspGYv/kV88O/
X+oP68G3hm0HBwwOxtN4WD1NTMlc5qvCxX4WhOyjLqrq/J8vYgT0GoEHBzTxUyJuX60lJYztjs1a
f0+T0p4vbj/8+6sx0uWPs+A0S+5ki/F6tcAHNN1xdUA5S5ds7DK37SuFxB+eF3w2Y6hUoGjzvb5c
AAEQUWgGdzxCjtsU4lmJWz/Gn39/YH9YAAH8BmM9jakIs/SXV8k5v2unjZcjQlb1gH0y1kad8p2b
FPLA+MoS2H7yr/UDWwL+KD76fJzSA/80t0uXvRh0gqUo1fwIjgQJUeATgkScJMJlfMyatpxeOfL+
8BhpXjh1+Ihcon1P6jFWd9bCPZmPaeovbyQqpmO6uMG/hR7/3IcCzyrpc3hTHamTNbEmVQHyyyx3
hPXePNRMoPwDGWXla75uf3phPEclPdY3Z+XJDlQVFvTChtPR+PP4aRJo+CTt4ddkNOv1v64NiTmI
RtUhtbDUQC/XBgg3SCCIKLkfyI61XsRuLPv6WNVAVH+/1O9viU4kCNhTMdXxhHdyWDRkUIxMxOzR
Tn6anwkotLmNq+9/v8rvz04JaiupkQPgx7PJW37dUxMLy6QxizyGg0iPBckc16rx/V3mFt3T/+ZS
bBJseQEtzsnG2s/DmtWhJ4+usxmIJQVDYhSMe6Mz75Vnt32iL78q7sps+x3DNh/Y5+VdgV4MsXBT
eaws4O8wymHeW5Orz20MEf18rPp35Qp5IWRY8cru8ftrowngazac8BTi+uTSEOj9NFShPLY6zR/t
iu+5HoX6550QjiUHod36NsCyk3XI2FN4s4zMsQAJuihXbPiVal+T/PzhXrYNHZnRz+ucXsWdfagT
ecxVvHDcqyzrzwVKgn+uijYDKI+F7iOnMOLk84VfyuuaBS4TcGrh+2KPuRDrmi7/Kn8xniZYED4b
pQNHojhZ65B6846xrDjGnUVWu7jZ3p01KRdZVv7z++HgALhQvqe3Y/F0i52q0ZTu4m2z32jfugmO
PoP4N8/GbYd14duisWGDMEqdflGM32vPytY7uttoMkJbStCSVq98TL+vAuRQ1keIpbaVZk7ejxQF
dDuLvdQg0+mcvuVbGKeveTj+vg+BuAiEdi7ZGQjMTg5dJ2MyHtnSO8Ja7e8iXQY32uKDsRQ5Ph5/
34j+cEOYj23CPbY9PtGTl1POSc1ExrhHsdFAdz6VS7Jvtf63bLSfr8fDnYI1LYEGOOVf7kLJGE4w
NCf3qIg0O1uNB5ELoukrr2f7Ky/3Ogo7OCYgOYZxnX9yTmBGNACH1NzNEnjXGGZFYNWx2DHQKy8q
MYtXrveHp+exqSoc1zhu6dxe3pVuWxehiiA1nlMSlU6wXjDFD195R7/flQcWh0gNeIqa57SJYVvj
/LMppM62rLAPq0L0QTBwsJSBbr/g7IYJXfZK57T99JePErjNww5uq/3hUG6L9JcGo1DDGDCB945q
JhHrbdatpHnYYTDFhZvCNzkLorarjnmo0bQFgOrufbFWY/fKvW9v7PRnUKApF1nnJkc8eaND7gdQ
dmrvWPhtdwVfS96RLBEeFlJJHlw5zneNJlzhXz8KgAhUJ3zklhr+tChssoC5apZ7xxQZ4s6Dj455
2zSc//0qP+1kX95bgJOgSz0jQOj0abAiPrZO2iTIq5N2griJLwSZSVCIN4lPGWBYTLZxsHMSN3T3
ScIQ6QjJIfu6tIEjL7GXgEPjlzVJYB4uRu2+ElWz7OvezC42QnP/oe8RSu/WDMu/c09vohkbTTj1
twYR/tnoreRWSQDY4Z/fGYpADi/+BU+lE365dLK+w45vdHsEgQju0RZcRwUVNdkD4pLWO9hhDZ68
Uoz+/o1wTU+Dk4tNsHqa77gkc+PXKDmP+POsb6nlibIRi/0si2D8FrSDfqVv+MP1KBJ5beAkIHK/
Xa9a0xivve6IDwczFeRhByJXHGyqPe8qgEP5+PfF8vuZwEHAHXJzIHMMSF8+02R2iyzP3e7YtWmB
iRGTmBx+MrzK8DVA7vdbQ2bM+UNpbyRS3JMjgZIemaiTsyzxgPmRl+RVIUiM3oTUR/skIkjr77f2
+yYK9E5VxUEnfRc84+WtDWZkCByK9phUwr9C8+IffZzkXsNm/nQZBeZEDWwFQ42T28rB8tckmdqj
18/504yoZpcFUfrKtvnbVXxF+yAlpQhHN8v/5c3kNfEdCuL2UXT4qlOygJi00r/8+yP7bTVwFUpe
YAbMPl0mJC+vgiJnG/5245Epak4mThRf2P/D3pksx420WfZdao80zMOyEYiREQyOEqUNjBQlAI7Z
HfPT94n807qSlFo01brM0nIjiSAAh/s33XMvpJ+qGNzt7y/1qxuiXcE+QPLqon94e6liSaRrpOaw
nWLHfMxL7+JGX37kyvCrq7g2ca8d+JdY/v0aUIzJovIctrHOjJffD/anqS3lh8ZQ/LJvdlyeG+0d
ipsGmQJ709ubYaKl9xoN3g5jQDa0iQxdyBRXf1isJ0mwPFJvKlUXSIDxbg0Mdd5P1VAMWzepqdXG
7RD5HVMOf/5iPJIEm+uYcGffvxjGw4VrBz1D83Vyz7h+Ai1rFi9/fhWWMaam7OOXVtzbJzbbM9OS
zI9TDE4vJkdSmWf4G8Xmjy9zOeGdS4Tj2FS03l4mXjSiuikbtnObTPWhqkp3OiaZVzZ/fiEoEewB
ZKRUmN53UusuXjDwk/12sfzkpDHAsxGTN32Qxl0i9HfrjDoCub3HiCk7wfvvU0co5Jd1v9WIuMUm
sVJD4ElaNdVpSmrzpkj0wTuNatDdlZk7TfLnH+0l26fOhBzEsd13j7MaUCONyMi3vWxqOImoE2s1
fVRN/buc/f42GT1zDU6kv8/dt28NDfU0uZh+bUEfiYOZ2NmnvNKMfrOkMr1NTRxTIYulTzX0iLWU
MeSgPAs+eNaXZ/nul6B2D4SA+plFdP/umx6GnPqMm41bJ17q61SpesPgXLw3J4RIDDcAyAQ8iaT8
9yv2F1vwpSRFTEr9hkPy3YfBfcd8mcGwraohOeaIrCLdGbRTh3Tpf3ApuCakt7xUZkHeZRlOGfiI
ivRhmzr0r5h0GdW3GR3rUZUAXz/4QH71OKlSBrxPVg5k6rfvtJrzhhaTMWzbwBe7hYP4WMkZSIGJ
SdumyVpetNKL198/zV/s/ywjSmGXMpHB+fn2qj5znXToh4GyZWncirgf17Azpz/fmC9JdWCQWOtU
pt49SC9PJsuBBbbt8pG5o0ZXVyki6Q9e1+XNv1+QfA4cMUSIl23z7b3wLfRZLiXb/9TOOyIFX6DT
khid2Q1T4lGFLeuPP398TO+AcabH7/PVv73khEUgWqJl2OptnD/SsTQx/G3dp//JVYiyuQC59XsI
TUe7Ad4Bh/SM1ngfLHYbJUWRfJAW/Wop0Gz6f1d5V/3ISllZCMOGbRPHFqJ/Bn760QyiP70XSwdk
5Fy2LpoO75fCxEgSM5hZv6XbWq+XxmKa1ejND67y8yZBE5WlQLABTYxC+dv3UnA6mLK1QNYFyYa5
XT+aK0gGeZL/cR2HNqBN31anMkW/8/3EQ5OXHQTpiXfTpTmS2r7b68xFfBCq/3yuWYbD12NyhkKA
td5tDoWcHYDHOaiXacE8zYPm20cIYlvUyllfPfmxfhOXQ4xAowB+98evjBCUyMpnlyeuujzsf1Uk
/LK0jTglRvAU6ulEg9TQz2PzwfL7aYoFGtCby7zb2MVs0hx0kmHrI6WmEQnMLvWp7vTlVGMiKZx1
mQc4IMmuxC50SVHQMFi8QM/48uf3e5l/YsNiNIno6O39ZjJh8WZxv81jXHHRndu3gVa7j7+/ys/7
PckXsjPyIoJJmh9vr+I3UyD1fO631HPG/NrEEIwB6NYfv3C6TFdi1gZ/LR2Glz84t3/+zik4Uicw
L8nmZU29vTDUurLzrb7bDmPSnt0u1kBJ594HK/bykN5uxswP09/j7phJYj9+e5UxFXGp1+oSCU01
9Ep0OcVUVlvmW+UHK+dXl6KjwYwelTMaSO8u1RULkM+cfR+CFXoFqIEUiJn9l4Ph/2m1g7oR/Uqm
jXiEzOe9+w7jQA49NTeQimlyynIG7WGffq8JNUGPmR/c1y9eFMV7Zg0IdWymnC5//q/vbmRkktKN
2W+nvG42Rdygh2r7VH36/UL8xd5Cv5JI6pJnUCZ+990h5hJJYZObzSDWQ12kas0ErRvZg2Z/Tmdc
VyEzDAetr7IPaFm/uEHH9X34vjxQZoLerUQq7W4VICnYAuto1iBn5y+WEGCdfn+Dv1gf5IQMb/IY
abW9T6WKYmEODpLbFo3/nO1NjYnqtYnyuo1qdD1ff3+1y+N6t/Dp9TGXxtbx97f99q05pQyGAonM
ViVWuVJyke3Kg/qfh+Pfk/LTkMX/gBPf2MT8m3P28zUpgl/6cOxZ9IPfz8JVphJaQENzO0jGRSn2
yG2s+a/1pMaDjdfHB4HWz++NeJgBCDhuBgNk713G0qLxZdtSZ0ydhmrV4tWHmtpV9PsH+YssxyGP
plVmE+nT6r6813+t/0xok9Q9spzAz7fQzp71CW91IAffk8RdY1jxYgcDckRSvosU/Y9TucvVqaRe
Vg4zOO+u7mhaMhKjsD+jgfwhA1MdoTDNn39/k796lDSjTViNPE2I7G/vEZgTkouBT0DQsF25nZjW
AKO7P95J+MIvPQziIYre71vRuELWSoIq2vqalVwBlQh2xWh8sDf+/JnxMRMHgdmjgknb5O2tjDLI
RFeVcsvEAL6OonZelSgmWO+2uP39U/vFeudSZC3Ej7ye9+WkrNMLxxO93FaLzNSqyafywfMb3do5
5uDdlRhCPP/+ir+8uYCnSMgK5NZ5txoypU81LWG5TRpP3AcZtA7EBf3cRIggVPfB0v/F1dg+6Gth
KkqT+H3EZSDhXUpdQf21Hbme9FlGrqjnMFaW+ONzmq4tUR3tW/4j4Hn71hqAFT7wObkVXW8zrWeI
R2ZCp30XJ+0Hd/VzxMMwGye0R3eV7+p9D7dvZVxpE6X7gRZKs5JYgMobIzd76NPN0IpzNZn666jH
xfLBMPYvthLKgjRBdeJ+1o397vW1rSHaxCbYMrxG3uh62x8xQ3a0T9mQY8tkDS5Wu3GzatUQoUNO
/jj/5fI+D5hLXwLLyxH8r53MTA1TFgvUK3CiWHHgSbHNUvHBwfPzorlcBP8ryuB0gd5PnHf05lPl
9qA3UrqEHYKadS8CNNXtR33RnzctrkRdBPIr/4cl+/Z2DH9Eou4uQLzAZW0SRa29xd3sj49tKhMU
Q0jfGKFx3tfykFVaZd4Q/symcRFSXmSKQgWrACfND7auX9wQE8D0Qigb+yTYlz//1/uRlqbM1uP8
ZLAq/5plvbMfxuIf38z/xRv/F1v9/x9u/H9+JOlzlanu+Y0PHP/mP3Rjz/6Lhg2tQ04NZir/bsf+
h27s6n/RDubNGzQnaNleFto/eGPM28jvCesYt6OYzLfwD9zYDP7imOMw9Q2f6ZfLH/2JqxtbIO/+
v+O5SzB1acPrBHSsdLaudxtk3yS6IhiI13SixVGz/O9zmlgYJo9HzEDcFfrFQ9uJ9BDXQ3LAJv0L
JCR94w8O1MDZXBtS1qfanZBHIr51NhrcCvSuKFQ9cL4X67Pel8FN7/RxslYgs7Jw7JKxuMmFo4Z1
m9pOq/NTWtyk8OsiFzC/Oaqx5avjyOkKvyilfW4Cs04+N6Irn9D2DxRDvReAG/1tUZU6AtJAYeIM
sHQs0ZXl66R3g32Lap5mMfZCupb4t6k9a64R1pNeNaexToILzaaWQVjgLdkdaXMxZJFh9N7XTRFh
p9wfGt+BLiEL4zCkXY+7HXy5TstuvGXSIydWgBey9rrUuHWEq1dp3H+dpQu6rrRNfHGmTB7socTo
qELNvCTA24qpFhEUDHfrVmRweEKuU2VdGWkvtgCLQKcObVeBlNPjHtBDADt2PaCc+6RA7DCwGimk
1isjQa8WDqjSQn2xyqOBOQ4q/3ICHBVEqk0K90wO7Id6afzotfkkSgUhpy2vQZOp5LopxxnKpO7J
TwyahI7diZPiR/Y49bq5sY/9nOvOuBaczdzMQEAUafkd3qyNnVibN+NGmini9SntUjOiRj70q1Q5
nzQpfZw6sNWBaKiPywr84KoyzREjn96Zx0/zbKT3fWB1GLuOsKRGXKXd3i6xfdLFptft5srhsd3o
otn37RIlQ3NTV323no32Unn0zIiu4QZxz3NeDyJ0DKVvHZh7TNflapMCttsOwdgJdPW4TRPenyuv
7x2AqWiUw4YlMxzGzklv8M1KdWThjIfvm7TANUoZBgSgrLlGJr6LO3GokxEoIrBWu1/V4KLidSoX
iAR5D8i+zwRUWOGPpzgu9kzJdLBS8WVobguwwilu1Fi0RBQIR7lxsACTkSMAbWM3pYd6IVVogyAK
W3dJnZWpvGyrtGTfAxP4GuD3scpSBYNA9pzbizOtDQdg9cT8+v1UkICRlI86Yp3+wYgX7yz6IclD
No36dWrcbKNIhsPOqOwzssywj6tqBdLiCjVpH3UNeuPKBlEGKvArQOEflZVtG6M+JE2HG7eIKEK9
uLk1bajXQ+kHrOeh1/hkj2mMpxpqTKTQWMM4FYgZvqOsySLhMjm0rQcgnd9NPqYNa3qeDj1cU8ZE
lhxKaFVtMLKq7u1lmSHOTX1/WqYGkWHK1pMf6qGdbkg78ZTQxAUwaYlqWFZZAodvAkMQTYtQB83U
y7tKwilKBv3omg3soLjR5kMvh6s4GQVeJhVgh7q9YEDS3i0vXuADzgZjDWRjVlZbbKAGq62fdcCT
M09Pi+0kFvkMa6Szt5YdKHggarIwtcsmB0hxn9/qfXExnlQS7mddY3Wk9Lm6Mfu2r8NmanC57xiT
fRkSI8k3nhynMiy8GjMqN5jBsNo+7Jgy+bGI2WWfm/EuKrFzWsbcvdXmJLXCVit+BKMNK4E5qBi1
Xgp3Ke2RGmtSIBv1QUxgRZZmd4wrPwf0nw6t7fGlF0a5wmUrX2mJZT3kRToeMGhSzAiY1rbMEhmB
h76oqNusytf4Ysj9As5H37VB89VeNHUAc2Zeec0MZZMuRjeGNmTkbccIMZxVKszjpnWKgK2vkwAq
QLLxwKW2KsbxGV6vCbi0SzY8WJZZVmAbBh1uXgBUXGmN7OVGg2wALdBNYAE6BV5ENXNe19Qnmifh
qdFYSTQTOQlbhB2e3Lk1kEsfEks0OQ+ai/8NNrlAJhlTk4+JbZ6LxgEJM/g7VwDnBVjsb2lfPLG/
yoPKvOEYoPmx9SFXO0xGT17pOnobFpciaJg2+qTNoeySGDeSVmAUSLOtDZELR53r9Md08eSVpo1n
J0hb6A2iwJNjts0Mfq9JgW7XQG64zbWyOVhoHb8MuUgfl96GMdea5hcraG97Dd5glUJDQlz1yCr3
w2HwbhFaJLQB7FtXGoAFlrQ9wWD+Lub81fRGJ195mu6DXI716wK9AFwOfC3YKFCrNCuzlL2zGiEj
7IRv33FE+YcMn5NIJvZ0avWmfKhKEyEk6oK1BQX82BgXtvdSIOReYokGWzBM9Fw3Mhq6MqqV0UdO
s4iwg00FTLNUh7EOoF9k7bzGmwD6eD4MUSOl1a40nAuHsIE5FBXxYq8xpcPoUo3HGgavPjV3MVSB
bjOC5WOHBRiIkVqlBwyWidLE9skNNrFWbYvFCVatqUE8zzC+CbXM6L8uxlA9dJmv7TN4nWc4JzWo
Y83qAUvjSZCtsj4olpUrq4fYywQvMl3YNYMKnNetZgD6FLqVWwC/ALAfUo6x57lrynJVdlYqt3bm
zfdo0o0yzIQLKs80+2+Dx4e7sdvAqVa+2+qflt7PDlblVuvZEUQag2G1Bybcrplf5GBZVIwtqcLG
j1zhOGWJWFtjepx8AOpUZeDFCeFUWuh6qvuSe05qrBirMPyNCuLyxp17y17HhV6curx0uyvdUHiM
KPR+AYSzLx6qQfM4KfPakLm4UQWl5L7K4dPBH2P+NxsGDGdiUOH5yqza7mHJctx9CPWPblyXcXhR
heRr6n5LCKk92ebCu/RRreDB6ieosn4CIcQ1i2ojOCoBLkzZsU2tuyw24X6zTNJ2neCpe5PqvJwN
pTsnCONiLF4SGGLgXEmYTRiGDYSWzFakkFAuU5zfg5L7YCJJ5lCpYF1vu4ncDKylbsP109MqeUi6
2fteVFiBCb0Dz2kBrtvbcHB7KA6qM+ltwC/4ZDcXM1iBLl9ieOt7z2Y26qemh+0Y2gSl8XVK0QLg
iCsyUOXQ8abQ70H94OwTxO5OyExbcIbLtHEzSVe1aGG08YcwvAsXUpIDlzX9MZbSTlO6uXEJUCa8
d6rB2iinds8DySvM0TxKJ5Ec5xp7IyWabgOe6rNMU7lp0Ddo1ChE2q+MoI3RVUDXmlhpEaQNumKi
EXwoLuxEnk3zecr1OFnNLnCsiJr0jTLiY1Wb8wbCV3wVl+aw0WJfSyMcuvJpuzS9pkdJWupVOJVA
hlKcfppomJwENzi5LHvXr7PDyGCgtvLjFrE+BpOwSWRoZMX3IrPdUOSWeZ3p0jvF8zBi5zonCtdj
pjivMRwfXpjDkWtgmuqkl62/cl0VCa8Rt+lUOooPYU4OODWDpzTMLW+ZoN0q7dNsOek26LV7CV8E
ip2XqUOm1RPu8/LRTFx8H5c8/bak806/wLF1VNmfMGOb4NgJ33rpTVx5e782fvBiQSsVwkVpo92S
ckxBmMGF8onB489dg2AEelMAOQPF6iadVHZIBii9j+zcfn/oEJgfwLyMa1yG/MeUcxqkKOxHFw/d
ZHwZND17tOKi/DqCEl+5Na5T8QDuC4qOpe0DvBqeUwuXoI5aE4RkZTTfFpwZxBoJ6Q/HIopZV6I9
5BqtaIwbZNZsl8mZi2Nvgb8Kqa64SxQwaf60TANYHpBJ82FYhA2edATYvPe1RlsbsWa0UbP0IFww
mMwfDOCVQH49kO9b3yx7XAhHQ5UwuSGtnnxzcZxT6th9ssaoNLN2UiTVeoB5NK5mIFjVtS0TzJfB
LeOGnLp1HcajTzmOvzdY95MXiG5vy0CItQaGDtJFEowWlTua9EtoBSgGt5Rmm1VXYh8HYKgeVhrW
UZEJFf9FwIy/KeiA2Jt0JOIb1wnfGDaiF+PW5R7YjtN8lQVks9Bu5Z6dYCzhdrVN/7xUnWHs+iyZ
86NChBb2pdBWeg8S1pNO3t4WQENec7jp2Ncz8AHHJ7adh852MgLLnoHkddMWHLyQr05la9vqgXOk
7DmqExmvtbq4NzKzqA9QGpZh4+K8gKEewmQMmWPZqdc21YN+M47NOQBI74H/fdTlrJ5QudcF6M3U
/0yplJ1dXPgvnBNKnnHZzK9iBLQvZVUjSRmCzv4y2AUenek4JJDFQZd1m1IRUJVS3sja4yu20gBz
I9KjFQHx7bS0Rkgg13VrlbClREMPdC60qnwCwevEDGOkGP3Ryy0w4A2busm0jc7hBQtX591v9ZGC
XMypigUwXrPJrl6gQ6/MBQTnph0RRQO8AO2ZaGNub7D9Mdyv06Bae50XbcEsEFrMT7FWAq1si1nl
awCa+GVS2QULntecbWkyZf0xSxN894D6ABaR2eVLBTj0Q8aOW2zqQBh/0xrkStnDJUxK8l01DNV1
XCb1CxJqH8SPlumfXW0syLPA6QdH3c7rmzxoHMAcIq6I4qx6g8DcGiiBYxl6csjUgr3AZZSDXzWu
/hTAkYEiazTaCUaCuxvqIb6WupYloZdm9WOVAD3ZzEk33Bax0b1ICmarhqHdHwjmwI4aeBJ7QapX
rJaJaLaQjXUu9BHcz2S0dcL/vQan4TQR1/pkteOdM9rFiv42LMtmcXSqnXiP++suo0N2wn84w/CV
Uxp2TKpqPB96n+woBuctwAM6Zrt24s5GAt/OAJibRt4hLuvdcFjGDC8HNoGnOoj1+FCR2eGqrvlF
HaWmsuVKOObJ0xb7DuO3A3N4+RbZLAmK207mDfXgAYu8eMZ6N3WICsIZn8bpVOHBgbGg1ekRTL7s
s1i6qTwEQ6ble0UDjqA3nXEIZFo2OaK7Igka5WTB40LA5c8R7YH03i/meo6mlsrs2bKzGZqXAfJ1
rw26N2GaWzfdCS2vW9+oRCDK0gJhykNPtvUtqeRYb/IUN2TiXI4yNTbdF5QmOP51veZeTcLHhY3V
SqheCO12TgvFKeUD0iPIvHMlyRUIK1D7tpUTCmX2tekJd08lRt3IIsfrQAMvhrl49eRZPTNfzeDv
A/KVe2lY6VdsTnEi8AsfKiVJOmcp5kUAulO8X0O/7oZs5ZvTiBFFaR6HxtAJc2B/u2alDnowL+fM
5j1cjDC7C5k+0PCpwxKIBKKK5/Tas4QNQcPQjPm+aAr7B4YtwrrK26Eod4HQ8l2S4YlCoWoYAKyx
zGVUuYlb3fhQJXG/LWqXrmaI9qEKXqAkQuRnX23zrwPeA0fZ8t2dmfx1yt2Y4TjUhzpwEJvRed0a
8bS15b1o6nvd59UGzivIcP0zBEa+SaN9mGoQ1Axw3WDCc4RqdDvqya70of37sZjPPfHefUOoHWqe
c4qbcuf4vtYS7X7qYFeKyjm0Q/lC0PqM3OOWKaA72HbfS0MczV5nCF2Ua4Yzn80ULx3b64DZLneB
KIKwU8VzSzc6Qt75WbP4GgEz3Ui/vvWN8osj7ftM186wlZxjjQ02JTWLaCatz+WkzlRursaARSaN
5dmp6y91WugRvkDOpmwaFU5s1WFaOt9aNzdf8aYhK+gA0XQyeZ7MfF1X+VELGDwpMDonUZ5WTp9k
1PMVdp865Exf6zCYIKUODXWhHtESwnDmQQd2TB2GqJPV/n20WCXGYN6lov4ETfmQOeBNZ7fBOV2H
Ap/AA5Z7rSHP2cHjrrHB9utidHBXb5Z2XTVzz6/gudJOHvPFgvyzyCMH9HU8S844a+5wJZzOThvs
0sW9o6hzqo1qP1bY+QrqHoXDvmWQUzgXI+Yl3zWtrvYjDPcoxpPD06crTVXXFjE86EQ8Ml3IWdjG
rdwiPY6uVp6qBjvV2avPeA4Tl7jdl2KyFjwYs36Tt1mwN8WFkjk1ZwIuMNbUBFKnGtdl77trvese
g9m7kUZQnxsrOdZkUjr7E2KYYGof2875gYerdcQV3j+MUGZDijbtlZa32LO70zWxFjhjz9v5kuaD
0+n4ocXfkwrIZBYvz0ycfTHQ7K3HIt/XmDEdUR3cDEy6jJN5PXSzfWcV7kj6QVuk0fvggAF4s1f1
xeeVcXssnahQeb1vheQ9zZWp2mwPQP+JEZZN0/ALcvpj4+AeUsLVFWPaAC1abzsVxbU0sCihx3NX
MxMWkUTGLL42wxfXUdbaurzzmBx1KYeXeOrsELcd1kTG06yLpYmwBYtDoIbdHuDSGSOd+6UsKCMN
zXwO8mF+Uba/d5P4U28tX7O6P5TM+WytfD5TTYAvVlt3BtG7vjTZbsYMa1vigomXj7MTDBsdUwN8
91w61kpHucY6G5azM5mwJL0GoQnsAo4hlhO796owS4Ub28KEycLncUmod540nlv4uEwxeAzsNY0X
VlqJRzBIPGrN5ok5vv7sU1EL+yZ/wK3gzhHxl95PmyjgBCfaoDCgx98LyjB5oJ9cjN2jGFcunium
ZqIPbpUvq0MNyJpoBIBkUJBIq/XozUmkUst5SmZ9wt0a+5HU/2rF7VVtOF9rbxjXzERg3hFQ7C6Q
dIV+ZX2BrixXSbZc+55iwRrqmLh59zVIh3xt29m+LeyD3sE5S6EIB+cy8bDQId8GuJ61dqrtVJ8U
zo46P4VSJmKS6ptV4Tv6Cvps3C5pHhyzxljuVV3jQN+k5q1kLO7BxTvoOFQJqrJG/xyQZq1TyKqr
XtRalMwAfVejmsfdWBTq8+Tw9qsBNywvkx4Ggt18p+J0OUDULfk8Jw2oDcV/hia9lx6fLmIsCusN
YVEq4BeGw9TeC7xYNtIGYeuX6ZU3jvk+qVpj44lLu7Gh+CayQ53XD3653DKU+ZAQ54dt33pXgyzn
nZh7pg6aswnokmjuBNVHrnQ+qyjNgAE5wexuXMH8CsnDg5F3CACDtAqrzDSuWoKUnY/rPBXJKz5c
N8wvBgTW0n6W+iL2ucrKHeYZC6mLWJgw9sq1kS07q+xOkKGLVZln517oj3Pr7nTVNJFN+ewqT5v2
u7YQBST9BPuT5CnypX3MKuWEM9YPVdDvR286KOyl7pOmn48MIhoy8nJrn7hkkLGVq6fGqSgZLuIa
ecpOpGV+soqxW0tzyI/Z0LlfYCR+s0E3Q8U3dQit3eNijOkDrSA9Stsm34y+PEzQGLdJqh6kV1Yr
IMkHSYWzyYaWOnlZfTYzb4K4V79AWH9hoDkaYzJ6pABdFACJyflI6pwWWwj9pNxkNjvtQtZIOmlR
3yAl5afm5sCn1Ktkgwcxs5Qj7k1kxa8wmr96c3dTSONvG/R9ZhevJDgc8EjVzbbc4cfxNPkYZhnz
IwaHZNBJ/+jajfsFY25rw9rjl/dVUq1wxzshqXtZ/NF5HZ1lC5Pla5xVn3seKBPo/M5ta24xxN7b
ubuf8vg0xMt3U8djpGzHEk5zZsFyRv+a7GmIMUTVB7SSKJrbm6zN603LGFfk1FWN0TvqhkPPNvXJ
0vsnAW5y7bf+Jy8WX8hOflhLf86nbNm0ZndNXIim33Ko6PTWCv/GGLs4Kjb8zHvfBYk94DNyknJ5
tm02oF603k3rAZ6v7dNg+R3lBMM24anSfw9j3ZpiPC06KEA1pOiKQmZWhZjiqsiW5LfZ5HZsLHkd
XOpt3nlMO96mT7ZgqtQ5Bp7lr7Ew2VKB8dYJ85FPeMS7J3i606ujx+oZ9uCTvqgRwxLpzT5fdSHU
hQ6raTQcnRjrPCz5rom4KmuHEVRs7mNbTuW6GXkEeInFEi1XQg1DCAwGkvEwJFUDHQkTpUeGDuED
Y0OBccWYYLHXrybobSUHXzHU54GqQsIzdpYy9kO7rjsBhb2dnHVvAOoFJlqP6V2pmQ707o52zexg
sy7ZOn7klPBPej/iZeV2CbaPo5FNj04OxZ4dAX86v7XUAaf2EUylMU54PHB3XnpOWztzDgUV2k1J
bSsBidBZW6pmM6swr6ImyZxVnPlf57I85fZEqRXxrot/Uhg0Jt6oAvCldOqNWeX+ZkTfa4VDq5pr
zXdOJaMn3zLW2o2hZopZ1Hcwpx8wWokpNXcca4t+qDoVb4xEe2W7ua4Wa114nRMpKFKXkvQUDXV6
cbwRUJOLADOKoTNfHXNMIz4dO5rqtn5qyWxoA41nrHYwDarxAsc5yN82VtkQf7PCsOI2A6hytEyk
o1Ff+pG6+qKJY0fqbLokmxY87jqzkk0u4sLLQ7DEimigUlbOCERh6ivHy5dNT1kUrp49xE/Nkucv
QqvsIaTvPBnImGt33buQqkFk/t28/98phv9iZu13cwyn5+J5zP5t0fz3P/jPEIPl/MXkMkgPFHuX
EafLiN1/hhgs8y+X4RKE/EwwMs3g/fcQg8asAr1GtGKMBTm89cuMyz9zDJrh/cUW5ARUkAHmWSiC
/2SQAV3U2/mgS4ED9Y19kRejj7pMz70dciljAeAe0TQxs++JVRyAvT8qGDYbtor6U1pRfwm5h3Gd
oqPeTIXv7NOKNDXD34JSrFleKSrBDy4dic2Ua/JALXLB8K8xjioAtkvsMq4SuoN0b2nTH5KpqPdN
082RG+CRSXgt3fEKeqz53QzmL+UgV+0S33VLBdBVNCuqb37kYn0S0jf5ZFOK5DehE2u29oFQ8arp
jVU3jmdLTk40Y2u3ZwCADljBXLSWN8EGM40rXeYYWBjaD80MPmOStiEKWSstNfaEZjDTR0XcaGvr
SXObQzOOmDOKDCFKIIlyFHXwXMYPbfs8M9vNyeHsevKMTYLP61XTGvdJmW8Cq77ubM3eLHr5gHsm
M4EQPicQFJfas+A4lvOuJj1Y9XoerAfMIiinpOdKw9gkVgsFEXvVZ+7J1vJHpOuKgie+VsHZKLLP
qZ6vWmtajUVGzdOOErf5GrukW2Xn0qiyzO/MBaZfdHLwSO+ceTc72BGURIirvi2sfZZcnFriYDVh
pEeoWe7mMsdWoUpzWsPplV1n36RulVd54Gt4+yi2tNZGRtLr36zOTqPOeU0b8g5du6Vz5gjc6crN
kPcnoM9ReWlsSod5VcYJkzvfkNdtrg5N97nKD/GMoyP8BpIDiwqSOdb7sTOeWFHVavaHK/gtd5VZ
HZsxpoE9mOa26N2bpZq/Swq1kaWqfTBMw86ppxcAkLu8y7EEpvs99umykkv5ymTWt8R2zovLWpJ+
Hpbw2HGL00iD5/EHXC684+xqDypoYzHEQa67WJva7gGEFkVEnUCspZhInwdgaMDMpTgLPaGanwzF
oVDL0aw8m4r1mG1GK76TFANVhQuBsNqQymgOD1ddq5E+i1203+Le+FbVNhSCeW/l/UF4uEzFQZGR
+5Ot4PZWrppE3PR5/l1lzi0c9x/mGPehB158XRvZd1tawCYxS14wDHSaYGaXzx59u3vE7O4awv29
rfE3LhQHDx5yZJIY4Nhqrb043ddLe0jd6kX12bL2YGE/D7Z8sYfhiQo5tfxJGGeJTwJFmwcq/JHl
w67HCDJEVr4ScfeadB1tO42P3r0H/1bd4AIoQsvCU45+kbETifkth+VzQFeBIxAolEvBltKKVhza
3Hk2caWV5cLaAd09I0xrwyG7WZIrB+taT6moynwyol2cE8IExqs7OwczTraMDvXDZsHP5NLDiXoN
U7y6ppmYQavFXaWSW8vT8O2DrfF/2Tuz5bi1K02/SofvcQLzENHVFwByziSZHEXe7KAkEvOwMQNP
3x907C5JVfZp31fY4QhZQzIzgY21/rEhcmRq3jSDa4acaskXTbB7PoSToRIg/WK0D9UE11sAO5sF
HC0/O7d8kMn30cRklgdO/TK49veYooXMJxJJ5Q8BONQS7YFqEK1SOfXbyJjicXuWlULJmVjQJ9kZ
LAKcakWbcuaDc8/3rjqjphiQudR8THNifVvzNrxkC81XEAhOPb1rHmDj1fgNWslGbuXOTlZeVXut
ZXO0upCvQN6Fto9JF6FysZGk4/stfmtENbM+z0HfUeJ6WnJS/EEb9UgPVx+65EiNURcwUhlfm7pw
b1UvTppQU5Th2sW9qQS6RbnqlFYlcDvLvxUgJqe7zO1Sl9ZIaRoveZZPuj/Oat3sWmnY3yKVGh3a
PFNmnTYdBk7ndJE0LtjQKvTWNKlpb6DJJU0EkZEOYTvMCqHuvZKnW+KeNKYjvZ/8WtaR8PyyM1Ro
diOv7hbdcjaibdxdnJvRa9EmVFLk3PAusjg6vGnsNIfyIpr2AAgaWnOXfYEDz9/bRbuhK/sW86Zy
qdrSeKyEEQVUO8Gzmvb8YBAzhCTL6V6rhqj8SYhng+yRIBn775j2631XTwUFTwO3Dp0xDW0Orjft
EZUdlYJ2Z7ls57ENuik7ddZ4MVk9vSQKClggu+cQHdr9AF8UEQqnqtXdaLQs/N4uM/jeFS2gb6fY
cNLO+2g5amNJ71u0LR0AK6o+0pB+vEciY7KEZeK1NZKNJ2o6vgf+j779WMx877iFCjod7wuaM8YG
Sw8y8HBKk64JWDZ6JD7SoGqTtrBuM9a9OCpxHopm3Bn9YL05LkXE+oRtcrLsbrtwF4HW9M/Aj0Ez
oAkyk2MLzDNmyH4nZnYen/G9nYiLW0fbZcgfqAdXkXqBIURzXJyneTICXYWhj6ZrXinFwczzU9Fk
rDDmJAKb2DV/GMWOb3PXV/Sj1nP7IfL8k6YfUOlGS/bxAB+reVm+NyLaklsH13mOQmaq5009ce8x
7G9cQVfVWMzI0yBaeuVMSelOMIiTWH/jxq+GObfbqEpORVvfIfILDBzCmQEVkKS7Protc3vYDK73
HCvTua6XezsHBGK+GMKmKXjo2EPQ1fQQAWk6avOpss86RpHflrxwOJnLDgjJ3WiTch6s/sZpOvqk
gREsikOq5NEzp3cx3ooMWgrM2NuttaUx26e3nEGZQvL8aExgfYeUHb5XVvdsAucHtcPhT7F1vFEK
HWXXZNASW0LIzPIJVPy4UGR4Ax+1J88/OtvGTO2BftdZ8FvUSjLPT8VdYWUZpHz6uCCkHbpNAcQJ
o3JwxKiFs9qjKaqPYkpfKeKCcCOaqILbFrL3DlqXntzKpFiMT6B2knvElJzHO9vhXJ7UYt+6FXK5
2vbANuNPx1g2ual8xXu7dysupJry3SkP62oOOk8WQSO5APq5zyhem59rnXJ4tmy6wPeRU7xS93ap
q3jPcrOJVMeflfIjRY43FsUmH5jFqIfykyp7Maxub1MW1InyNstbbkM1creuNZUHw5p2hqRPhxLi
Mfa+dpkTmsldK87x2nUjJVICvFIuh7H3uApBVjFpUT8NptgQUrLrxhcWyL062/lzX9N9s9x6i+rt
iq46UAS613XFn2gYpgacPcl+UeX7UCjfPMDaJj1DZKgfCB5OCDcD9Br+Cp/QCLFDHvFUaJSI07eh
79ggi+d69F40+qkeuCddP0IcyT43XCpL3aEg/bRTY8WZ70sJZR+sMlAelVNQxs098kQSoVpMSb5V
v1By0AQWhVguFSo7Kh4EMzR14A1HIVI+Jj7ht8pNgWKy8d7IjNKzU5tci8RixYSibxP0olWyRHdj
Xb1YbnIDkpWFFoI8LjXqZ2NWQvyqJ6AmJp7qfUInWnfujUdP+kEmdeNPabPP8NMsVApZVsyGKtdC
qXZbEAX9ZSQcniftW517OG0lbRjeOGx6Z4e4LAkG9cbs6NRxSJfbC12Kp3QUey/Z1+X0ZSnsa45m
J1Qq89WTX4dc0hEdw2TOqFKFc3XqZAxVQ+VkWPXApoDpyHqoQVs4YTyOQUImvQkVk88UpFT2DSEC
O8olWnphVSDAumieqhI5l08gz/KtdlclFjfdcDZoowh7OS1bt9PHUNOV7NKWYx7K2nxsGh4xWm3d
Uec4vS56u3wmCf9mDyYPr3ZJuYY2TX/ndSMFYvRXpt7RWeQht4T0of+CRsuCmabOdI7ORu5sAUO3
pOCGKP029MB1JMA5ynWB6fa9Ih6ekV49FjoTljKfqAhvN6Vo0MXGqJMSbW1iOzWOAI8cEMNC1Lrk
OBe06tDsdabtGFI8vVFK9wWz87e6TW/i8ur11ldw6/Xh8kWilIkLdyP6fpO6PJ5G0diPllYq+8WG
u2nN/KBECAS76qSlVHCntKlMw8j7wFaGQ3wzWOoDgXq3xSi3JO/QfaKyJ7C4+roqm33tUlzYst8F
UVrhVHTualfZxaYZevSWD0Vl79ke4qDtMMnY0b5t06BGzxsMNR9ea9kV9aoZqQvu9AQSxzJXuJR8
ddkjisMLkOiu0cXBGPsnBsFjXxXVWiAPzSznYzISuKm9UBzoBbQo6bf0kn2zEuU4cn6JsvhKDW28
6XOxQxtLo8yVx8ojOQJBYxJXgbCHnsXGNH3FomV3EOjSp/4lM5QAVOtmqbU0sBrtc2ySj2hayzDT
597rz4SzAi5ryReznS7mTDNN5O1nvhZb7Lt8ZuJ4E84WocdZNxlvq9Tm+apu6JjWgpTlbpPn5Yus
eu8ZYLs7G6a7NwvYOpn3W9IpbpeEJ3LiyNmvU3bCyBhf7Np4K3NTCx0vuck75V0uyQY79lMMohmk
BWl3ifYdkUCQG9I5tsOtBNcSTrOXjVQDVZHhWJt3gGXNA+KXLdoNDPA60ykSsWsuQb0WB1Q8GT+j
peEtIrfgiEBI3+mcq6rHieX1eAom/V0VqNeK2SBH0278iiS7AOyQKq+p3KJQCQ3RbW26t32Dakwf
OU9x0qaWKdF8N52Sc8Rz2fCt+cFdjK9RU1HPc9JMmqUdOq+Ft+36flvkMgvbzNmaVXQ/9vUW/cf9
mEabgeZJa0w3VW98L9tm747Tgy1qcCyIFQ1csGVHKvNAuifc91QP5U+iOpdtcSUwW94Ly1mVf/vG
7NYRx6/jrz09yMn4gjzYuTRSWhTC2elblmE2J7xgQuoVy/vIHug3K+56NBN0xiTqwLGdxx+R0S8X
XIpoDVRETweuKKXa0HTOF8xA4lNiYRzigRidOXH1x1bT6ztVW9RzlnHtSSFJs1KT/qUoc1wQJBwf
oLBnwl1ZnsWyXGTBiGvWDhUDEMJb5vmYjZoLONFpw4LnIrJ8oWXQqtXt6KlfBaKGGBIr0g5ZQX+k
tOS0l1S+7ZpBvFEpXT5pwMYsdJH+NZ9y+dJiXNnFTQGgGSGWL0UNamu6LQh7j6yh1LSrMJRxLwTR
FORixXz2hQS2h0p6otMFVbASqxI9YDTr99aCYIXXr1hzFICmR8Gj7FiXVAURWEy1ohfpHPP5IJjq
s5XhhfKqzjxaMkm72JJDTQBztBR4XiipxmRgi/FYlG5SbNH3zN/XCN6gmeV04ASqDlEbz4ehipTj
AkZuNzTT4leNAAwSfTsjZNqosTO9ZN5SHKxMn7606OFogx4wi/T8mPf2NI2fgnkK3aXl7EpjEHs1
GafbSRTz98zyWHrVYt7MtIbVAVkwrhfQgtbsKt4ZjVFpFG+0ql5WW/8UOE3k7igXSt+jnjpPz5qz
rxzkR5oh4o1cYFBI1OsIc9bM6cO03PpLNwzId/XMNh5Hu5uDqS/Ns2FMak0lrin2A/rEvSpNzCCs
6m3aFByZg7HWLdH12cvi0eV5SKwFwqFtz4d/Kcq2DFQy8wNcPCogkjNYNAgCFdYcJTbqEKKWsiBb
rBtb75yvk16kSAAyPi98VOnOU2uIZF0Vj8MYV6cqrY1zgdkxLDT1lCkJwpOF4Df00GhZglGtuiui
c/WNlqj+NSb/nTO165arQ+4Q0oCxQPCalAwbyFCVUGe63TuyQxCTzsZemhNLbGEl1vdSzYfZTxDG
x4EQXXaQVtKcmqzNjsSHpueU8ejLmgJ0SHvDOikJInzfEZ6NCF/XxdHgVWEoOmlu86qxGNcrabyw
P2EloEYV2sU5JEm56cRyII3lqiGsCsvGu4cYe9dFs8NkehyzJtrhuYRmdzVMGjgx3AJHa0dyyNz2
IACVU7lukBfWfKqTjGNEENNOzbpBaSRxsh4GiHEI1/TzRyReFEbDl6y2DHS7IUyRxe5Rii19mWpA
UFu9w1rr0JptO+K+Gst4p/KpzNaMSJx7gByRLsrDPutZdqJRETvEuem2cWstREyXt77rjO9uV70M
g6fdKepkMgeUp9wYL7XiIDzP8i7MUDddtWVxLorp3NMTti3c8jpPhBFSTdz1+4pG02jXjL1zmZxO
FiEtjP0DlM9bVmrrnQoDdSiStDUDQ5/h1bEgJDCrcDibLuNIzd2l2dWT+RWN10yMAODrJbJK5MRz
XthroT391vR089ww4Fh8qE1J90FFHz3xbju7wXkRGHVZf891+ssJG0ZGcOQuoKe4bFDvMGrreLtg
lq1+eI3rYi79pc8XTj+EZr6iT2iHE001g0WWzZPS4ipdNSjekZ7FdJMoTn5eHHPYp3p06EiB82Wk
9pdRr92Ngdjl0TCXdfRY3OEw0hoPpkjn8rEDqODxmtXtZaIsd9tTInHWa6E3HCGatzVGNkTurUUD
VOm6A6DMJilYA8te3QxRr+4aZ+i/arJPwnZt3MaBUPudrDYe7aCEXe96id4f0fG93hVs972hUu2c
w9dbOXMIC3NmoT+P3DhIeYgfWK/kB3Uv8XZxscjzU0RNkCdWfEHejKXPph0HMT4ar6Duq+hI1Nud
5VpocLsiaq65Z+hvETuY58Ou4x9RJpO7LY1OhsaJnRKFcqs70bPZy6eswjGLQuuqDTB9paLbNKZV
ARQTX1i/mHy8KCorreHqNh46mPlGjK+eUKpzvop8cic/6py1rDbJm6EpMYKC5hUp/Z02dY+D0D45
RoKRj5KxlD1cuRkap2awwB9vmmOI6ucLEBh/ZBZfOqHlG5t+yEBPU64lZOdqZaMML1nD+hcrh78X
oyjO0qHN0HwASaIToJE0xOfG3UgYiq+OFUHwTtBmlbJPRuu5lXkcRovZXcGZ7pJy2iZgq6n6aCya
c66s7OvE+aflDXivYpnyTPOuvCoKYDq2zmSzzHyRaPlqWiGIHlIUH138VY3ncRvrQn8TcxXjuTJp
+F4G5ylpEDi1KEt69XEGn0fq595OLZOD5RXfchM5uVlRJyvKPkTYHZhWiqzdUqtvFtdKzakcGn1+
q2ZDu4ml2LiUXI7O+JDbxGksWC/vh151N7o5nWWmv0BCfms7+71Ln1rhBKqoqK4ejF3uvFQ5DEQ/
CTCnrkDTmdVzqFnvJErwISbO06h6l3kqUMcBADTk2IMiLr5UNcCUtPXrbgwrsDErqu4GUL6hrfcI
Oje8VXqtc1bteVN06pa9+RnBK8/1whwCQQqdN5arYQQXV2qa944sBbBp8zj2/a3wegKiUgCvxdjR
dBgHCXTlJpnzDwx7WIY6535QZbrPmNNweBT7Cpr5kmkMecTEbA2lFHcE4aQ4VpsPA9PsHjtaeQdA
fD8x9fv2wK4sRuvBJu13rgG3ZeJ4m07V2JLHPZyO+aWnYnuT1c+5HW/Zi2TYucXHmKTjLo/rLuTJ
lKq3SVoqTxiOkazhkSh2hq28ghycMJcgPXLHZ1fvA4Qh014d2qucq+9131O9KUZGtKr4RCkKvKV+
TqX24so+JUkGQtc0U1qtIivZNdQzbkFUnsYE1FyNJJr+evXxOcuFpAG5Lcao3Zp5UQeEDvehbI1z
NU9vdp4fvEjjkwMN88eiegSNp1OyUI8093a7ZjJpNJ1byCPIjIOFj6kyW+lQHm5hM+5tgyZpTJGt
u1PJ9g1VTfLJiaAa9BiHVW6B5UxfZisjDm/wzlm/6BdcHynd0O54JXFcwQLAFht783ZeKnPDZjCj
Ouky3uHi8sxdzijTr6JOkC9E+qOjI23S0lR/66143Kujat8YJQ3zvufN6a2d0lE+GLa6lv02wdSR
Cd1ah0XJ2od5GbJXHuTTqarir4T0JK/mErk3ohX7sudyQZfAeiJXegR5eVTLI1uRkBnKKeEmgdbn
EapYg3vCbeez7WXKlqih0Myrs+jLXY+wDL3W+yQB7IA9FCApiDHEi5fO0vxxGj90zmWZZ/QKQxNB
DwXDlO0XUBxONIE+rVI3cdxbF93mPq0nbUNT0nc9jbflzLtmzPOdUWxzI3uSTWcfcq0OzNUQpGXG
ZlQUviSk3gp7nDCeEoVqcEresJN43Wfayi9L5sUIQdJwjhxtdcT5HROGb0RLutMTze/M9FhKFaWz
BarNER2z4SbaMrxZUmkwPqN9FaX7tIwGvq3kpKTpUUuRIOXZzsO55mQtkEq7j0fczJmQ50SJ5M2o
agJlXASZo3NUY6VGMNUsM6KBqArUxONQS3mTYFdVfZb9ctBbN2dq7a09viokkCTR13l2zAQZOX6N
6dlGiTeLAq3s9AmLxdtdbpEg49A21wkh/uIBMPV9PoVG0TDqj+pDkiZPU6MYQV3GB1MuB6rvTqLU
Lhbm7xQSy4f1O6FePvJgRF+SaEjY4DW3nWXUYWqyijiwG/h6QBxV75Rr5PDqi/XSLgh1EHO6vjtZ
2hE65FFBgjP0dRtIRb4K2G2cOsJEQwKzWdlU99aFnfouXh7VeK7S13b8XINAYI35ULQFeRvyxA+s
Am9NN/mNY+6rwtAgsHBDxFRKPFWWURwtxL3wNTf0bFMBnbxXavOqTtAKhag3fTujs7lBV83XKm2a
GPLY3KaR64YeG6anKb5u9Ar12a3J2BBpm4qXtVrtSjBKQRv5eEyTcSsQ1ABRBVJVT11kFvu643RY
XKCGrFJZIBTTN0t1Y2nb0ZYBWri9V2QpboNKDVCxd6ht+5tiKrQwt5CKZcl0nIjK38WF6T6hKuFB
vWhxiAegvTVt41sP2zG0ym6lOAcF4we6xTiUsVaGbb28WWl1TdPziP+2SGs1XPLVHJBXj2QvLucl
0zjANRs1Hz/fnPLIW9QmzBBAz3zQXHfWoH7a6rd0aMavHfzhFmULL36n2opDka7wbqjxuTaUVmSO
cZvW4EBjXTxnOgmVJp3jqT08KMwa+0WtOHD694bra5VOj88GgCwmWEDqzr6qerRfUHjxx3ZgqpAa
sQlDzqMd1R2I4L1qJwECjYyg5fRJLlFF87DxaS/bsuUd4++pMsRi0Re9SbckWMIs6tF1IaTQR899
lNFyLxhBTDWGd4YiiYpPGm/pg68TH3UPGbk9YyuPmlvJIe/U5Y4s/VD2aIw9BJVlKk7RWJwMWbB+
LnaPwLDYp6VxQAje+pna5t94oETB4JnU/RKhUyWg60hCm9BDnQeDmzAcFOUtt1YW9tVyzy6Eiw1S
TtCBHXaNSatvToSK7oyPIMDAXX29FzFksPadwX9fxAqSa3b71Mm/R+14sfPmxVxDIGbDownnDkYo
GLiSM40DuWoNRKbyXDIUFi/52B80AZGCD5H9vU+eaezZGnjswqTTxL2b1d9GI79vSTikEUc9mHYH
+JicvBrBgBZ9oZpaBLVWfxarwmpWoh2591GgqclKlc2A/hYGbH1ILkWsfe0zu7rofSMQwJsnNepp
PjfQMgzxxivH+c1GCv+SLN2wGxXAPwdQKGRm3Hez8jqZ2aaMKac3rRH7AbLqJl3gX7OjiWstFTfY
HgNvxno4TI+xGYWuOj5UWoWYs/sE64TPVAU3lpifRjdN3vqhvJtZVscGgLoeNtmgsA658uR23Umv
+7tyeY3o1avdAu2A5mu5cwW22xmxucMSvlmVMTrXojCa3aQB3lXOzOnculskpIecKIadMbdhMWDg
GFy/GAZ+4XY3bc2jGbsbcoVb6IFDnWrbqTIoiOfcj5ruUpIA0HDGe1IBTrsOesuciaSjjPpbo5Th
YDwXPfY/iD/PfCiJcOtm9RjH6yhgjgKdpM0GiHGh5InoKl/InodX1oZT62AjzeadZqwi7facUgrC
UzYk4r2l1UIPlGGvuhTQr0bZxN11c/xtRnPXVZg5qgqyRTKKqn4eOY8tWH5WiXzXm9bWrHmke9k9
WnhiB2XQZdEmTjGIWzF5t44Wf1Izc7QiowpQOx/Y8f2msDfLgqQp6qJDY8+XVku4s0h6lVn0oirD
MdOAVoor4+a4TWGJpzRX/CJ9t3AxRKby2BXtBl/AphZQuwt7g8Fu0WjQBvqpp4C7tpcuXBQDFLfo
gNkxcejN6hFX48AaElqvUAJMpu/S3amJ9khrJ2p95KF58W7l5svgzLdgbnk4ge3bJUpouS89Hl6W
jK84IIQC/4Npz1FncPq0nj90weokZvNzisuA0CjO+/pe9bKHxTp6ZRfiXXxIyuGGPISCg71ho6rb
zeQl3SbNMmQR1Q6qEfcc8Y0BWs/sOPN83JQyuzFyuTy1jKcckDGAK3AK8QtHay43bp+zh2rLt5bB
KWmyB4zlD2477pPehScvvEu6uPIs1T69QZK03JJmcZr0hVFHfP9JVXf3Z7TOz2GGv4V1/RCq6Rpp
9CStebpKNNCvQrWaUD+RlVwagpCI2zkTttyZZZ99L50mf5HTCJCalLNznoYa1xjCjE7HiAHVu/mL
n2TN9vnzBzx8/4+/oeZblXdkD1nEja8NJ6uk7qdcqCRh0C5ICvGR77XvXi74pjUwwdzPizK7l4Wi
fAe2dx/zvmof3I44CIhL/KfEAWQfP36Y/9Fd/s0gbuufx0eRQ/J7chR//k/VpaejkSRln8z0tUKS
VMp/qC5d9w+Hb00njsFQSZhw+Or+Hh2lu38YZN/ilVIpn7QMjb/0j/Ao+w8Cn9b/AAzapMXp/47m
kvjiX64fhSIAQsZJjP3tuolEKcyps/S9BXp4ZDok7sHwYJwTjtF97BJ8pEvV+d4QheEGay5k5pNB
z1iYGIXWPSW5mz0rqvUSgx9EfuLV3ZrDNLXkp2DdTTFTOvGVsMUhD7wCYwqslaJd3czV6zBWc+91
Yup+Y4mx710FmbTDasr1TSluryXouWv3YRlbayQGR3Gic9GkFnTTFN1HNSIlEnjmTkPN1NPBmGK9
8KMyMZ3Q0qb6aA169CxdXcx7A7sKUVZ2TE9Sqstmq5n1D8/jnLCyY9wIFBJliONB3weysMxpGbRo
GS24g5ZtMDHd8hGGI71adbbcmWU1Hg0vb/fCIMtfNem9MBa7vMTalL8NdjQfCRHzzvqoJ3ubIpkg
r2HeYxgkMp8Su/oq+rbczrUcAmIBxl2mxdWljQtatAug+07Td7SEmdfIAWqTCK1R9Hc6SnMDn8AO
kkXfo/zzwQDwEinWc0OBky9d1mcynVwAXdZtP7cT+zXH5b/PiD46T84kT4Us2iuw8IOUI1MVU3pg
9uqy8+wZBtbF9ohq8VLaxvRNDLrp5wi9bsysHY5O3s2bPFPMx9p1iPiw5LggfiBsG0TC41E/yJcu
V7Ey5mlDINbYOYe5gur1cUYhdEQH/4ipSrt1sQKtYQDO1ll6h7UvW64LVyYBUggwNqaCsxwtSdre
10ut+4M2oFeTLSnvoTLFy85QgNgnJTe5flR5Iv5lXyjMYIpEY1GnbhdWQ2ae4kg1XxwIiHAw1Rcl
UofTrGXmZSyG6EUMPaLUpfNqBJbSwJkk5yDqaof5sYlX45vhT1nsBnFhv6QVKjxvjM29Y/d9ykVJ
8LIvJ2cAbxvGsQusQkH9TvU54TBCugLAquTN+D24xPcuLvHOj6TYHJSxSlZmTtt5jck0V9vmfMEh
qpyMPjN5rPU9DoVsbgoEAHKkBzPKJ7yDUVr0d3gNxX2yWGWNoI0hNohErvHgjKVx28+YqvFm5KI6
wPsirLVIqUrCOp/HUxkX2iVyxuWZ0ibHvanyYqj3fRRp57yx1McETmPZIRYaN3ZXl5A3ZFdr9w0E
pjP4M8tGt1VkCiqrtIOu8DclSG+WwakUsVUdx3qatjBVRRSCiClXPXIa4HPdYUn9cduNUr3MitW9
RF5aXxKWdByUMw53PDqju0Pt0e0MYdcsiUtWbjQGhovSw8s46gi5MKimFyL3AgM2+Yrwspky3hYA
MP5YzjH+/S5WnhBLlJd86GkEGjv13rQqnUNJMjnGJew7xn5vPNjWYB0MUWufzuyJa0TJboNAu9Mf
O6MlM2nMOx39gobNYyMsBTZ2FqK5ldbq5a2EFllY1Gs929E4N33rgflJ9EAr57edkt/FaUeCVZ4u
AO8kn0RQUK3Tsy5b1e2Cdfla2bpDrN4CfWnFEelOY4/uHN8fyi6MTQUEfA7n43opRml8Fdpb56YV
iXAgmcd5HpejSvRY7tPaxp2ajq55x8U1n3XpoKGju7oGY7UbBnu1Sb1Q8nQp/TwZ4j3upPiEIxJB
V55yzdlSz4Oc8AQN5/ygn+chU9GsI5TDUeu64474LOeAbUuYaDuz/AZVkHNWBwmMlxeafWi92QyL
yIJamGKkP7rsi+sQtZBintopB00ZSORLYVJPLgTCuXCV5kV200CrBphJiTl1vq9a/ckhR/DBJoTm
tSbF56tL1jvTnqXo+0GAe/37owmnDP/93+s4860i7DOJ4u5H8OJ//mr3Ud28Fx/t73/ol7/T/p8f
vx19VOF79/7LLzZll3Tztf9o5vuPts///Pf//if/f3/zf338+Fce5/rjP/72rerJmOVfi5Lql3BK
zSbZ/Z/PJJf3HgsXptBf3CDr3/lzLrGNP9bSRMdZ04JJ8vWYWP50g1j2HzA1uq6Sjg8/vE4Y/5hL
FE39Y02VdzwazPjfX9wgOlGYOiHfqx3EtNa55d+ZTH7rWnB1jCWUObsMTzovpP3en7mkMi+zDLVK
mTnaUaGP+MmWacPa208kY3Vjv21bidJbrpwpt0D6Pqqj8yklTP1Pn9x/M+6v0/x/ztg/fhTNovjB
tDSDaNzfw8RLb24V3PFzQIJlu7d03LqOkvR7p86JFynMuLtSFye+SRScf5Ew++t45upr5x0Nqfr6
RTjMe3h2fh7vbUmISGssFQ/7+Nklpws0dfpIJ3eL/Nn4ixfjK//lffJiFAzzxZmkfROU99uLccvY
lpK5dQhvM4dz3L8btZLt/vWH+d+/CE00TLxcY+5vLxIPZYOZWKlDvUi0A4T7EC6OYTz861f5NRKV
z231M/FNeetbWdv2fv3c6nbokMn0cNJDdbWUBS1yJB89Z/mItOU1W+qDOxR4Sb3Nv37dH+WOP18r
vDBJrNAyJDlrpKZz8/z8hVW21yhRBzyWWxUSz57YvnmbYXd8IZLT7LYCexNSyEp9N1bdzaRUHiCO
wP8ihwqnc8/KHApLEjdqSHKS5lnxQKALb3pJjKFe2PMUAHil0EjMKqQ+IH8DAAhcEg8fu9blX2ti
po5+gENteFSLgyzn5WaeCNk+6IiQdHjbFlt51Sg6htIepcnBaxuHtCHUahbTeqI8l6nx3PCRRXuj
6Xnea13vaBsrtRZGUZy9JCKRqjH9uxcgXzQGQs/TVCL7tR9nwk/LLGRfpWTQ2SHakuyikKC6aRLv
36siWK8NUnettR+D+xln229XIM/Qlg1G68IR03vodQ0xZqqYAnMaVETNehn862vi11DxH69Hmhtb
HOMTW97v3Ug2aYMW+YhdSCsU31xfGiCGEt/UGh+BWdgKNUpV/uKj/C8Hxzrh0v5hI80Ho7B+qwHx
vBgToA2a7mT9XdvU2b6LWyYkw7sr5yT/i7f4X27q9TFi0WelMRDx6Fh/mp++OMZ5bWg0F1A4Tvug
aBCF9970V3HbPwpnfrm5PEK9+e44g6nH1H7P7++0mmA5Dq6QwMXyjfY13cL1V8OHyipxH92hPit9
Y0fhEulZgTjWKbashTgYyJ11Hu15sG6TFrngn2//f4CPv63XzT8fMpDIVk3V/jxirH/hzwnDNP9Y
JUUqIwbX3/ok/8eEYRp/8Hj39LUnirNZdwG1/o58KJqG4ZQ2UX6bAQBmCmDi//lN9T9MXQX7oIFO
5+IGMfk3grN/RNr/dDXxLOd5txpeTZ2fz/Z+u0UaiVUiQRDn1xEXja8qWBU7zf2/7J3JcuNImnVf
pa33SHPH5MCW4CCJmufQBiaFIjDPo/vT92FkVf2RUdVZlot/0Wa1yUXKFBQJEP4N955r7ieTiXtn
BCcWL5MnkWd281dRww2Ki7Z6sEEvMMmE6nCO7PsLIluEBm7S45cIXcCns6hZdqUGAApi36q5xZZS
pVHopeoKmVPcMPP0eXbir54eF8+Ln0u5sAqanbF8axHbXuKdaCAsuhZPi6oHoqzc9ep0bLNOIov9
Cs60edV8wx+msmByAihwm1XpE1qj5sVanIbRBJxVUEad9A/AdFjgNEuwK4IlfsnAEnwl2Qk920/X
/l+UST8yLf74gXoOCnuuX0BBSQbtH58CaViR7VWxZMkAxT5Cz+uZhgRlDuB2Ce4aPchPdHVMg41r
gEyPCydhFw/dfSir4kUX4fLddKU5M9gSWTbHFV5F12QPvV3RFjV4xy/ytPScswIQ8r/54395XnIz
eIyvXN8DoC7Df6rxSsskZafhdjv12u6W0IsPNFjrzscvt0NgKLZ//mH9SCf/5cP6wwv+8shE+ZCm
CgjRpvID1DviBn4Hy4pm40zunXaL/Snze+OuwYWYHCRc9WVpyuuyhLkR6xc7nncwYqK1WM7+/A/7
5VH+44MgiCIgazdUIaPBP15Eux/WhRve2+T41oDPVs0Fiuv432Rk/8tXkcTRnYL2/H86E1uEc1iw
QD1kjAcu+x60ZYd57N9c1B+Rrb98yL6vCIJwSXUV2Nv/+GYIDTOZm4cg6PKALjtrXAsSLnAgCC1L
/JxOqQSNanf6Rfi9eO4ZhuK09UX+3gNu+Z4KDyEHr+BETtIQGZqPJj0xfIpv0i6BN7gGz4yZVh/x
f4r2Hdl0w24pLHE/OMDqkumWJVSV7/IyaR9mwGuvXZv6cDCrHu9PXMJrtJt+09UTrm88IPUQ1bI8
X8WMx1zmqzl3agch2I9r/J/z6r/tU57t/35gvWXVx/vHaXjwe4992qH8+JXfjyzH+Y1YZsf9kZcp
AtqTvx9ZtvcbZBz3VH1IbiWKnZ+OLO83ypLTiUWz4VPg0T/+/ciyT0cWXgpShzx+zLH1V46swPlj
K3pa9xAdfEp6IHhZcHCefv5ToQUxO9AhG/SNbHxvOmOWFo812J96HuKrFfg7jpg+y+VVHg/+vpNO
c6TJ7x/XugkJd+jwTitfwqjJG0QfGf73cBX9MWsnKilsqVOUITWAHvlCGXZUg70eBuxRhw76dqji
qTql5uZRZfWG8WKCYICWBIqm99Wt2d+rdnhUnDT7aVqfBe045h6RWndBnjRQDVS38vVzNfwoMZXn
mhbqrPfRw7qpqc9z/nwgbOv80LpBMu04x4IjPGn/YMf4W2q2jlHN4GnjJwIEEx7dbeO2ry7USYRd
R8ev7rikgpYm6DesJ+KTgKA6gy8yH3nR24kFdKjrO9UH1x0pbhH6i+kIUitXW62LugNlZcfZd+TA
qH6rBPzmSeAhD26zYuIDdDNekIfoX2YTKsYOaALPSASUq2A73eFjWzTh7ugA7ChZAvaZmC0INBBn
mcoBWE/epPbAwzGvLBB4FgcBkQWZfL+a+SsL8+UOREyL+gIBjajy8Np3F38bFMAhRABnrxjiJ2ZF
GilTm6PDajwf4WSKBiwdbk04tucj4qZzwM3DjewyMH7D3ABD98inXIuOxQob6Bxt9LarE/k4BzFU
x3aux6+U6wYazSDxys3uEU6g80ZrbB1Iw2YXxOd3HowTpDyguGLnZzbg5nas2y2cTQbkMaYBMISX
07i0EHEqlt14v0B/plmHGhZMQovWH1Nd3gLZBHjG3BxgzOOSgSVDUz5c6FyBPg0gjZF9lLEgJu+h
TdviGGiAZQJ1NHbGic8QiiyPzaFUX5tgbV7Zm1dnRcBo0rSrfe6uTv6YzwoymkHyXfiQjKBhNBdp
YvdHRJT4ZkJsAB3v+pqwkACNqJvEm6Udw2q3SsR5HAju5dII6+jnoUTIgM7E35TaO6l8y+ZdLws5
qh7EKVRnfYOca/HPnC7Ap+PkqHcW5vuA12Icef2ILC3tFu7roDg2g0ZtkGYMcLDJbxwwg1/T2fqQ
OjyommHzJh8W6zkskS018LEPpIeE7009dE+Wm7oP3DiGOwXt0eAV650riY/H6CA2qRqHr6iLrQsB
Ufi+L4yFmSx7qStXHbyaIrARRHqIlMRt9MGgCzu5og6pnD1IeLkLQ4d8C0QWu9VrkD0JwTpqUzgp
o7Sl6w5hWLtHleu7pMKvaNd1dlfjjyUp4qaf0vDQV83ZAD3zGnD3RTtW/SWTkbNx6eoHBaPgtOG6
pgx4yMP6vaG6wHnRn2FBQYpdM9NfwvmNTYN1ZTBgubP7YTxm7VNOPmDakRSLFrJ4kFaoKIwyeQ3r
8FWtrv/MDCHfO7WYzuzePZtV9V7EtgCs1MhrQBpOlFvmq9Nb88cylzdFHD6iRTm0AB+3ge9ugzi5
IaH1qSK8IB6Ku2rS7yjjXjUC6tNqYIDoh2mTelA1/W7whx1lxsHz+++u6yXHRnivspy/KlgRm7pb
4t1aJh84T28CYdK3jHZjQ+AIai57Tb+x4binH78eMDQdy9V6aTKkedhgoxpl+ODjJyc02U+RsMyL
urVdS++yrHuZEzDfmbtpHRAoTZvepqqDh6esfV2LU9plC/JVXvqBd0AZPmxGp90D5s133YkMQ31F
WFjrPvijPRwY/vNoVNJkj2vned9bVpd7FqsPjovIAgXTMUAHDUU6xrtah9cJ+JiNrldMtQYFqlaL
Rx+0+pvaCVdKngBd+CfA2HbvdDALeWZcBZo0jdgKywvtN/YFCTrXYZIqXDFBDLsxNGc47i+VdcLY
mfJrHq7fMmMBc7NRTbvpVZh3F9mJ1Le6VrthAfo1IcPFdAmNfX0ypzvks6woaeMrp+l6rLmcKWOv
vmEZwwZQ+3eYdR+h1BxXvhkbNdv262TxfSLp5aaa1XC2Uu5FEK3vFhtjdLjcljSi3wvQuIhPR3+f
jiH8DRwCecbpmfvI2RT/wN6cRG8+shWVgW5MzCh3o4usBhY2DOe5FlvbqGO+znPUp+ZJVIhW+7xl
ZeiQ6xAB7XpIO7y2Gl7lNMh5F+dB+S0oh/I+tLhoDsQXjH5NTa5APo4HAhy6rwFmlQ3MExelTtF/
moEgyYZ3eghtqzs0ipE06TpIxY+LAhx+NymfG9wYQKCpS7banrl6fN2Q5ZHiHco8ie+TUIAJIO9D
2/HfbS9ObsAgnWYQ77rJ953y76YUBb81sSBNRhyXU0grgCayvqDgjSMQr/OummFZuHZxWY0Za3tD
PG8Rulnke12952J713nQHWxY5Qer7kwk7a7Ys2dWOzmu63snKh/XMiSOnehPWsgEFw2iPN3aYAwx
zVjbOWPV/1hh4ggvsiYpup1N9AJQWHbqVnsLioL9cGF2FViPE4+92qNEnNBcZ2d4fDcZTitGbruu
T7Y2hnFOFhgrxRfR4VpJZwETvHBf1nwaz/lgbknPilQ3IXMVpCAB31uyAh9zch27BeBC0jLSjBMg
ahkQAq+QR8QHH+2MntsLkauu4q7NNR1/699KmS1RIzhZSSdcIjPDEe27jBViUX0PhJaRajIW3rJe
t1xCRgqLCVfwPMu67cryPfe1SxCLH0QutBmKoR3IxdO+337E2s1303eQnZqm3HuL9aGbFf06RsRD
RYRK01Q8OYcwgbNSsxZ30FRrQqHJBLliQTyehZ3D2Jc4JMgd7OhiAa0yLk+L7QIAOq5HKKQ4ws6L
AI59hfcUO4cX623hJstVYSXpEdtBcVaGPSwI0lThp9ZfnCCMTaRYUgvUUFm2a5cxvmzcIIZ8D9Eo
8Kz8eekqc8Q6Nj7MCkBI2nX7rg4sto/jd6yn+67jTxHckla1zOeUYf5bPki1C2E/0xf12E+bNNzL
vjkMynAbBVvXx26psSmU4Nh3bENwcujxGFr+q+eeJHOJzh+rii9834iYWwDMHQMADkGG6x9TB9pG
V2TeRr4aMIzjSHpnvbQdWSxQ3IwF2KCmrUlTSe26ROKX2S1pIYqLao0Gs/jcYGVAYMH12OWWBXPG
Xtai4DgAbdrdye4Eedk42NLcLcwX0x+bcXX8raPl2qOR1wBaomLU2QnzXzRsdJY1BT1iJxN010xP
Oyu1nH5bpXSuVyC4CxgnwpHJOZsocSdyibOvcv2h31fCZOUtvlhHvg0OyZgdkSJDuSUfqoKalg+5
iJwRu9g1IV0igzDsEuuBznJZZeSkrMUvwlIt4wFQ1vLZjImara1vlzk6exHW64tgpvp9lYnD9J9I
tFNaWjrngIcSuyR5ZYqHcNtP9tBekB9HSWgx+TvWQqTdRzsG07JdLcbjZwYZKMOghnXMU0txe9H6
0xoVFs8zfI1dmp3FuTNERgwuQ45Sb5Djr9NxwFLsYevD2Pbm8wLHTARrkGzKZZ57RIZVMWDfTNPH
IWshW7JcxQOx1NNR6xnx+JQhaNc9+/MzONoeXt4qJP8nnFwAFlNTW+nG8BLvgdJAxYE3TdBk/c4v
lkvJXh0f0lzF9rXH9JjOxAZPfu4gZH4MC8/7CPMqAXjiS7ZmLX7uaedo4pw2pdFDPW0m14Aehwph
7FsyIZP0fIbcQ1TS2gacXeiC3tAS+9628YOM4Jy1le6ZnrLWfsV8Y6mLuvd9nkcISaatw9wKu8SC
OZcgjrVfrfuCPLMlqrCPDPd15nfhi1QDD2xHoajco7KyxgPfMTGi8Z6WCbt61owlkHf4v3grksxC
RQxQ5VDjYaopAXAQXClZZc7FKu2U8YTMxnILtwKeLcvOpP905nHh9EmtRXEwrd5lwSKLcy8OsfON
tXwfAx6/mwa4xFOQlbracjRU+Lr7+F6MUuD80Spbr8CuDmfZ2hj5GThzgCZi1QJQyyglLcsGer8+
mjlvrq2RQ/DAV8xHpzbGiJjXwMoPbtoH87M1jAKvRY5Y5lagbOKwBbMmCB/LKAnGdlCRa+FBYfYI
GBQOJdAH/z4TRXWe4a2NxtOZ04PmpZsFVN/PK2E4dR7CotXrGasC2jsyh84D44hb1Yni1hb9HJVL
yHXtAS2pzSjs7guQTnkb4nzCvJE+0Tdxf+KKhhST4twkAKpIo0mG1esy+/mNJG4vjVBLlJRYPXQg
pH4xyHW9CiScaIO2gq09lgg1hmcdtfgLHd9obXu0R8NFWwYKKK/R07Fba3+TIEfeYwQeSWfuJONl
sKpjeDGHQQ02Bz/ao78m72MBuTNrwn7fxRj2p8C9NvY87UouAIpreBzArPM0vxsSN0LA1+YXlZpW
bHuLLG/QaX/XXT5sVdIUIQK2FKQOiPFdh7N6M88nLw7TjOndcsna+8+0atQ/Rk/iT9cr901FKun7
H4ZVp9/4fVhFjCi6AJZ7DoMllqXqH/sVlBi2D14zYIhrs35xmYn9bb/iBvzIhdeJVhhVxQ/R6d9m
VWxleEzBBVC4ZhAdhH+J5un9sglX6DYQNdk+ilcWPe4PucrPo6qAVe5olLCjNk5Md1SGx8K2bV3p
nPl8mc3tTGAWywI1mKS6ByLdMN5e3dy2qZ2XeEHUDhxTfqZF0WGNh4CUs57BDc0JIqE5hUnGenNJ
yFwjVURYuA2CwcNLp0ukGn6ZyO5GGSeVl7DSjXU25hXBeHAUWdQQtBdPwNuqyWWqiyy7aS49yhwy
VjIlz+a8TXygak0j1Tn03OFedI0+NsFU3zlTNpjzDNneS9OP6BhW1rsE6GGOuVEsM4LtlCC41Mx0
ZUO2w2gkHrzRoXq7jFXRA9VPHbmKJwz4ZXzN6EC3eJtCYgk49QcbWEecLlGgBo/VPm7+L25axf7e
LucZRhzrZtIfcoTeO8A+7RiZycH5aFbkpBt6XiLBaokGMQqsgDSwiqgsa58kqmm39TAsyRXhW+FV
xVD6oS0w6u5Zgy2XolyQ9BcIxghf6ILsDbDCeK/9BbWAzgbKBGuunb3ucz/YVYvVu3s3L7J06xD7
geXZSWZA6r6Qc3nlEtT52uZ+69Ox9yrblWQx0WBNFpw6nDDuN+o0/YzIcguRj/OBfHSXl03ANK19
c2n8CpVlP+LM57iSySeTjCI/WLF1XyEz1dvSHYb3uIwRFjenZEG+BZcp/diLDuhw4X4zok3aC9fz
PGwwc9cfF0G7ss1sEz+NdZxDfA3KK1uG052q7HXvw30OOl9AH8yrD6ocTTwYT765csqvwquRAJK1
QQtYFHl4owpExtgfloKNvpy8o8jX/K2EBgIdj6XJilrDtLytZQ2+O3WL2nGWRj1OqUYeW2dA57q4
xutd9GqF29CUzUMFt1ns+nBuD0ha8CDx0K/5tLhzr4y1zpKmM0VXmM4dYkjM2pO17xKwCBvPLpYs
goKld4bVgr0RkLA6lgjFeNZ7kwOtxq7G+xUT3kTWWNC8TGNniC3ICvPkLiWH2ZJJsNWjOxcAmeCD
XpMWAUSOY3YCXJXO/WPdZdlnYGfeCO0un1+WNMPwMraOfpwGX1EN9gzXNoyLRutMZ5gxmDX3yScq
hPSJkBGVbu14hfQTr8TkbtdFt9gXk5IQx7jP72okLuMmaQfrrqu9nHp6dTnnA1wM9BR6Lr9Q6VH5
hHnDpaCvlMdqzAfoB4mVfTIWHvXlmBaLDSbR8e8keWJPYSAZNnLYgrLw0uDdm8uQInUYgudsZKq2
6XWW3osgseadQOR6g9kn7jdz39cfGM1QL1sTP9swa6QDbxGwX7KFdR6zMm/u+0lN48ZlPH6OCyRe
8Nm4w4tFuMR4SSOpYYu5jE9kHYdXWYUSKCqHLl+3opp6sXO7Yi4it/LFDZFj+EXzsaC4t/UCddTm
PCUJdrKGT5Tjy7fGAeV5TlJrmNx6Lb0SFhih4x31h+w+TOzBwyL+sgaLMqM+q33CKi4tU+FWW7XV
yyglovwrGYLuyvC5bRkGA6l4Qo9Zqci2ydbd5HPTV7tulsWT9C0db8dqql7W0JlJDDJ58LWvCUsN
lpKYkdLrkmQnPJfgqIpRQR0Rl2bx4lArNjos20c1QgFl7BsI5kuxnX63Cd7pdkSINK9+kozDxRjM
ZAl2wOkvsfPS+LSALfCf+fGQ7gYdi2APtiUdNgNpr3gPcsAMG99fgyfHJqAHmrKuhr0n54pYwWIO
IfvP9hnwQWTriVzz265VuKGcrIzv4vKUfeFiJ7vtxi55hUSDfw9dcZic8aKAoDTAt/icUA04VoDv
3BHfGSFTu852mnTrdnH5XokFz1W/8NyD3IYcOWopkMq9WhacYr5oPVzDBFje+UbihZjjxu+3iGM5
qsjZZj8v29K6aPE0rBFfa/NVxUnw1NjT+M1UgbkqlQ2Glca9eBvy2QWB2xAeAl9Z8rf7C6tpkFBJ
8QDCGolNb7vEgJpQzorGsdUPy1R4+WFBukdlr1VNyiH7gxQ2KsONjR3WcbVnlYKurEjD+pmrBtYa
qEL8Gcw5T6PSM9TdPXM8phP8lU8NaJPjlDF831SrwVAwYiRMD+1QiPvE1MF6YkL0ddTm7nSuF/hI
dIt6vjfhsADywyDMwLBHbV8KoJhK93CkWm0z9u4DeKuRoOq/cQc4UtvASSDA1XIxn2UC/59VCbM/
Iq6ZUctVk2KiTTXeUS/YcIbQOrx29ep8kSfIbOSROIT9mWSKcBOYECRNqeW9JWpoIPaAHZsZINDa
RdYwH9rcc1jQIuFkzmf5ZRctocXQStSOeEfZ1MNnOHWNqMwrH42U4hAyU+cOlzopW4dJHiskixkJ
BEoJemHbUHc/Ty7TRMP/sPacagB4NFPqJ46uBprQPNmce/1sdlmaYf9kbhK3G3jlk8DPSXTUvkl6
jJwylIAbUdaqV7gwxJpgD7CuwwqYFHyFgLum6tpFb8nCDb7PSdksm7RrDFRkM43wIa1h+sq/wTYZ
iqH9hcCx7LadREY6AB0R36/UyIsKW0MXBW2q4m2MMvshNEQycstzRXYuRQTSfVMPpOuBZ2IkF+KJ
SAkRCDeTFAVj+TW/xn6Chd1tOgJCR5eruG3zerwjp7rRF1Uh50NeDkEX6RV926YJNFAFRZgSvQHA
wjVKk7h4hZO8MuiRXndZgvFkDqXMSD7vaPEAZ0miXrxmQklfoNR6otmQOD8UtnnYvZZB9LusCOF7
PaTuDnHIAvqh5ZWighipkYZb1+asYbNAjDxfmmFLMeU9+pkBJdqlfP74K9PwNg+dbN6pdsrwx9hw
ZXeM7O1p5/UWvMuF3BSQpma2PyYLfgY1Rhy8gw1P3kYAFIRMeorOsq1KpMcFsJX7UjbEqKZBih0H
MwB0VFnkboA6fp7uUuDUCYNszCLnlTv582VvgtNXSUumBhwJ+SnkiT5qymZPRE3Qa3gaepb3C4z3
e58VyNuiKjBRdjPkGLWJatwDWC4HsKkNd2upvIKCQ0Dk2ldZkFLmLmMyeldUrIG7h1LC1tKA0NSk
yyGeAaGCV+RDrSl5ExwoVjA9GEhmBk/5KoUiQmaY02cK5rw8kJVXL5e2xqpz4RqGuvfICYdln01i
kedoVGPS23IpY4CIjGH2cHICMqB1HXaXHkxs997RsWPT2Atj3/y0vf8XkqM/ykjoMVx5km7Z6I5c
ibnu9POf1uEAl+Gp5Ex5K358BeI6Y4irqq9//iq/2D1/vAzePcUKX/C49u1ftu5h39aDNUIKbN2V
1XCYlesD1C6enZScMFEhO7SXftuwU9YOJaLol44Mu6x//E8n/HsnLAUawP9dtwG84b3+QyP84xd+
b4QZB/3mBqiFuVCB55xMln+XbVg+csIASZeSju35AcLff7TCwW+eyzMVYS4gfdSGPj/6Wyssf+MX
6FqFtAO6BLrsv6LaQDvFbfj/ZEgekZeOjWSDJA3UGyjrea8/36b0zoFf1IQHpZRdcpOFhAed+FBu
C9HyRECok9y8zUa6TwYYIfnjOIGyyDNdimR3HeeHJVuJmcDH5rzhrsxuBfCXU2RDbT1qwu8+F9OG
9pZso4tOxO39UiZ450ZrXaAoWN16dFpZs7ki//Ie3J+tIsxIxd00jd6lpNZGBr323vNKaiy8aoPL
cRPgXGQt4mpG5mUhYf3Rp4uHJRGshmxQXq+DmMZrTrbMOTHH5LgX8D6ABcXkTfEQwQzn1k7F6mYV
6h1peXLXtYQ04qZ1im8AFQ31QEO3xTsseqCxy+jhw6S360/L6ggzXELmlj+AsrDg+h07AEJ8021r
TPC3sQ/a9C4vtpN2E8CoXGTyZURSeUViaolUM8CotJmTSt+BAsncg58umN9FYCEvr2a210jDyE5Q
IyWb3YUkihXwkxHVo2aZt7VTrvHpulTeeWtOhrzEV+31kqRU2Ym3qi/SY8UTubSa1pYVcpji8qvp
fCZFVcVnv9SwCzJKsGjo+iE9jGiLzlqf9hHIrPdQEKR6D8oqmQ44PGDLteVI8VKlcPg6LCFXHG7A
HXBTelOUOMo8EatLTeKLNDgXfoUtP1ddkANUibXeIBKwMd0u+Phwflvhh9+DCqSo9sYPuYKQplaU
7Xxmi8p78MZMg0y0yvkRi5eaN9IdYIAlbEU2K0CDyJ48AupZsGE2JdUAhGx7NVdoVbfluHAfr5aS
3wPLQVMXa+r7zdTJgYFJUsYFtX8IUQmjgQshIe/BjKp5doDeaUvc5JzQnw5YkG+z8YFTEWp04/fa
dIe4th1kLSKeiaRYSJ3dFUXJCpR1OJoVVjXZR+ovePV625CVXgbD/Davcfum6oZppJ68pNvU2jVn
hK9VFG9QfY1YAaixpiJpjxo24AQ1ff+GgS4gUx3Gvt2A7MAUXIzuDhKLf+GNYxmSlkRRsjFgq90d
zllIDD4ZrP2HtuLyOjZhOe1MqoZz4pMVHyRRpC7Z87ijDsqeS6LM/ck2W3vwQB07J2J327aPrqgA
o9dZOoJ9sf2ujlaOZLYHCZqZQ9Pn813PPCQn9ZBc1MivS0cyxjHBR1sbCduX1SMt7kx3cL1a9jQh
XzHLjSRGF9lGMpWfqJcHUJahSi9bv3TWjSvWVRyk356oxI4BW9garsVGz037XVR1+q2wy/g1Gxrz
TkYl2xkOVP8La2HBtRNu+6VMrdYCPJyzEhLkMlgbkXtQHTrqBRT2cbo+Bvbs5dFS2PP13KaYTxJG
Xm/Ui847Acja2qaMlUmHWeripjbGelcTTIPtCpLjUw3Jj31mPDxmhgrnnHkdPmisCh2aqkrecY8x
NqL6bz1MXw02xZgeiUJWh5BHWahlz0Esspp87BOJowcWmewnlVYJ8D7oJsfRbU84Z9Eu6zW91crA
flGguQBnTuOF34R8HC7wYgL4vBPUbLKtsoqs0kCvbqgY0TqNLcMhbwtMn4dclU/Fui2IqmesJJri
GqhSRphAOhChO4OK11f5kibujWQz9GGBameGUaZxcChL49sR2nKZbz0E4OvJXtrkZ53TigIOYN/U
W+233u1UWnq8a1CIkJVApjAFu8Ygf+8CN0T+m+oG9UeXrfEFcWaej0o38yWgHheXpr9uyObLQKaQ
egAMWU/iSSFSwu1qtGVFtasWBAJ86maTpk49XdtBovtn5Ymx/FaQaHxSsfvBsicWaiaYogsCfSiS
qeUpocGFBEC+MZS4CMxCm9/fVqstP5DlWR8V3/uc/CCuFQIijLBbGVTj48JnY5jadTWjDmS/656+
y1+3g07Ta08UywWQEfOa5VU8Rb4J8ytGHCGCq2CeGzraU2LusjQtcpDEfPWw5d80XZG/sR1XxzT1
5UvMF/qrbBcyeBa0U0DqfY0VeSmM+qRJn54c2l3YXNlcjXTgMStvdkHI81uRBz1ToZhtnF24wYsz
g1w6+gTekb9B57nuurEfdnbQ0YvZILfepsWkzib2G542JxsdknwodBLuEVNmzks/v8TYOj3YPg3j
2TK03nOzkGLHcm/STzbLG3j1Bc0ug9aENDRngca6yUYsu6SXk1WzRa/FB8g8N4FMliVU6D60kXQv
Zzuj3SCrcIkmohWehb+6TmQp16UJlKhcWDsGsBGmxcmfMrUMQaRVCFZ7dBDdcVzkvGoexsWlCSve
D89jf2d5CcMXN2vsN3sCcLNpeKAQ0kYSywyPJvTA/XvVd5WEDHua0m/7vTU5+Rc2huuzZ+cIzFpC
Dz7GoB0fsQdAcGTWVEIhsAdiS/WKPE1hhTuf6dY/g0wXt2E3NTww3Nmut703oL1rCWe803WWNysS
FnbO4lhXLQGveYw/f0jGbtqY0UKrAyz/OwKO8Lt0W8HTqXKvMwgMsH2LnuhBZFtkXGmYCtU6vtZB
h8DKIXj+MRs8zNdG5+zkJroKEL2S2UCADs8jMS/oL8vRAQnYZ7Uz7pSo6fClKUdQCQpliTR25bAW
I06Cta0jPv2Fych2bVOXnAiP0eHWyZPyXKwzEiKHJcZjgJD/kZyiJNzbOgfDtYg8FpGVtNRcax7g
1otrMDFg8JwNvC0L5ulSiVdB+O5rKEiq2SU+Hc0pVY8sFXA05P4iT562wzQN55lPkM8ma8v8enKT
cr6uqhzblcdC+okTRRTneVjIZ6U6e4kc+J/7FBkb8WKWIAlQp4Gd7Bw1aWdvr3Vp7WpWzU+sKcRw
MFROr71KTzA8Jy0eTS7a29xfyKCZhSVQliZFeclDPX0fQ3f+rKYi+aSa1R+ISZq3wBRIQNV4unRO
ZpjKZWix6ojvvAJn0bYDX3P2nbcZEVFPAylucYQDB48m+bZCRLFVFI9LPsWIb1Bjf9FTjtiYaEXY
a84ShhetGom37Jd4lOdDFrcNZ1Iinzum6LcJudYwO9ty/ZS2TIetw9lxlDFUgW3v1pJNdTIRepHG
nTofp3y2AYzk8mJBfFxunSH3L0ydVKTsZI7D+DcdsPhyD2PQZILFUnZK2vjAxppno7EpD4zwWP8k
7QoXnGmmfKVGqFJ4wxSJ26ALh5d09K0ZxeWEMqlN+gJsHHrTlQFlZuVn8MuyHAphbCso0Sa8Z4Ch
GbIEanl08y59aZywbclyYKHOVt1OX2pLL9/IxysBZBaUTix8PHIJwM1mx8Kt0rupG1BUJESnPlZQ
t1CplnFynfUBzCUpWp1HiDqIWbLKld9mJBReGyUZF+V8zdBRWa9ObSnnLLcg1EbNBIPAIqwnjWZP
e+dF57tPiBkYQi695h9ovCG+mR2bvwFMccgQXcuEECdnAR8ObpW9xf+3Nnj+1o9T/+2/rt7b4b/2
U/35PuKj/z9g77f/HDn0ONXZ8Mtq+PQbv3fEmOg8THKshlnlSsdVOLF+N/crPPr0oCFr3kAo7Hn/
aIcdfsRzj75a4cgRnsvv/K0ddtgn26ClWBiHcFAd7y8xh/5ozVZws5wAW6AQ7H6RIP5qu2O3gwNa
V6AjpajeSoqlC+Nm4TblC/KwWEjGdG/WW1WL5SjpBw8/DQ7+xcgIo8ZPvfjp5TFrCEwaLMg9XBm/
zHJc7YyYq4kTnDpfXje1mT6yIV4fRiIr9n/xpdACh7iD8DEyo3NOI46f2352MO46LNDRHeLCHteR
fI6mhPTXyTL8N+/qnz5USjLeFdnJCENwp5ze9U+DMKbxa9+vIbmUHhJHkElUgEU4IwhMDXmzhpd8
9OeAvChNkO83Inu1c/7n71b+OoyTvEvBPQdSCg+N7/3ydodsSpYf2ZYmRrcDSpLFeeTRS3hbwtNZ
W/8Pe2eyHDeSdtlXaat1Iw1wzIvuRSDmCAYjxJkbGCWRmCfHjKfvA0lVJbKUKcte1eLfpWUmFRQC
gLvf795ztYrNgxzLaV/bY/pkBqQ9ST0m5b2eGk0Ma8aeWFjJZa7ynga5768NcB4ANn7xzf/n74eC
x57Uxi4BsVidr+FP1yganVSb4MBCJJzqq1KJu73C4W7/15dB/McNZjBfVrl5DZUou/nxBoO0XLqV
Fibwitm6LyxnmLGTxPG5GFKoT/RCRNcZAz5mgHnWTxsVb3TA2pcZX3vmoeElkiK8VFXOlLCCCqCs
IFBL6PxZrN7EdTFv//ijI68vaP2ZpqA+Za5NJR4WPkVuMFUIRvWhTvqhInLxGzH0fVDSnsPdyGho
WshiOEsEb5CfryL+g2zkIWM3TGfk2kqY1lU8bot+zPoZyNOf//p6fiCUfftANDrbJDzFQ/Qtk/Xz
B4IOanunYLsK63FjgKuHq2MtKdFhppw8O768KTDAc7BYuBQ89aq1Vx1qs51mkwPmwg6MC17pfnOz
8zJ89xbhKrhcAwt/PW9M52NTrW2CPlM6RmOhZJRS8iZbZf74OtWJcxjY2HoUEv69kD0XwrKJp/KR
8xPO0/7h+SK7wWDLgNXtJk6xC4WarPO07v5WMvP7p8Ap4INAI3B++fApbWQC/EffAzpd5uxIG92j
Ac/6zfX7+CzOfxdWAYMvlsAwSe/3d9FIhMPvsGLgnk+DHVKatQSulZ7++t75xaewxjmsaw5HMda7
95+CqJcpWEp4FKPqJTP0/lmrpPH1Nx8i5kvyb3mXS2arM6VFQ+flXa9+ezH+9GIZNMZFWmd+kW7L
y15l4JRsmTi55asFztzrSjV4qKkaVrcBtgCxTDmXmlgru0BZ4llM+1Pb6AUW04iw6oJGXrs46ZnZ
1NvaotzLGxA+ql1jNORBsIMzLCMGRd9bVNspualuqNKDoLRAPwYguIoTrQpjuQ99Ey1QH6kB8kgH
xi12xjiHESzDhngFcKxrshXQKakKVbOl34bxNkgkRZJVPjs4O74QJOfMpJIF+9/wuTGZaS1l09Pn
MMHjC3iwyj64LrtA3w6jHNIHbL7Ywhuc7fWRs1k7fWr1alKpRiKCtZkZXUiK5BG/uANg7rXkuMs4
uLHibEt3kJ6gq8gQ8XVUe0BrNjGIZYOKg/Oxq8dsXZV0vm+Q+OQDNQUdtBTVD5Bk/NK8ziuZqKtR
Ok679yfyZcskJ9C0bIgtjFdGWVfhshdDMS5NQIH4hH0tvKVujlksCFtXWyujSxJbM0b8HFXMiX8j
mja3l36Bdo3FqVJYvrUaHgCGyDbAWYSTTdVqVVLgnBb6DscJ1yepzWnngAvmZ+pAfS7wYCerMjJa
lPXEVKo1tRS0PQblfAXNlBkiTi4zuCAIseQhUZinUWB5xf0DgWWB8RNxgrI6heMrhLGnYSyTV9nr
1DPYqPzuCme8dic7yU2QGsYnrRk15Zo/TNJN6Wt0mciky4aNKKknWEU0xz4kAgv51VDEMNS0IVdd
cpGUao0GhwxQ6ryE98IZkVodqSc4yzsUbAaagvEabcsU8zQahwRNusW4UjClVIjXMnviVJTRBxd2
sGsMO4quqE+C6WXHFrNjjS7gJ47Hs+nHYW+7lRFD4WWtZtXXTq9aKptE1G0jLUlHGv4s8DV9ndaU
J4Z5zIU3c8wTFSPTlW8oGmcRh4mo1xGaoNJXz8CrjNLUdfTVQf9MhxXV0WHTENcZMiVs17Qzaemh
1JKu5xfq432vtMnnamTVoo0lIPjG0L0me0SWJvGCQil47+GYS2D12MHLaFeusbWq1JCrbFTEZ2dI
iCKS4SrArWeDAs5FzZpThiPX3pV6kMv9rF10ZzN1YYNXAO0E9Uv0dXhBJZ3BU+NU01HGSdWuuzG0
ohU9OBzVTTOB3SamUmlOpu4YwyYf28k+t10tnixYhyU8iTHw77SmNqO9MpY+jnZBFyASXUT5cN3l
lOAlTLW9qA8tcjy1MjzFfa3UXtINXUFixda6de3W+fPoRv1FD9NwRtP7ttOsnL4ywQgnvhmvDYo9
rFXZlajPGCCTaRMmc4YT71iTbmh1M+FOBNrspiIsom+dvJ3AwI1OScl3neTHybSZoli8M13PccIa
U0AbgG0eJtfGKp9L51CVsAU5oeKAxMtIMJNUVFhwVqfPajH0mTGdBVPsZOFgjfrKtHUO5A6Yt9ZW
PIQPGtZNFYtpUn6N9Ma+EoVOVzqKKutwO7jxSstdylDy2CkPllZZt/xKPuhFSkcXOcdpmkGAT6JG
p1W1jbDD8djGkp7QzsypnAaJtFPwl/RLS03h8UO0hNzs25SWWHlJRQV+MBpt1ah09/jlC3llsXGw
MVLrUt8JtfRvDEyo1gIvIX64oNVOijHZ1S5zirH3oGPUhMcMt502DDsoxdXNsq/Ond9M1s60SgPy
utm7FoLJmPqwIurqRZrOeFBpAo0ICSU20mMXpvfakLkFkOhCbqYo1yB45qFerSPXQW5BFcoYIhHN
aGw6hKaBUqtVqZh1D6eEdQ0PuZktQ4SxPc9mptNUoSgHgo2oeZ3p0twHaipZ00ZuISxk6JneZINQ
WAjY6GS5nLhBkBmE8sazUD+O2IFfCmBOknhTpePxzUKLR3ZoGpLrYVkEC9uh443JX0ACJ0xQN3j+
AvCvqptRMzeUxIRIO5DeCUPCAevC7poYYkrY4DgLMuU8dkqReCoNFqo38Znkz3s0roryeG2hTKHT
erj6cdv1cdmLVaPrwWPM4pTvjUCEmkfVFzkJWVjKdeBnWANJgBY3FJhQQhJrEe1zvOSj26TBduYO
pf/GWDCuYY1WQj1ymhocBmpjlJMZL4O32ulCg+I3Pbsf2cG5CxHUZrsMh5x4G83Gur2oFJoUaGiX
8graew2oiNtgESV2ecYq27NjhLt6l/ph49CAmjlPU1OVF1NJc0wwtaF5iQiF6QlVlOAzi1ztlqZv
jePKUA3docQ0Toet1kKP34z9KBV41H1Nzwlx/D1dr26HO0W2Ce+Xqv9CzJtxsGbRp8fqqVACz1sd
Kw4mqUlfZMxCCRpCX8m6rGMaCP2AmS95BmULrxQGzoLiIDKmPvTT1mvE/Fi55PTwWzG0ORnUTkRL
yk4GmKJtJHG2pFhawL+Xqh2c9cDIhxvckjEIXWgLjb0v+HcYiNGNKC2Jc3vkKRMpOF2o5DZ+kl1V
FybKQCF0n7fsWOtvbWiQ5R2qAL/Wqk6gdGTLbxu7/6Fk/ENYf5k7WNU9MlkevQsezD/yXV3SQVoD
2cIxYYKixuf/r+ABQhHBAoG+48DQUBED/iUvKRA0bHxxgCPBvXCWmU0aP/QlOHN/6JqNuwaHLCbx
GZL9N8BO2gfsCzwZVXVtyDL8MhrC1UeJCTe6zm6HCTnt8RtWzFtj4LDm5R3S6UaaE6KnCejVDXLC
lm2cX5dM2Q59XNHwribu88Du54sSSlqhK1fES9tJKrEryui6axWLUGXEUoodzevj8MEhzMrK+xka
mb42Y2Ofzz5A3cco32HFbMxbPsvcFHm8E6NctxYn1zZ3D7FoH1tZnecF0RudELPpIIaV6LJbEnUk
9gZp3GcK8a9QjXkQAjiX6spXxq7dYLtvwts4E/5XvPVsRCKjwUYOjz/ljalZrKhGkjo3xQyVNtOJ
fifmPKOX9Wp1CnLMccT4mjOxfTRpMEeZ2AAvJkI+dBh871lE8/ZWIzhFAWiFU3rV9KHWfTWqipcz
MOCuwbUfQP/XFRaKBWN4DYxzqc2CO/tG7aoIterYWD5miza1ku6hNfTRXVmxbW0iJsVkW8uAckdc
gTCSgxJzCCBxanjrhGXfcgqbdJXe+0uhjw7zIcUPbieNwdFJH/IWIIjNRJ9BWXBFw+9wDw6JfbBr
ZVeYZjd89qU1i4nsPtNbTPQA91Sl3oq+CI7cOqseYP9iLEkwKoV0d4raUtYi6HQi+sCoEd9HHC0Z
E2yNaDTYOtIB0le2cQDhtSpx2VZqfGhkcgt9NygXKBCu0pTrqJtoo9QSliUlephMN7wSYRhvQBi6
ZPsyi3FXA/OEtOkYSu3BkbT+3IUqncxywfiaFnOmbM24pMBUrxLv77/NrsvX/KaRr68NevhHEfwd
Fvcq+gLYrXhrPv5f89vzX7zc/w4SLraKn07sM5P3B91nRvn+n388vNbN/1q85Mm719n8Mz9eZ+Yf
5qwSIEh873JARfguluvGH6jkSMTCcUwocdq/X2e8A/GFaSAPBQo7ghj/6Z9qOZYz/l/WRActHaH5
b+WoENc+qAumikziupYGw2peyj9Iuzw8ehlGTjc3j+w737hvdKs9l9FgLFt2oBxKiHPAjcBBXKTT
wUE7F6ks1nmm2tSQGMzcHJiac63NsVWlsVEVwokurVTnwjKG7RAxZQI0JoyNaTDxa9Tx0Kmtuo5m
i1Wd4gmqmyFaibrSKAtNilWbz9mbuf/INPSDHKn+1EUFkEQPG+VEwfM9/ACHtptIWTdEMN4YyGrX
otHyh0QZtTOdysDCJ0ue2z5S97bVZ0cT60TGfGvsdM/tJBv7LKypIVqG3Wmk9URuaqe9oiZ5ZVvN
Pna710rnB8LW/hSoirKkc+wrIyhlYbFnYaiONGfIZxE9ija6sUL7GJpyxyljY45UDoe75MXXxBWk
7zN7qRew2M/QuT+T/tjjy1+ltnvo/fJYYFaI+vJsB0T7g/yc5UqzMPVpi9/tdqA8CPvpxvJXUDty
J74JZUlPDdW55CpOIsige2mLiiMr4aBDkg7n3nmMI3upR74nZbpxBvdo1cOxwy6K9byEia8801lL
GkpkF8xsN+4oKUkzY3zH1SezyR6gjh/DxD6Mnf+UFNMDZ+Qd3rvNWNR3ZidWAZAhCk4vYyDX8D/p
KiL8xYvwqc5W/QD121QY1iEnLDJMWr36pKfHoHplELgsqviYVMUnUWDYLrPgYBfueoDx4FHifMB2
yW8SOVQdZG+VbuF6ZWuruKdSUv5dO9cCjcB2iuVkjwhJTrybYpNgTLJs4ms3WqiOdt0GJkwG/yVL
cppSpqWCs1/E10gKq3E6JD0Hbw2+8rnNQf5LpO2nLt854XBPxRmWOtLw3ajcZKp4KSnUSvRrQxtp
PIQV47rppsb5T/S8eVRSZS2VaV0HxZ3p3xb6xjDST1LD3NYOm5buYYwwMSZ5yuZ2imtspIhXbi9O
emPOHUYnkSNqF/dT/UBJ5s7AMTbhmi8zk1a5ZEWC4Grspj2C/XMkg3PoJ5tBTa/Z4bLsFnxShd2m
okUv0Om8J9TRaXsf7x0VEpDt6V5GdWDzDfHR2VRCXLngrk7OgEefRgxTvHAHHSZZY/hQnxLxFDuf
tJDviVoe36/Yk/dvkZJeMM7c5B3dnE64gZBBXkvf2fkj3aGCGJB5MFBA8GQcGZnvY7u8i5jD1A2e
KfuqxvPgJC2BoE+UrT9QyLc2+isHYp2JkIi/k0H8BkmIBvrkIK178tZ7NaAvK6GmgeG0nesbQZtP
XQfPLramhZn7lzHtb+z54QuBEGvdtmo/GdVrBi1ep0mYOjeiXWu8rBxeKvojdpas1o5aH3XAI1bp
XoFOHhbJFhcU2yr6u6LQQ0zhiGbTaI8HRs+uTUU+4nXfjsK/s3NlVZcAXzHPeQCCLl1JWbMFir7i
MogNuD6im8GKAUueydWYd9varFdm+Dwa5rluaoqO63QDg/Kek+gJh8yDoxpfNFBlHsSz1QSDc9E1
q6G6Mi367+ycyi/0TqwaWyPY051pdMp93bCDnEMRCKS4zwz3jt3oWXcpy1XalK0SzjQ47TjYqBsb
tM8jZqoBfnjgMrmhCprbV2LCsZPuXqiAOaT030J4Gq46+eioycGNkx12Gyg6gX8o8/xrScaDF7qf
eQ5th6oAlUCKE3PrzVxbS0MyeBn22ZGXlKn74OQl3c1q+ez6oTwaYVxeUVVPLNJW2c2417oyHSGO
uQujV+LDqHTOdevztJIqDjdGFH8FDnNNJy6CAA0uSAnxAXfDxbRIFmEU4uawt+RBcVJxjkMWFE9J
Pt00ZvpCx+mpTtPwUIVSWTVNrm5NEiJHEveU2yE1ngxWnk9mVotzD7niJNRHP17hJcCGYYtlD7Qi
iO7CYN5ekxXk3q00Sq9thKur3o1eUhBlC86i015ofYLKtfXt8UJbVrmBxnJHbcQqSctNmmTNId/A
NTevkb93zUDZICSDiGIq32SG1B/cVHW3cPDWbkFjchVED7zz8QOON8InhGxFm1QtDiJ2HquwuysM
DhahtO9kRBd0z5eV2Mm4bKv2mOXnKCOUKSLf8DCq4/rIhn0niq8EGL+Q1AXO3R3yuK88P6CzLFev
oRNgytDUx9Iq/ZdS2hBoFCa4EU/HsM+7JY852Vi22gWV1V7Y0saeuoz2GoykXt/KB4nE7qkZgnGv
WStVjR/whTU7BT8SkvRAK9aLLcLHnr4yVSwGGW+yjObJLJmWeax8VRPBQcUFxEkZDIrPEqQJxaoN
qA/NTE95ObLxmIkY8ySjmx7VVn9Txopias0FYUEKmAURiJo1gFlGfjhihj8Sr77VJv856f2LW4an
Lncfe6N/6V1xNimA0Y3mawinRHwKijkQ7SrHhkXptq+MfBOrKhXE9C7u+1AhQlOo0aYvUCPC0sqO
SqxodGqSJcfdrvP6Tm/0NMBN01cY69L6RN6KMi7sXmt/vmKpatN7T156XaRae9WEaJwEy+7zypgb
YlL/SFaO2SlG7mMUJlcRsSFezEH5CJ6TBd6oulccyPbaQSxcDq20lqB1HabrUbO3m/BrbnFgcJPp
iBHAx78I3gfcX7fLfTM5hrWVnDJrVDcR4dD1rMAwFqCuaIwRZluQJHOnaqtxlR24Xs3kzo3wsMhd
o970Vr5J8b96avtYDk8VWaXApAs0c6kgtokM6oG6Z3th8p5ybpXGva5TuRt4jehqv5V1sygGmkZ1
Qz0FyWeX8xF+JsCKwhxPyLw31Yis2iuAhtREuSS5jyOszG7VhM4RPKpOSEFjV3XhutTzm2oIj1Me
a7zYGorYYJDsLbN1DjkW78kDPWifYJoMV40zpGeHumU4e4kFhw2L2LoAe3jJoomrpu9L1bzgOXV2
fVg+NvMcSI+2tRornyZGhXeuTdZogekJOro69O0ygNEHX41vvK+abFNlaQ0bTn8g5GWvaP58+99Z
gSsBJ9/gRbp9o3TNblQxWDkKiYJKaXeMbritCTIwAbkSUuD4yJaiE19bNppG6XsCIe/vH7f+9BD1
8xnq//7loey/8bg1x6P+PKpz85q/Bi/pu8PW/BPfD1vf+N4Ggj9IcNwx+Aj+ndXRZnOS66BX4pb5
bjP6J7ZCm1vPVAPTG+Ydx9LnBNaP45Ym0I5mNcoFecFRDWbr39CO3s/1OQcCx+BQZ5EswyCCH+r9
xLjwGR+NmX+xIkV7tKSe3rExoOhJG/ADegY39+disP3fuHfez6m/f+ps1KIlALmKWfL7T7V5GiLc
0ZfOMKwFOMuIRzOIDj99Db+1v/z4EJ4DTpGmo5GKev8hpGcqJ2icCw+C8Yg9ur5NgmoYf2OyeW8P
+f4pBKeQ/uaDszo7z352a7TI+rI1HMhKIewITKbGxXCIWgZur27V3H7+67/Ue7PNj49jReGWETYW
aY7hP39cEmv9XCZ20RKtOrADvgl6zTzWrdP/5u/1q6+Impx/ftBHkrSVu4K8o32BmEBPlE18RJXK
D42Gx/3XDqVf3X2YInTKdUg2oji8/9tYpC4zDO2XjPDSJ/4nhvMDxtR9yjRwPbpxmnr0vYXfde4/
/dQPDpsfFxFnnMsTaeEt+fCx9FZFY5g6FwY/eDoNSeVu1RgG0VlTX08FxZ6tdP1Vbqdkcx3IiHRJ
B5+jwLJ9dM6Wlvm4zA62dCtW7FQDxwL6NvrNF/DLa+MALkNs0eZagffXppWyrdzYvtAeVnMQSUjh
O7FheyS6ojehT+65ZKHb/vXt9YtvHQEIg4eO4QaXyocrM7ZhaIS9uAxxo+2F7N3lBM7p7z+YmPZ4
+AF18tqBu/PuHpbk9MOxVS8uYqwnfIc0gISv+dd/E/MbGvrfLpX5W54bPxyTVy9iFz0r7z8GYlMs
ZRkdwQ3jPpGm2T+6YCiLvXQYRi4jx0VPgfFgt8uOWc88OZ3IXxiVrgGaVtXqjdoon24NxkNsSW2j
nGvY+Eo2cqrtbEk3k39EjKJoty8GBUTk5Fqfkn4E5Iazyz/TUt4oZBYbwmiuG5V3tpWVdxIQBvoV
/Jq3sKubdmEGjkruj9jPTD0ZgJIIpdQfhk5SHjaIJr5tSoJMDpHfHSIcbv1AbRl/q1FUC0AE1oQN
DfgOfoJ2ONKfpF/KwfHFMoe8+GJqccT2yp7YyRSgsDdOpet3fm/k7MngkHySOmSKdZ2XerIAS59d
YoVHcJPwL4in9xIPdd2b/bPFno3ARQXmbmFChZCzG8bJSLlhYeH58ZtXI8wrxaNLXPkStGJ4k3Fs
7Jy8scn/kKXrPBTg8Ibr6O7w4GfuTpsy1/B4xIKDVYFz3BW03N2qeiLidZA3/i5XbeokyxrM7aKm
dDhY+UnRh+DbNOb6gVUnb06gZ+MiQIsIVlHVTMVR9BERqohX2Eh2weTkE9RSeZVUsuHs4Z2wda0k
tvd+a0DuHrCGPecMQocFpUM0TxmVwvxaUu5dLcwmd290nPhnaMDVqcj4BC9O7PQ2jy2OA7gunDsW
lWDDn05NkcNk88lR+vboOPiTlmh28jx15OIq1Q1eQtcmShbHYa5tyCsmj5ie83gdJWZnebUxtMeI
lF/CTKSUVJVPZe9vVDWg+zKz3Z68vdsDfwtVYjSlBVQK/UkiUppWkL9EWsdhXVeiGhDL1Jefs9on
6QiGuTjh62vAfycDhMbWDfUeZw2awWKckuCL2TEdp6K+tJGjcjl+Uft5NJrVoIz0IREPdtkyawRl
OHCQhHM5eUXVw5aQhQZvNWlFelXhvWd6avZFv3Ro3bhpoqQ5gt/U31Tu0PEMQ6g/iCDpT0WsV8DN
W4FQkuTZBFVxDFF0s1YjRJNPboKRMTV9YlmIjsqaCS1qCJAgQ/X6RgIH7TI4oITjWvVTpaFQMp6Q
fetpXc+BpXMLLA1jMDjEVlWgzj2nzhbbnWOtlVrluYEXSDW7QZzEWaZMNkjY6XQcAgIw7gTeiOce
w/SNjT+VdnX4pBYZwZZoXzWmd4admReU5OizO1AEusTlWzPzcotkRxRiynZuFg5gI3j06Jk0il2b
Fcrg8XctP0ei5wuaHDP7rGLjeuI3qB/yzm4wO+STzbE5I3HvaIWLxqT7JqFFaZVe6cKYXhpTOz75
OXUMK8G1DRZN4FItDVFVndtR5HNkTL3m0cwSv458DfHC1/LuVoNF8cVKFP/JIRtULgqYz89lrRn3
gz5nnxKXYWCcBx1HDzeheh0jUYLdzmAl9Gq+8bOjmIJaltyOnnwlZMJTi29jMN+kZIJomLWmzV5S
spxVekBnCVrsUglsE9mg627VdL4HB7W9H+pYIbRaIxeBZSo5baPwjkgek9Hj5bD8Cx6+NNlUUQ28
kUBlEgF5Bevp5QRwr1Q9AlAGAxgeVlFzjMXqRRMnx7UALnZiRtpbL6HiL0Jey7SqyjpwlyxgUBFD
IfpzUwbppS/GEWqqqcCQZqteLsxuhvK2pgBfNiguslBNCV/PZerSS8J97ywGp0zzlWxmDa3POJvO
obw7jZG+se/iPtl1GGycq4E3efkM7gj7lmeghyhrN1c03kBVQbm47VmFmUVHR8qA5B2v4xwDVm/i
GCQ/jbnthoIM6k0KtRanRuJ85OWs45pDoHLFXmEQV1/V4LrgVzb53FxaitL1bP4ZMZ6ngvyRSzHU
0nanal7sAsaFpYCh4vSwUledYouDpkf2W0622VilQzxtJr0vCXRHFVhp0oqAhTu/S7cwntWDksdi
wAQYWE/STMejgcGoW6iT1eVeq1vK1y5R6vu0811zXSOmN6siVqPnlqqQM5Tl7lUJTe2V/Tfp8YF4
JhqjDMN+1/pBGC+Vok6HlVI5Bh0AYZivcIMaqnaPF0e9reAuwnEc6yBiPjkEzWoyowTPk14AGmVK
PQ4oIxkT4mZIiSLZaax/JX2rMUi0ZTJsLTgI1MrbMe3OU++rw1ZPy0RZWY60cVsNgb1taOnRVqNe
FR0OnIrMdMecU/e6zKgeYsD2w1KQWXrwVWyBi86GnHzwcf/xERAKcdQb851lWIBnPVC+FlRoPfTx
9A5MovU8t14G2dPw6ovepu0hqUnwukGP5UOCdU49c6yybj1gLWeJb2ooX7qVlMpKjY0wgE7TWtyK
6kC4FbiJ/0UHtLlo+hS9H41iVqrQ4po1W48ZiyfmZCe7Gal7thvlDRAmM/TxIOljvzCjPpt9cJMF
OQ6NEhoDxwooC1GAKtdH3PWosX5LpYEOEXARZmlQAZMPWeYtmAvVlSqGvlnXWu90oOMLViqEV0Ye
EWk+BZJe0YX7gaWAgbSZxMMuqwv9wWZnBuG9zrplo1jyUWWr0C8YtQG5MxPboTUqIIbi5Yov3dsM
431eXk9alUaLLJPmZco0+1lUfce42a1G9ifEIT1HS/xZzQRgyI6JiFa2qKqav9mkc2RY1NqoXGMM
1hCX8P5WfCkWGwe977K5DIR65HXQNlrmsRq1gHnJHOHks418WtQ61iyMkoHWLyWWu7cBlFy7FX6d
ciYBm7ERo8/wLIJ3Mqw5socTs/ShVKAtxdmNpeits5WwoRQYfo7ND9HjLLq9xLoR3vmjT2ebYRJD
3UhXC0jbsYjk67SRbcNXHPbGslQbVrUal2j0pXPGoogAvvuCbiZ0R+oX0PmNYgHS2sZtNQFbTtYt
/uzkeowJUw9oWB0uzm43MB5qPZfSHoilAYllboegfK250HOjOf79BRWsINoiBcssr3q6qzy9HbVj
W1oxahw7ldZjD9xSk5uVQbaYFEynHoRE6zrWWF9pqprSu4TgMgUPkCZ5LwvNCDdAEszVAHv8djA1
Sx4yC9/EriSWSeVlGsWP4H7oEf62z/8f09I/CG79dOT5jzH/oe1fouZn2enbD3yXncCeGjoPLERU
CxcSxXE/RvwGZbcoL9qciMOXCT/7X44lzEyc97E4MVDhIGDP0/8fmpOAHUM0At8OJak08VAt9zc0
J03/MOKnZxcpjFpd2KsueQh3Pob+FCAYAY8YmRTlUuvrufUb631L1JYXN0VuMA1piJKFUk6ejwu6
92RL+nihlCrR7taX9Dd3ZIoyRr1JwaPeQHjBdBj6e1HAksb25FfQsCC8YCCNQnBisPHhq0m8m/5V
S0dotZybp/ItnzR8wes/kir3MbFQINpiUk6bbtgXajgRC+8c7YIQF3yiP6XsuY8FFmnXwG+/cNrW
EZwgyYjj7mEWqoBHSDzd7sCnaXaV7xpOFezGS6leKb5jOdscr+9RRpmRU4siwgALlBGdM8F+YIf3
1A49nLqyYzgO4mvp5H7DTGeMrmlwP01N4pyGQlWuhBtYzJTmavVL7I/RUwBvnGWD90+3JcjKym3y
x4aD69/jXVNzyDr8Iwcqg5lGlRnjp8kfrPOYcNTBA+oH7Ve3jRUTdGme2vsw7xVzz060D9apJSkD
GaeOGB8+sHGR2L4R8M4aZXkKlLEw2UU5AheWWgjt1HYhCQcryApYlJq7zdmVcphsQz285KGLdqIG
erMtjajxz42siJr3etbs9cB28m2sF+VhIAlmfMYLSecBMwTxxj7PBMbtxudUF+yIyRckS+Lg1o2v
MamrAYnMZtyJ013UyZ62eUfP1+E0lF/CpAFOkgvbeKSmqN+mPrNqDGAlVvPxxbCIO5DsIITCJLzw
TGPvpzJ9sBnnwLzGUeXFjLQ5R7QqNO1Y9Asfhg4LrKpFK20crmGnsC0FkWB1S1+lZ8hz7b5gx5vU
kbsh3S9/o51o72UhRA1ciBhxHP4BOJf4qGrgEndn3mC7LAOqlOCB0hYFsAw2g6WywiaOhVhB7xsI
V91gtR/YcS9ydiRbs9dLZnGFfSntAlwMOegrH3buHaCMZClGts0/vY9+JcC+Fyt//K42bGViXHiD
BKr4z4+50cC2hLDBRENli8W5V/eTsx/VjsM3HScDbAarh+qCmUBuS1E/U+ilzuwmQcpDr+pumcgU
y6Jbk4BBGQz7N1y6wZs7cDopFTffKm5i3ODL5+QYZ6gXAGnj4kCDgbXMw/zNip0rvSchVPAgrvMQ
Jic4+TZZBvQZv7qjGV/KcmqemQfi8xbw4rDk+PgvOfto/n1mKsorO5biUmFcZ6zlYtPzwZd8i7oI
x0tlGMwASD/YtFnCISpUIOR9N7L9uVz5nqb1/TJaKMsk9ynYAKr1/jLG2mBTewKfgdmjCUNbdo9k
ee+SMBJbWI3NzkQi8Ig5jSuMGMRKk8Z+AUVZn20FYp3VRc0d4R9KS9KO2ptQCddz6GNNrKP7zVf+
i1+VGmoYdbzZdd3U5zvipxe7SxSjpFKwXU5StA8h38bsR5/WRasKpq1WtVZZm/jisSb+7jL94smw
qGJ3CCCjZ1CC/eGzXRk62Vhztw2mtYMU4Gy1WLrLZhrLW7gXGhkz0aypWsnW41Q3q7Zg9z+5gF2L
aVrhg331s0A5GqPIVsTJxX5IjOQ3acOP2TkeW4cVlotDpBERVP3wTDgxR/TCCunLhvPKZUpr+Nm1
f1O2GM09WhRiryZBS0fDyJ48xTy78jt98io7eXSDut92kWU8CnowFnh0lZP0lXqlOV1GAs8Zt4Od
tpsgF9pFC/3w/wdE8Jfju3eDvj8dB/4XDvm0mVH350O+Y9TQ/v6BTf/tZ77vt4T1BzI9WjYPKcM6
HoB/brhg07PPms3jWLNVOAP8lx9s+hnjx1ybnZZG/yq+SRTqHxsuU/+DbRZMehL783/4W8W/H+85
wkbo7Lw9NItBJH7zD0+G4RMlCEqzXNq2X7rLkrQMCJH8/7F3HkuSI1l3fpWx2aMN0gFsIxAqtSq5
gWUpaMABOOSeT8IVF3yKeTF+yOr+OzMqJ4NFbkizGZupHuusKigX1889wjYfYUZipl4V/fQhl3H/
0Izj51znXEbCipttCTDJOSYbMfrBDDbeed+mBNfM7RL4ZFU4rgNVRqrcdEndE7RNJdUSRmVoU9C0
Ynz/7JW/sp8gXGcK/w3pwwaFLs++R0OUjiV7ytGDeK2HL5xGfSRAnvw9hkFxt/NmLOrO6qGxOMBl
efItMRv/3C30+jsqJU+gPxvaCOfQJMJH1U2sxVAcp0FQfxm9A1xLbkRo43YzV11+jrmTlYIsROpO
jxSsH3qxIjmMDtyBbc0Kgs8w2G5EnSXGet/ixQ27CwYHysUhIhJ5qqv8I/YrsDngw2OW1kKaJ2o+
HcwbIIDivT0tplyc6VCDxHPdIDAio+SrxGiq3wyRO+ZBnBOQtx50FgoMelRfr1Io+hYGbSIlGWbw
CKRJpp6MDRApAz0gJT/BH5BN+zUMPXkTW6AFa19mZUPnovck3MBwICKQj3wxunRFhZcnsLhcDscb
9D/+sO6rFrscVQij3QufPsKWrmJzUSKu9c4cGG9yZ7TmbK6Em0uMjdz6rJ4JzUzpp6wzcsyaQ+70
zSdslxoscKiceEnoh6DjYkjorrHvmPc0S6NPzjyomz5WVrfNocP3CCS9/sqbsSNc6V2Jc42pzZpA
keTipSKLkAQ1bYo6SDmhkV4XSW8RUOSX87cQ6AuntXiwfpBo5Lc8RD48oGTqtXVuxeb3yKxxho6z
Bkr/pKHKjFVqXlcIdS7qQSC6JQqBGTBwxwjWGlAmN9WLlaMP80NmRdZw54qIGpJNA+cgkuTaa71I
fLXCwdmNV5XVm1aAk7Rz4aGUxX08rOgteUVXRFujsZ33mLJ5X5MBQ7O1AD9N1mlbZrRiYCsTUdk8
mWRGvkQDkBljzdeLp2jjl814PZcxmRBaqad1MKc9pv+aRtNuR6hD35zXTTr/GCQwLoGUKHHX7F9V
u2Uk6vhXtt3sYY82xI+DLGJ3wz7kf5oonvgZ4TxIAfuswqYPDzEsF1OHIkr1O2Q0sI7wfDbNwB0H
SjMrzAW+gDoWbFtc2OnuJMmUHxh/E8E8TebsNBv99jpPNByu8jkcPni23QybpvA6fK/Id15DT1E4
lhmwOq1xHvDMatOPaU4zapV44/AZwlEOoqdpciSJj1glPDRKER8mbcR6ycc2+odWd8bXTkPHvUYd
O+2p4zxvF81e/qN0JnVZuFn1IMx+nbVdSGwUawh0XSbxuR42A/72EUaHhQ3mGXkVagfP+6Rcz2v3
czyFDxMBAQ9ZrDH6hkqqr8jDpX/wMeWemd+Igc9M4h10pLsybDauW0JrxEjJ2Glt7X30u65X+5jD
VrLCuIga3Pd7K8HEa4TI2S5VYRrGlbs2nHCI1p2Gv9YmQ0s9HThCQVCu23pkkTI090fb0Y8EUdZj
yEiQMLcd9F7Y1PCOvIDsOFjMyMggjMa6ibN2W+Eut5opC8JNY+ftF9PJ2g9koZXYd+d6eBYhT8t2
8OKxR+rgoFUB7gNRu2ZHMh+UljGZJypwotfnCNw6hn+G/yRk2C+ES1bAl2O+SXEaiG4ry2hxHuV6
2RqnT6Okah/SatPbjT2Rw8GgCWavUR8ylla8mUwEOmCVHXmKxBG4YqOSfrDOdZcgkzYZ/TOcQqGR
xSLMPiTToE1bMea9tcL1FQ8X2eXRXeyrFBFAlxDmbrQecU0+0SH1KsaHlAi32g8THO7C0FlXltUR
oiJGqIVCGIlxE4WGHW1j2nX4ExhGUWHcIVMIgF1vu1uVoSXd+o5aTKLmWu3J94Bo3NHz8S4KP0ty
3ATz4dE0GyTzVmsDNeSZ+GYCnY/EtpFMckGhPRTfQB3gKDLHobGQ4k4aBUoykroa05/PNC3JaZ6m
mHMG0iyn82gwvSIgKWB8zLzMuExGJfE6pRn7FctcdEGMarWaCH4h/pJ+h06zTpn3fiLU+UB82ruY
CBU6H21b3iJm8a7dODNvSZpofzReZZL8iSvONssozFfM3kytwxbLBKDIzASqo63J+h4q0RCC5ONj
t/g2XqcFqezranA4aAlGF2VlGBkXMKnbxymZM3dTdj7xkp41wQhqpCSRN1GuepfYLgDg2ILO4w3g
OtM+1LQZO+8h6WA6E8P1uUbJRTOuWdzgOKUl4ybEK+JrTPNlJIjLw5eQ5kMI9Q6h+QPOq/zuvICR
fqYwaqM3wfy4gQg90nKONIE6bYBQvNYwKsCyXTo47EcMscAdhlat0a9ixN+D/mcXZlP5N0Oj1MNY
6LGiazKENxPN0nSFwyWiMQPP/z85B//BIv+JQPGN6jhIky9Vp5LnYOTyJ/7EIq0/nmpcqjeAR8dc
bLt+6o1s4w8Xo2rOUj5drKUC/q/aGJbbwj7CKcUWUNyEAYT4FwGOitpwgCd92DFgSNiP/AYYeVRS
QkMhD9w1SeSFDoQBzNF5zK+0qKPfQwyRMaAt8oQKUrc4ZVf16lU8Sxe2wdkUmtjLs2mdwg0ZJq7i
YRC7uM3H73OjMVfP3vorBbJhHl/H5nkghdm8HxOQyD86f+c9uQvmIEDpOmXj9EezDA2TDL2bBaxs
dyCvdlBnHq2AcXHFjiRrbICnobqRIFnGSvVd+VBOQyI2BZ5P1WUf0kM4qzN9se6MmtHdlhlF4yah
xU1vR4X+vGrKbmyD0THRjqQGmaTzPHY7w53teJFxGhNKH5RMLrfSt/SHkR86d0mc6/U5pY8VoqqE
krWSNhtNWJVOudc7+uKBm5QkrolwtL7a/tx6e3tUxs4NLZjXuQdVgcyaLL0OK7uxVhUY8fngWs6d
g2oHyJQQc8TpeCatPJFm73qaQPomojV/ZZuDyrcqogG01TD9b3fQV9iYhk4H8rXHAQedxnfg1GVh
73hBOuvs3/wLXW7gwxg2OvYRVud+DGNg1YEFa+1g1u3tJE5FcpMQiJ2CCIkm37BLlf25RgeTWBHs
4cp1WU7RoTGHWV3QALbtR7ty/CIQrarK92Vjy3NKO7tGGOJOoGUw3Wn3DXgz5v5Eaxy2MKeSJirr
x5QwncdW+uO70mvkDywXRMFPVP456s38c6J3zteeYvkHx1Cn/KS54VyvcYrsDbhOuunt/VijHeSk
WpeQDmMMw0Z5gySU3tSa9M4XdJl4sHyJFSdxEcIhbjzeqjBGOs0c1Trzs2o0mwBvc8RGQJnKBoXG
K8Dc0VSVw2bCDQ9n7KjzKer0keZggw1SsrUdOlewuVNFIGxGz+0jjhfKYGuHdrSv6UNdO3PUXzxN
j/8sz/80lw7Lv0cv7v/136t/PFTFv/7HPx7Lb/+4af71P8uvifz+fL1++it+LtjuH6y5dIhACwA0
DFbYvxZsAAtWYoyyfFZtXDoWfuCfYIYBYZn1HVYy6k2U7cuP/lywNf0Paiwko/zHg9Fs00v6LUBj
6UQ9xwHobEHdFItOFYW9DYX45XKa2yaxFHh3Vom99rGAP+jl3I7rwcagKE+aS6pXmjmDSmkKA4iF
B7eAikh8TGyd9bHW50GRucU7fYzqGyd0Izqd0TR/nmpMvyPfqx5gnVLMPXvnr6zOC6L08q5Z/D0D
vhP/1PGTW6jEz8DRjNCYvHE/9cjiTBKqDeMmTgjtXausTW8ji8Z2TPD3rU37mYN9Q2J77on6B80V
69LKLfvMas3xvaY3hHeNwlUAG55xPpJvwqpAkvqnvpDlAx9ax8Rdn6cNunxxQe/a0FYkk2pf0f8M
3/Wkl3cDfqhb0tL6L6ndJ5daFKIsiHvY2ChC04upMrd5DwUHxkejLZHoGZWVF83tDycLPfRilXNh
5Rpx2bLFx/ftF/USyGVzhH7KuKNOwzqGrtjRJqbgzOfu8p7YAizdv4o7lC5ZU9kb01UT4qG/Ns7/
rAz/XEIy//3CsMn/cf+Y94/fqub5WrD8oZ9LAZnqzGuAS92kbQyddhm0P4s3zadfbOIwxVfiFyI8
/kY2DRtkE68mLAP5CXDds+rN+mOpAVkoEMBSbvm/U7yRafJiTnFOYPYbDkgsS87S7V4KomdzysVb
lZB54WzTPnzowC/us1GrHs1GzHvFWM23eugA9fugSIsALoXjQ0v3oiFq7EZFVb4GNoe4r2zav6iQ
NQgnpe1Mn3A+m86FAD0JSuKSriMP82YCwJ32YPiK00tC5wzBWPI5FFZ51wpIgasoroxbp4l0ygcj
OyerKN4jvRsOiWOOYlWMMXEhTV0FReW6XwitTQPTSWjmIQMX8BCbvAFKVSnkjEi3PsQJKqMVBlnT
xzJtJcHksdAv47CdYZYSeXebNpO6xRjJ+SYT9F2BT5I46qq2DvVt1xCnscp6s15SotoIfjOubVCh
TKfgXOi0bpA7ievv0xGDNgIfaa2u8OmuP1F4zIREGeCdJNB8ThS9FgRPeTas8VsD5yHF1P8AcmQ/
ZoUz0TMtdNoZ5fDZ7Di8rmRL7Dpd5gCKrEsSsSe/aWVO+gk9V8ktSSgnAR+g2Kg4Ute5aTU8+mhd
GqOOD1GZZWCnst9RWJ2VmU+AMjFgeuSohwhTcpSArY+SbV5cownoIoMICL24NHLgvVIWNzZB3t9A
TmGrpo1I6f9CCVVrt2ijAhukXH+H04UIA+h91WNFf9RCGuXHe1WO8qM+qY9jVstVapfaPi8yEjqk
XK45NAHxS58KG9v0QEUOcSSOdhUi0QVw6vvoR4iVwQ4IljNtarzLjOaq1ZV+2YSdFajGtz+j8v+c
xQPiMUdLsMxSUXsOMkOXpgcKdjGfQlTpJjsrkWeY2ZdwKkt1mSjtchLdFeJdDD6ywhbrwqPcnklW
2cPy0BZlez7dhrUuLjN8rFcRNLqHGfrqVxAO1IrTUCQ7R5JwygDyvA/zDMchxgR8kYc9zPhwELYa
y72yVIiZfemB7uAnA+NateMmahSmIiln9m2Tp/e9m6D+9px1VPCvfU/lm8Ki0zoQ8KyNJsKXlqap
g00g0ED3yG6CF0unPg7mdItpoANOaWDxbvQdGaYAqClaWjPuPoux4JDAUwelYX2hj1ms7VgsLm0+
NOfW3XR1viRwO562T8lRO7BhwoOLZbvF8AwZR+juR+XftmHG70+N8iGr8f01GOxAIwXNvuZGOkuz
QwKYAzr4QGlaNG8at5rvIBMbJWC6yylHzzVtI21j3A9ZlHyuEP58bGxz3kIgwLbKnmS5y4QJmSo3
bys9q9bSS8F8FZwAon+Ga2WPxZa8nvd0GeFNVaP1xYRxg2rRaK2PzdST6qPCZvF/8jLMUYjf1gly
Ef4aW7sbWKzMpkyDF69NVgB924f16DmBsvIS2AIafSPA+WdPM8+ixos3WYjSL5WdTdSD6d+5YYdx
AZnBm2ayfWheyIYnO8JTLDQqOGGZ0ADeytZ/b+KLd6F5cmIB4uSzGcOFs47wPnyw/UJzghkuW3Sl
DxiS2ZMz7zQLZn3QTURzEJoUeNLF1X6El39G6kL7YcJx7R6x/2DfEDOiNvUiy0bd+yWzSUwf9Ck7
84dhvMnzVNzTPXLSwBrs8YZgXZEGkTEZ+7ltq/tI+uGD6t15b2fK3wEr0n6y3eyMA1iLw1AcbQVM
RwTLRMIPGGlwiBiLeQtUkOJzM6NDJsHT3/VzOl73w2jAj8tRnNb56JOvaJQ7ZxhJUpTCaYnNIVcE
Bc54MxETX7JmVP13ZznQzmMrH2Fxs2f4Yxn+wONDwl+IvPoDrm+SGYyRGaktbmtc5PRU+hN1kPHr
5sZpngag75gm1irLLvp8czPLMplg4zrbHsd6GcEqqkW30VV2ViTmGaT/bpWVGU6iHtIH12zx2+RE
m5FfW9UfMkJsA9wz2ptnFcIrZewRxrBsuTSTMGeBw+exhS/IzPO7slIbSiNnUMDp2CIZKfzg5MP7
uRrESia1deiNGS00Icld+dViMGKsW+E9AC0Q07IrjhdqFVZpRwsEFQMi3cB2imKlo+i1cswp57b7
UVSYGbVterYMnrdv/1j89XT7OHbDEUCwh6sxtc7z2xeN22ItYHP73VTu/Do+G6b2MhqqR2/koJvL
8AGexw1+xrQjzISERx2nOwwarLHedCLbRXgR7OEhnGAGvKx6f75WAwjBtHxoHvDzXt6XrXHsUo7u
bOmuqfUoy/cYylp4tRodbTqxsVS/f3oVv1X1cirkv8emR/97bfwXv2v3vVrsh9rjv2q5m//X/JOW
MfHvi2JMwh7zo6iB5U/8rIgdAzQTP3CwNc66OnTIvwpiG1zSA0uE1shOj5iRkfXX4djgR8TyYSDO
t2WI8/H/OhxzcAbh5OMiVDUxlfHc36mIjwHAp6nJ4dIiGpdqeEFhX4zuyh/a5dCM3/HUfEkGhFBp
p5PP8eyNvLIILEfVZ414UEZWAGshJJGt4GD8/vIyZpK2YTiDMIo8xdoRAdehGZQR9HokN7E7ufdv
Xw+2/4srknZIcoILBRV40wI/WF778wcLIfINYaOhNPNRGigS6CZiFWAxFGTFxFjUIrVz9bqL6MYT
AgIhvpXsSwmaTQ/jeYXVBd5AODzdkopSeGfs77a/te1+qrxd5sU+FEblEwGHBYAie51GepIOyll0
gvAA8EUgBQc/BJLSSmudRTniyNUgta5vdoroXbbgae5stp7G6lyXE7mkuh7Omz6bhq8GUXQ9djwA
G4irCx0mSQ/h1UIugLtFNbkEOXl+IaxPTVlMyRDUiW5H2FlBLMBH2WnhGdaIr1y3MTB3SLzC35Ni
E1HjxllphR8p8tT83sWoExXA2ALf7FWT8PvWbJ6YAup2LZbSuZ9dH5VVZlV0z/qhnEY9cFwNlcta
D1NyfFdV5Wb02+nQ5A5OKoObHcjxEjb9R9j05oaoQnfAsBfjj3FJW07A9jwN0IKeXIwUOsjgJXkI
yrxca269JtHjs4J+vE+qIg++UHKJ3z4nfCz/YBd5LQ4RDPFkA03MqBC6gfxHnzGSLtoDR8vJhO7f
FGb1Y0pV82AUqjQPWipQrNXjbJLyVZOgtiqRl/lrvDg988E2WjrJEV1QMhZdgacLaW6CYGldc/Ud
7xw/jdGwvWYrYcPEXwly86zvZTVjpbpimMEUNlOCHM8VSlAtmK0lFwBRh917FDLGYgtL9HG8tc1i
yhpin2YRa+t+toziKrEHF3AWQUWILf7YF3dy1rTqTODeA+Ze6D3km1Ud1Vp+sRj7dfcE5FC357Ir
67spxck6yDhp6Vf5oNMvxXLGR7HmwNVP1jmG1DiRz6hDNwUCBzrzkzn0NgamKNqqbdL6oTgX4Nri
eoxiCYG/LUpZnWtp5ZswRhxHqYMxIReDBpwXACrYTQjZbGy6sQWYempKpCR5nbvVFqy/nT/RykaN
imcwbf67IsPdY60aD1pcXfDZbqyqNv0rIGcy87TKy4p7LbGS7gpYxzIebEhAiOhMr9QOWjgX+0no
3srB/AjPRpWRWEdAHYbZGIrk5VVCXEdy2SdTxInPmhx5qEcX1eVlH9k0MyFbAipzTsJCDScxb5bT
gV6xJc5SAcUP0zQ79ujhSmEEcDx7eg5L0hcdiLmuh9TYJQ25dXtpSNF88uu2HW6RvYW5Fcw+NIz7
Jhtt2rW6VlOc4LOWZ58rbITVudZnmfcujWDas/rMRqjCoLP0Gs7GJFITQ9gYNns9U4mOTovXZtvh
At7f24WtNfJ+8pWV+FesWVWDCxoCvLy7DSGvjh1e0C4G7l9mVStM1Mk6CpuHTla2Nt3X1WjLVU8o
0xiIqkFXukp7/M+heEIPkKQHNDWG6KlIF21y2g+YWOE5LNY9nA7SKjhqGf41xggJiqSJwUeOgkZs
Bh7emR6hddUsGWHJVIfNzm2Vq1/7RJGnZ7NWcvyxWkWmRIP+WeNUFeWIPVMN8jdpWJ2EUQoD4J2W
abWDVDOhw9yBjthnmZINwVWw4CnX+RygkkYaLqCBOXnBFCLhidfzLEusxSvsenofXtSix1rNVWQ3
6acI11K4W/3kk6x569PVGEISLYowhl415G7cnSixX26X7CoQxsCgLBcxBOXsLy4HZtIpmJrws0jT
xOm86KBYQHlJPry9f716HQ+QSrBXmiCbL3cv9n3SBm2D824m8RaSuezvU6w4f2tb/nOTxErhCWun
DjnaJN008WoX9Hil1ZovDvhEozuuD23jLF5Ydm9u336s5e/7uwxYXh9O5mh7QABpONLFfflYIU7x
4yxo/Vg0/EhlLDvUQkhIg9I1KPkJhFyRkqY/EkM+nPhyL89GT5emJmAVsQAFF2Ljy0tXOohZmDHG
FLZFZOlmNPTqSt/qejMEbz/lrx+PhwT8NG3cManOjw48bNbYxjpcylBNeD3FZnYRdl504oF+fZfL
g1D92xxNyPA4GiLdNOWtS4cCZ7K5rdndJA8TFs5H28YD3Ksadrkpjfc9p6Sfn/G3DgL/lqz7vH7/
/867h4qRKU7bCf8X3Cws26OV9O9L/3/9t3xpkB3a5R/tC0j8tb/o54nANP6gn0NR7YkFi2aE/HUi
MHysehZqnUmFDxou/uY3CB0/VVxWkXPQDTLgDP/XicDx//AQzC0IOdg6dgS/ZfBzVKkvpjTA7Fwf
nRVWG08A+jOAnIj4mi0gIZy3Gv2V6rph3ypxVqfAlqEtxhMrwmuX45C6TBe4+KRPvZyWSqCUwAiY
kFDfwDu44iTSq5zkap1UYHJ23BMr3lEn8OnxYEqz/jA1l27Ay+tlLUth7eQ6Snh+GQZDXTpT3t3o
RP0FE4RWApurSR38OI+2vjkb+2fj45WD0Mu1wX26PiRtHndRx/1yas+KLjE8Cf4tED4cWGyX6AUn
3719lZeL3dNVTJ3S8skRl6Pi0TqbQek1THCVwJRDGaRmWxH9tyih9GTavH2pV17o0klZzqmMGJg5
L19oI9vUsyTuqKTDqr3ytXlTOLWPS1OV78kJIEkA45iNGrQ5sMKhOvGkx63d5YXCXKFF6ViL0um4
oWOTfFXWzjDT4KgBDVPUvHfIeCwLSguTDYpAgY1k0y2wci3Ty8KO53D5xh1h2IDp96MYrG6dId14
Nw8VCc9R35NUTABZdDObhHEnYed+1WUBBP/2qzvC635+JpPGONR03h6+Wi/fXUr7pSOCgcFfSLy/
48UjpVPQeVNPu4HEhpsA6r2wDHFUwqdgJQhOPzC4y31bafk18ybZk/2RB1oYaoe3b+7l9vLz3gAF
FtjLQoVwvF+OiadKyZk9IEsG6m7tyl3UQZpD8r8mVwn/VtJJg6Y2xxP5cK+sCGxqABs0EQE5vKPd
s7KTMpzY2IJQut2WBu58qHuMCcp+/Kb37f3bj/nLTOHZgF/wdnIWisBxQdcWFWHsVPLBnAzOtkQJ
cFOEsGJ8sz/Vpv5l6i+XguUCdCc8gJCjSWmQEga/ebbpKFQ7EnXn6w5t5YnnARh6VmHx2bgICX4A
lXQIoKctnIJny/ccSlvgM2QHRImE5EWoepPazTffaZK1KzEinGHNn1gCfvliyzVtfSHDAT6jaHl5
Tc3oSBxvUifoq3C4GcqcI5gdxgEOAxGaVKN9ePubGUfEiJ8PSe1jA/GYqDuWN/3sIYsMG80aZUOQ
FBnltyyzdVMQs8IhPQnUlH1q+2g870St7gsm1b4gIZgcZ6Dv/5MbYfBgj47Mjk/78kYcMdBSAMwI
nFmb912K+0GUQ9cectCSwpDFmdZpaksrrlr6BvWhyQbELz2b6tt38utnp6iG4AJS5yEbOJ6tQkrA
qyJzAom7BNpmPdxVNllFdg7dP9ElOIUZnVp6f1kiBBfF3x1aj7VYZh19d1FaNfxA30Z90al1Rkrx
mHMcQj47YfmQxhuaNeUu0pZ7oOOA4ySLsgOKZsVzuxZhWu4x9sbd1LWuLHQf576ISHyCZ31iwLzy
dsBdERpCLKAH4R4tKR2mqUKzbT3ouvxOiHyGPRMWd7kUnyqMZIGGci8+cc1f9sWFH8ru9PRyiPM4
moi2SKIQjaseVFldn/etrq1YZRMcb2gY6PH4tUJ4vfG9OtxGdvW7GlCmCJdfVhrGBBIz92hbFmYV
T2Xr8XL11uU1e/U7p5D2aizwrWtzlDQQfIxN4mV+AHW/wITcrnaTjkcV2J2zccbW3HayEEFDiuY+
q2S3oTeikCwMf+bIcBB43dXv1VeFg8AygQQEkOXzPZvO00RwSI6IIUiBzla4JTdXc6XMwCBDOsiq
5ECGzbpo8++UitkJffQrYxgaL8OC/QaQ6fgU5SZ+gqcAn0mptrvKSBddUwk2Z9CUUDsZUbaN2Agx
qJBW8PaU/XXnWQjEf1/5aPZAz+hMVSMT6dDFbNBvy3VX9ulGK6fHt6/02vBnkxPsB5SdHGxevl+C
Bwqjnjs9GPWKJmsjKSdG10PNY8Q7WonJWWjiFvj2RV/7qM8vevR4/iB8VbpcNPGsYmfYZMmXYfl1
1u0bIV0bYvNUB2PUu+cERP1uCcHgd4BhOF7RWIE+9/KBu85tU5rczD1pwXxhabnAVqU8ZGCy21JP
nBOD6LVP6dgshlQtXHjJungxgNtB5DUhmAH5gO4aMDfbhZn44lKynioZf936eLTldGgsFCv+38tL
aYSjVQ3bf1AWhQow9iIMsuxrji52gSP93K1rUbkQLvoywOQhRo7TocjQY/PEO34K7fwby1kqDe4E
oSoQrEsTyzv6wDR5iqqMTR3Ur8VDGXf5dZ+4HnTlLN+4lfSu6XVILGE6MuBLHQvoqSbjfmrjaysD
eLFNhWkGJ+XD2wPvydHg+MZQ7fDdl7YP1LGXrwirSHzZ8XkN4E20qzg2D40nb/FMRvITArcmUzGQ
Dps4AX7U4RqRR7PxG5ZAiCTD5u2beW3qCRdNAqswg/HYfcHMOxEbcw/C7JIoSLFNqpyQyT6dNPc2
LvzoOiyL9sQgeW3qsRYvugF9URkflUei62PXhS4aFEsbo6YPsRfFdIn/dYVQMU82JOYBwTadhkBL
Zbu3H/moYf5zYOAHCqoIVMr+d/T+vWTmSIKLSBBVpTjQK5FYnmuCBAWvWGnhU+BSP67L5YwWuUNz
pqxwvOK34UVeECQoLSm3vczFQbS2pEkj0xNr02vz1QVCZbIKDjfHL6jI8FLE59sI0rI01h0w6Ba/
Q0wtHSzC334byyw4HoykfRlkj3Psh3b4cjCarhDYsFnMVyNzvvc46a9zF0cQYquHLVi+ODHgft3P
CLhDm7IQFlyazkelzsDqP2UYHgRjHIOkK8KUdLLPD2FTVCuzNi59Ua5zDMTev/2cy5h6+Zxcd6kM
eKM+57blvp7t4XZo4mwKYShwyGa9I6gQPxfP8k6MrV9HNldB92vTF18ayUdrjllr0kGdbgQd6/4N
5pmLSphWT0w8+iHMJoE8LC720gm/eaPnnVjmf/2Wy9Wp9SnsqKmOv2XXp8VQ6bxbX4t9qlbHDOLM
i97lWJ+SyJpqJ+bxr4sHSqalj83piuL+iVjz7J2SokuyZIxna0EQ7aauY3/lzCUBJXmRBolTRAjr
E3v/+x8S5HE5TADI/YKTW6HZ4PfPRdH7D5cRVVvQZvmpPsqvM5ClYUmA95kb7JpHw7QjEcFr8fQM
fI4IG8Mhw2Sqp+6Q5t7823XWcim6DfyPJfh4x7TSIQnNmgeKZToFRgFRdJwhBHTV74OZbMxAUBA2
Fn6xeezt3UY9oYv5ZEJrmOftkGdfYuRQWA8pALCpP9UBePUlop/QgWkBrs2j2TALGmSksJpBnS4u
IDVHUNMnncXM+OXtUfHKkRvOyfK5aDVQQx6PRXNGLm85sA9oQmfbIaz6TexplJSGN+H6W4yoeX33
JitpyUd+hC2cnCBIxBri+P/LWzleUjVZ+4WqiEYedKyYPUkeKNv3dgnmgllQjrBtI7Fie0w+Yv6C
iKwYq7XR0MR++05em5/IEQHjQVzAj44Gcc9WhglVZqB9N9O9B5VwNK9JVkV8amD31UMoOHHF11Yg
NnYDHg2KPUbay1VWI4ZZKkCzAEq0vslSYW5ay0sDXcb38FiTze8/IE4k0CbYSeAuLS/g2QLkTdlo
IJhmuZ2S5GDpY7gp8rBbF11562Raz4EiOcUUem0Do4YGDLV16ulj+C8RRlaCXy0bCcYGGq5uZ6YZ
97vKsptbmhP9ikaBvhO1550YWK++XIGUxLawPKEB9PJp69jqbEcSuZ1K019XXTNtisEogy6u4g0f
89Scem36wvICAzAIbrCO0d9BjSmhQrxdK2zTjVV0zjZxynhruIzttz+k9cpQ5cBARUB4BGjNsRGK
Feomgu2EOUPW9aVU9UEt+gWL6MWgIIAIbrPc5lN58HPDv5yk7l80pvdO9/DVbx29gpU/4AESYYAR
swWuiNDU1rMjtzRy0/1g5vhO55UIMDJ4h1cxsionNt7hyhGfJxLrKIjlhG7p3rCDyonXZe7TK2gX
ewLYv4ckjd1DYc7NuTN483qCG7uKLKPbvv0WXnnhSIRNwWGFHqx5fEzr+9LM5pGhFQ9FFggMxG5B
OaoNNuHziZlzbLvG6YiEw7+vdQzIZUmhyyg2OYS0loZHwNStZ4NEoaQQ9QFhY4P2olVbaWn2Ngwt
KLtEOG3TNMsPoIj4t+B0t8vhR6wXW/dzAjE77rMXJ17JK2Oe28RqyOKlYO94dHIlAKjJJKL5xWSA
aOt8fmiyJnuvaJ6xvs9IVN7+BK9eD8UWPUbkPvZTN+fZiuK6kUbkEQUcsWrhbaEPag+zHqVAV1hb
ux6yE9/h1U8OMonsiGqGiv/lnNai0vMVLgVB2xjRJSmxcq0BKm/6djrlXve0+B6VwEBtSMyBRDl+
OUfHLs1OyflaYJaiKdT7OQ7J/4tnS7sbnR4jD8yIk5tsdN0bX+l3QzaST51lyd6C23OV5LX8KA1s
TWrze9q1xmUz+rjrFK0t7HUs84JhouKWcCAJJ10LqxhkTKqNDzmLoCdfDWuOmAupAnkyPg4QKBzC
LYnMXimtnMt1DXfova5GEp/qOHTOQg22FLlwBb7n5twON/iRNGc+yRQzfSaru69d0BLSf3P3KloY
bdtyzuPrPDdzfZVHpnh0cgs64eRYBv6TRGvWKLjL0tnGronzDrtUB3driops5biZ+uSHefYDF34Y
f2MXyV1tJ/4HGOHeB29Qw52Tmt2VW4rpY2EWPapq3YRw53TVwhZU5oeCU0++9Qen6VgwkQwhVEjV
ZzKJ63t9coztUJv8sdbI7StZuvKTPyXGneqo9chYDxfRw6xvSgMh6FoJS43rIorbb5HT4d4BXk+g
sG3bTNOWw8dORmRlnBj7r63BS+oLZ0FYRL+2Zqgh3K4mzh6otdlnpfhY40CxsToc+T0BU6+nO33i
mq+Nf3T5TDfkuYs69+X4j1ikvMLhmlYxD4eSkbuyWnz/WgwnT+wxr17KAukgRgOs8Zjm79R16Jm9
AnTrWEpKqRNCVXbVx3nm47y9irwCMRBlxJqFmoCmE8/38rHMWIcKKXssdvyMtFB48Odwls29jPyL
tnK7a1UU5VrqXr31pwhhizX5mHAmztlEgUhsXj5s6tyaD/+LufNYshtJ1vSrtM0ebVABsZjFxcFR
KUkmySK5gSVFAQhoLZ5+PmT3neFBnpsw9mqMxU1lVQYQiPDwcP/FMIv2GOjdln7DtW8tSMoXlMEC
GFvi4G9xbsboS1cXrGyAsqkP7DNFi9qydkXb1sj7JMNdL+2N5PBKRQ7aB/ZQBHLyCloyl4MOHTRn
u28wkoQbDI2e2LNPzan2o7wvf2SQaLAtRUfzk3BgtHlmNoafeumMn7HbDJ4QjBGtF2Mc9w5+H+ym
t7/ZC+ppFR5RmKDEJdC0WXDvl0+X6W1blVqg+skcdyEKMGObYJGID4YXGaODfLGmfUm4zZvQmgxw
EQrCVQ+RYVSpR5kv/oJUZP23sPLsLoytEiWXBt+2eQQmy02s+Yo9tvu+nKMYWhiJyvdKaexPYxmb
Pztjqq2N17lykOn0HwF6LYxSY9Eo+f0DC4cQlGcjNTbFtg92PH1rSghVo6MiFNQI/fj27F1ZT8h0
QKGHJcA9SqxqasyzFkzZzKdtIGunNspfNt7tNNEi612SAB/Xc7b124Ne2dFUT2noQiaiIrAWB6ln
p69yG5R+WcUh9dqi2c2ATc5tZ1YbQ10p2nKJoswBGooUnEbd5Xza8M961AM1H0gMGiATtIAAC0bP
HpB5MBSMOmw4eJjQztw0M+d2HFS0OKpJfrMbZNDffvErZaaXG91CVeC2u85SZDO4UN9TEsXcrYgx
sAjwnZpvIM2iXaUO+W3vyGqHpyjWm0K2G8O/xoVYrC3VVpkJkBDC0C8nY7Cl0NuIAq6BfejPDEmr
p9mcxW0TDMnRBcP8PmkdSttJVn9y8Kl9KueSllVbMlURwN8SaipC/hAEi0adNoLvtZXP9n2B2wBn
WC/FecRDQBbUvpQMv9FSlfdmPR51xYluUvQcNw6wa4UHEHGIJtLy4Eusg5qb1egBTdRUxiYoffpl
OoRgDCzROcGmIDL5AtSRPLs1MB3BwwgOoU81Mtw43Zb9vIpeAHUWwBj1FuAOq0+iC/yeTVoIPuZL
MZbXUMDjodc3im9XFh5aFTSszEXtHBjM5YdHKBHKZwqvV6SW9r6Y9AnZ5gmgfd8iv+DouZ+ofX3O
QcGfu2pIN17y2vBwlehK0tdZ6EeXw9MpilD8bUC491TlgnlEAA0lG18G2eLmmwrftXt7J9PqYxnZ
ygZR8NqyXypLXM0QHIOMtJrjKE1sNe6o1MXBbC2sAuu2U3vXnxwtO6CZM52WrgDlyNHZO+mYHoQt
0x0OITrKZFa0L/CDwTpcfHDKodyYmisBmCsECqJLdZtEahWAY7eH7hEauj/ZZe9H80K8JT05Gw1t
pcTAXmKa560KwbVB6aIAgGT5UwJeBcWx04FCWRGLbtrj75Y8GF0+H2IbO9C0m/E4b7eaestvXC9z
0lxiHvczjTL35QqQphv1Y8mI7mC4IPcwm9LVEWPRrK7uIhv+Ju3FztOxmjnOuCF7vXTHj4lbP6cu
xAJFlPXGxF8JNzAPQG3wD9nDGhyQZrnVFVWp+8YY10+IqHZHNBc+NWWNkHmW1hvx5sqZx3UYpp7F
vZiS8QqSh7ZQHMCbNvwYJjgcI8EdqSOXtNzO2Qrzy+9aTzZ4XcoySLPb4LUuJ1uw39IQ6yaf9nF7
G4uSnglyo7thxFx2QhgfX6FG7GStUK3OZqwxIivfiObXlhgZ2aKoBp2BmuLlM8ShQBxQfSG15MiG
IoeKhIv9KVddLBU0iSmQLL6/fbpeHRKk0oJLYUOt616IxxYjXCeC3By1D7mGmqAVoMrqorWJtJhA
y7od3K3rydXoQmRZgKKL0NkaBFTUZlwnGjZ3RmIE5ypNyn0ydtZtFUwzJnexhvZF4ewNa2H1BK10
ILvgioNace1bsMMXrx1rPxh2tVNsPtDbk3JtmXPaE/g4+cGOm5ffoU1nx2yyyPDNSQMN4qbZyS6D
0Zuo8O9NiQDm2+NduywsoDUko+FjULBYBTSWAiL5CcKtfAXnrCXUBSyJhEeAINkxMMpfsZWMNwmc
jMcyKZpzkBEQyt7J7/NRoFkaoEJR5cP57ce6tv1oMdgafTbg5+uUU5RDl3MpBo4JaHEOdOBjTTr5
rW3kGxN+bRWS3wEytcHFgAe/nPDQbeI4BqvnV7iP3dlmmlDjne1jixiDD71KvQ0RL/gPBgXJQ69m
wWbhY3o5qASiHIdma8IOzVE7G8Pj3NYJOgSaDoyi+AhE6eOfTyi4N5tQDr/HXBelRq1PEVqWCIqG
drobKpN+dwOjCL+JeSN0rgw0l8Y/GQu9NohitEToel++XWxEodBQnqOupRrfrLCPT5ht3nYyxF+o
xEBpyNx4H3HlPNY2kpojxeM71O3UgyPwyzIlgiUA4stzSWK7z2ctBfRLbXoqoo3Qey3RIaEEgY+b
MNJx6+8QNmGSNK3hO8pk0xYPn/NOq2+iusZ4HvreTSfm3tOKSMORiwrU299kmYd13AcsC3GH6A8Z
aDV6Xph5F0JgI5ecejydiLldo/Yfxq4pj1QX1Xs1kx9xOZ/Obw98bXe53K1YgjRWaBpefqBooNgF
+4mBMVvb16oT3tqjMvhcHNr/ZCicHaCwG0D07VU8MwsjjAJMcv0myOsdhqVYp0b6tHeqrN2//VYr
gYl/rzuX4i5v5CzEldVrOSlsh5G6IhzB5kEr0SfGFXDeu4r2PXLy6n6MXHlTjdUPOmo6GYyYFoOb
8ZjOOrhCFDIKRT26DUY9em7AISDuwovGz4zrPPigdLgNOS6OoZXBT4uCYYdMubnxFtfikQtADyoP
Qclck8amWknnUPbQpnNzPER1Bnw2N5FMt+Gw4viAHsoIpevtqVt8xtdLEZDqApKiQrgg5i6nzlCm
Lskb3MSKqotvEyIXZl1gRkYbO7GahirqLuZnlCnDY4Ho/G1fFNrGbriyKAlOsLQBq9AZwCrqopIS
0e0KEpuVUioDzhTglx9Lx/4aj9gf/idvK1wCIY2wpc13ORSVXXeUgW76WtiDvW1p0pdi/DtBIB+9
56I92t3Y7dQMDVTDUpTd6Lr6xr64Vujgak8x5UXX79ViFSbobxVrOR8yR3IGiIMJHxrwXi+G4cTq
c3aRXcUHC3H+u6KlfJ/FwgXt5waIuITGRvp3/XGWNYee4SJpu3yd3wqVRTYhmZJwZ46KodwZrQ27
QysUb9CRMsjJA3Br6ueDQcaG3Clc3tQw6h2OvAjjcLZufKErWRAYA8QtEPTk7xpPH2tzoLSqiiaA
dLrbWSNAzVOh3Aulr/ey0DbAWdeWHiCUpRUFNQACw+rlo1SIMER4TKFzihe7kpxl5HKlpAawMdFX
h6LNtnTb4IWu8+wmtKd80GvTr9WAICIiQq9AO26slK0ltjz16nh5oQj+91DLJP/2SfMhnegPsaFg
8cNPx2lprzdD5W9spiWqvhpmqci8gF6wCbgcxnYCu3EGUrUpn9pni0LQDsRP4jVAAs+YEhMlNS0/
Y9+VH9ECHz1XodSM1He9b9o0OjpI8W6FsyVpffVMrBubpjqV8DV4IBprtPGXAw43EAvgL8jByCgp
Geh1ddCtrP6BZjjOmHM+3yPdX5yjuomOyHbo+7dn59pCpp4PGYMww/ZaHUligu+F3THbSpZ4+GaV
vOdGjWkDNtAcIYnYSueXQP3qzbm2I4pNbQ6plcuvURoiEAhcEEXVd6aR4uOZj9/w5BDHbpIOfYds
Tr1KJM4+DmV1P9SRe4jHJvkc1UO0sa2uvjzMHAAjL+2IVURfxD7TuWhYgDPuemhMzMcmrSofM4Di
gLh/l2589ytnJ20gGh8LgWC5Sa9eXrYibauKulUdoYw2WCgzljPGA0Xxleog9ixRX22MeW1DvwCw
NSqCLKfl57/tMpxTihJzU8PH8za8ydJ88CGWIjcRV1un9Mu5tP640JyI0OxWSqGrsRCtDAdFqwEZ
UgXeq7COaAkjtUf8qr0+DxsUH6hR44Tt+gVarCjbZxq245gK14pa+RS0w72eaPaNaMvynKN7cueY
ECAd2kOHpMoV5PBE6vWmnp+GSOBHHw7GbjLT4liJDB2c0XAOkWJXjylUykMU5zpYFXuryHYlMTZp
b8C+Xrqkr+5ks+nksjMRq8wwTvd1Ss0+br/WsaLA5Jf4cxz1JJrOdYcy4Z/vV3JxqKjoA4MMW60g
aEuuU6N4ALDUbo5IajTvQkspvE6XAbcTVf0PtohJMVs1aBHSDF6Nl/SWHesmCpxRY087PR4xGSyw
kxZloKFSbFint9/v2sz+Pt5qSxqlOosIODX0IywV27429mgj3QHGac+NOSQPXY06Y6FN9cPbAy93
mfXSXWpp/EV8AXDV5TaJBPY1mQoAA3xw8rcjcudGTmS0zjwNn2jXJvcZq2kXV3Z4GKS7hem61ilG
bYKyvUDM7zXfWqlrJUu4OeCIg0e9GhTYkpOG3xSpO56j3Bl2baO3p2w0g8Ngtvqpgk3xHE/Azuy8
vnO7EAPkobF3w1CnD32c5Btf5uoTLixb7koU/ZmmyxmSmmTNT5VOyQMUIX7ZPxGO46JkC2TmFwB8
aSMsj9VFBiZt1A8oaCLQUqTqXaNbtYdLgLwfqtJ4UEOMN3sS7ae3P+G1FgwaE1xXaQXyoGuco9Yo
lWYzKs0VJcZ/ek7NfZHpP2NUdw5DXc4+4A/nrzRMrAPK/AOGT1b6qAZRvXGqXltMED4RE7dVguE6
Doqk1dpRwAwzNa7tLVBBJDgT84yVSnhjdZZ17Hrz60wGeYinke7h2xNxLeT/PvwqscoiUU+hC4hu
HBvzU0CVAmIL5TOkq9RPbw/1AjZc7xv4QS+xQcVgd1Wei3uJAg3qwD6aoro/6BOKpAN6YlhEFecO
9sqH0NGbO32R1awqOR1DNY/OpcOph/Sk+MBt5memyyeX6+QNWE3hC220v5AXAtfNFfFAC2h6VlIL
yLy0gl1movymD0l7F3Wz9hVL9kXzv0lJIm2SCZEUx9HtQe3oYX4X0B09IJbgHCrk1O4Eregb0enV
oUv1bo+t3LB7ezpe2mvr6cAAkZoxexXlhNUJyFyYudaBleSw6t5HEWRfiHs2EODFH9wxjbu+7Owb
FLaqe9nP5cGJyuF2jltrFxvm/FigeLSnvYS5d2Xbfld282f8vPTHsEOd1bAkKluxnH7NCLXuRW9v
NVauLR1IIAhjkxcBOl4ly9SiBk3PHA0dVx59yqL6CN46QZbKrjeOliVevJoqeseQsoE5QpK+jCfC
RBer6+miTVmSHOjxxJ4iu+wBVeLCs8cu9yf4uhtilFffb1GioQKIHPuamIFUQaaZHV0agXz+wehF
9nkY7GcNuNjGFfHaSMAulm9qXrnDa5nNBUphpBoBwTOY9ZvA7fV3iW1s5QRXR6LPTScUsBnArcuJ
hOxSwdMlMGP+UZ71LC/2MLkCROUHZWN9Xx0KvXQ6E1RqiW2XQ80V5TqAdHwzEyFTy6rSg92QAsWR
U23cFK4sDzg69FhhQ0ANW5Qlf89bswlH9zqgDVI3YXtuMd07YttS74Cowr1OaKhOymar68r74d8N
HRQnYk7jV8sfOXEnL13dt1At3JehmYLGEiOKyO5WafdaNZDmDh08MCso5TiryNkgMuIGE52UHpm2
42QBqozBjuzVCN081Obq/Qgf/KAo9fBNRhghR86iVeBEiQ9VpTkqaUER2A2BMyIV4nNqi8NcKc6d
3Yfqh0KXOtBoo/hV6i3ViTRA3LkvwmPclN/eDnrXMgPwMLTmaH+a7qvajIaa7L+QFrCOilMM58Ir
lSa8Q/U9vOkXZ069k7lnN6k8VMk0Ha1RTe5MhPp2QSkzXx1k69fZYNw3fW55KHwVn99+xGVdrmIN
EvlUskGva9w8V9kdlSxtIdoCK5+AUJv2WN/ISA3+fMv/Nsqrjej0CGuqBbujKyLlJopSuTPRFzhh
wbdFLrmSYbBuaDgvShas2NU1OkX5XLTc54E8iMXtMumPTdWVYIBsdx9bevCefBanm9woz+Bxs43N
eWWfUE2h7wz4YcEZrNau2k2sa1Sx/bGuY143Rl/PbH8oQ90c3/5yV0ciLUczin4bmlKXYUBrjUVJ
cWGwFWHxVBj2cKw7XIYrwxj+lTb9kVrYmybA/x9K/i4Jxv8s+3Wof+U/on884WEW/arzF5Oc/8rb
5/pHG//4x91aC2z5Zf+S/rLtf5K1Etoo04CQ5TL/39JfhvtPiJMLxIFjALziAij8txgwZbJ/ohjD
muT/g0JK0fn/an8ppvtPwhzgPNq4S1XxD5zNLk+GBe3hALwjPANyoTu0DtKSlLkt5jDaGSJqMDO1
k0fETa3nHhHWQ2r0tTe3ibr/beLe/StW/AMZv3dFnLfN//5f5rKj/l8IYdQluC39DqCrwELXJDYF
WFeKsi5moPi+V92DJtBG/167d7P8YMoc+sP7Rv9QtXKfFbUHXMLX5McqfzLjxO+Hrx296MJWz1n9
vSYB7bGuSfqTHpzBSJ6zqD9b3fu86Q99QPvRxNVX3unuR87bfd4kJEYA1RMiF2ZAU5cfe6RhSxXJ
nPKoB+6utbfgJase6evXXR2/BmYeMD15XfvJuY8fMJH0kED0lUOxqx/LvfE+/VynHpq9nnt+e6Yv
SwCvR16VAIZxVtRgZOTA6jBqHYfHoP4SagiE5vHf3SjOZvP32yOuDrDXQ66Oh0Jg0gBsQO7Kc7M/
VPtD62Mp7AHcOgan4ozByeHp7SFfreHL1bTu8EwFqvLqspqic7xPH+edeRg2WMBXhwCgR56mAoJU
V7dAretnrdUVSY/sx+zEe0u8C6tqVxSfM/n17bdZXXv+PYG/jbVaLZT37KpHZXUXPuS5h4nysfpU
n8bb4jh8yR/CX+GN/mginXybv4+OYesZH2FkDH+9/RSr+//LU7xk3CADdZSr1sUqjGK7WsoUXWGE
XuEqfMZGc7a9fkLLwMONBOiM/m/n+P9RE2aZxVVYuBhztVozrbbUVsfhvjEAZsTdMW/nxgtHlHKK
ZD5svOHr0RZON/pxVOxpaazBII2jKHiigHm3C3w0Qj0d32PrFRySKbL8HLvYE+a+LQyYMrs3XTwl
kOZ0nqljdaemMqrbki7yo0UB7lFBUecXDHzzz1bdIrBEkXmhV/ANAIiu5kMTCqa0dax4psATuuby
6LtuHNzSwZU7J1BimAa12AgZl+kdXWHIHNwgBRQG/rwivKtaBh1Qz6xdF2F8kTlhfYBPEp/env0l
Cvz2qbnG8U4oP5LiLifjWkgknYYeHdpmOlkO2KedXlhdi1VGLj7Wqlo+jqid39aZNqleAhw6xmre
Cj68/Qgv5JSLZ+B0RUZwAcoInmLNg9PKRbcaCUrk9Epnj9S46xX1UJ7MOAYGYGZc/cLyW2TVS6nS
rW8lNINDEmvTzlXa4KbH52GjcLoKM4t0Dhk/7G7mhS+/FhuYC+RzgKmUh3bR7VbiubqVZVWdzdr5
ZSAUf2ojR24cxqtuMHXsBZKnWs6LggPmBOuAbVAPVuBZHFrKZ09l1lFI69zkk63L5AQVo87w3kHr
0UTbyvKFnAwuV0ZTw7uee9SlOsi7G/Owgigsz+SwmRaBUArz0K1XMbDXVVrT1VwdIq5iuxgN9dvA
7gGiJnWA4K3zMxnSG7eIoXiHEw6jbmW931gd5Fe/r9BFnxSpZyCoLtEBVvJqWsQcVJpSV+PBWlRK
dyZq1qyKtKecBHwh+pBbUh8oOcH9p6LjqF8ofVbPNgI51sHNB8DM1BGC7xtPRRa5eip0/lgkADeW
P+ubvBkOjdJXen/gUjuMB6gZ8weJvPYpF032wRZtXHmq2aP2ZITT+KPlauP4IN4mzZvrWr5zsizD
wVy3lWJvV/P8KdYNilMbT7kKrcsxSaUEvUNAHtTv1mhPrrWtPcDrOxEDgrsxrbMv2pBgbZCFFlbv
k3ZIDK3xHGqIGItqyrmahmLfOC1ORJPe7czAdHZzK/A+LDGSCttu4871atEvT/hCftVJounYru58
yWQ06FRpFvpUE9LkaMVR+qyaGcmAUvcGbRyQKQqMUxHXPZ+3BhYcOtouMgPHU+1p2DiM1p91eRxW
PXhcGn2011eLrayMti1D1TpJE6hpA9Ia7iJN5I5ah/f2x7kyFIV0+HOgLRe9mNUlUG3Bg2VtaJ/c
Ofyl1nTVBqO28QpAefTtkdYBlmWgoTOOJAoOYyA7F/ni38tOGpzmkfZzcMLc+8fkxvLYZlrk60ae
eHGamx/p3VTPnYFxuNUmNQCQut6Jitb1MCbRzh6qYmNXvzg1/xbzXx6Jcj5oHID6S+v48pEGgyBm
RyI4BW0rf44YZr53OwFgIVV2EomqI0G+uE2j1j1gxqB/0qah8wY5t4dxiDO/DJTutrF6C9n63mn3
lCPzm2RusmNbSPmh4jjeIwNRn9+eydffbGFkcUlD/oGlskYWpBxfFP7j4NThd3UXxy4Nma5ST2kA
WOvtodaJ3zJDsEAo2VG3Q7BprZMkktC1RuBHp6I0u49OLUMJu9ctTwnUH+FhNh9+E07W/IoCwzjo
wIdPxYRc/wEXN7EFl18nwy9PQ/AETwgDjmL6kq381nEfxMi/7/Xg1HZ19VQMQfLeHEXzvoxGI/HT
wIx6LCsmpChb0Ss/c7bW4hFdIj+G611zaGfZfipEKZxzPyhNdZRVNJYARFI3OfRtb9zhzSKfMyFF
cbKxyCiPWa1xBaxLOf/pqbZMLTwSKj3wGgAuLmHzt5dpKTz2YcLLUEWyDxkWabtgCNqT7KpuL4AT
HLLSlvvGnq19W89Q4nS7O779fa8sJS7cSyFdkNtBXb98BquRNkRVNoALbfQQl+l8DHpIN5meGLu3
h1q292qvkd2h6EVoQ2XgFa9E7S3cYFXlFKWBwA2jj3xKDc1eIp/qjyaGCklDwa0t7HJj5CVcvhoZ
vD8DL7D6lzX+20QvNpOTTCrlhMNbc1LU+LkoM31nYMyx1xLMxZUsV/dZ1ZaPRVkXG3HvyhQv2RuE
Kqi5CJqs1mxcQ0lyZhmeyyIUuABM6ructYfcBhaZb0/xOmFkRV0MtfqaI9VI1UnC8MyWdU60LsS5
U6HMT4VR+L0IOr/Q4Ee9PejV94Oy6VBpp1xqrpZxZvQcH10S0khw+n3bKH/ZbP0H1f5DAhYfb3k9
FNMd8kAwzI5+uVj7SNdbp9B4PW4lPipgHsj++Ks998GNkQXmk1DnjQL865cj9KHO4i5dNC5Dq5MY
PYd0CpnSc5K6JTZrbn1o1A6cgoqb0tvz+Hp/LEOxB4EvLW3C1cdTjAHcfMs6aaQsMLezCq778Zxi
TiWMfO/Ugc39a+ZWokQbb/l63Szi1+j7EAYEKInVxNLNly7hPDwbYKXPCsbPWBT140NtL5ljXAa+
Os5bhe4rRwsbAlmuJa1fVLlWzTUpnVTTJic8F1E5joyowwCa63nKsMwZMgy4QwobDm5H/dnRA+0m
nVylovaXh1+LMdqqALxQai/DBEVXWF/k+Qv9Zi3+Q4ge8zlx3VPlWNDd4OKcopr004qqBgtPSSEi
r4Wv42F9dhs53SQRdzMrVLpjgI2Y1/cpeiY40aJ5pRWnoWw6PBMG1CxsCeAxV5s98sfWLR2d8l1q
Ot3Zxrf2nGKo5acLCqdFKeOdNgbGfTsZ6Y1qxBouJX11M05OukON3d5IJF5/d8KhTpuDKxWY6HXP
cTCx1ZrpV5/GLvJr/WHGJbsVX/IKY6UtK/MrYy3JCkkt9wALTsDl5h0BEdRZnYfnOLaj+6pzv2Da
pd5irQSTqEw/NkiL7N/eUa/ujct9A0XWhcSHAicH7eWYcaq3c9i6IXZhwc9SM8KT1UZgnwhUj7Pa
NafOxtM1dV36fq1hg4Wago0pfn334RGI/BRQFnnhddJbxJVsZ10hgDj07uiMPitdFcImm/W9NSR/
Jmu5hEhjYe7SiyNBJ5tf7eQcmRc8msLo7ORTd6MpcXU/47B7l05TuwEyeH2qLt2CpVdF7gzMc3Vz
mNqpm4YIxMnoWDdhESBqYWe2b5pNeoRXY5O/B8GTpQ6gcM1BblyRrkSPpSxF2AITyZ1NrL6tRZao
9LMSc6wWKM5OsYNGtAED2AWcznqfT82UKd+bHhSLUwTzY14of8VWb2/p8b5e2Ivsrya4r9Ge53y6
XGROKgUm3W6MFxf2DGk1IjCozF+7lKZrHRkqZJKp38gplpzhMlQtY+KhjciQvbTwLscMajk0mDnH
Z8tAyzXQZHRPyvpnTLxlMS3cfrQFF+8HLDZWARrv2k7JKyc+D7kq9qle6SejnvHTQDtxo7Z5ZTEt
M0h9hSIjKqKrJMmt0Ykf7FSe8X3taWyLjynYmNsCTZ6TxjVqZ0JLvZOlCnQ6N6cN6MrrTcqLkhvq
XAWpd75cO35LEEut6JLAKeU5b8YUS+OqOFRgqb2xMM5zbzcbO+eFZLX+fGSjCyISMQ+6dpefz2zb
oZvGQp6lakRQf+1x35tI3U1BFJ5k7uAR3sXNjRrW8sBplew0p41OUdv2XtXV+aFVMXiUXRx/V7t6
8tqksE8TplY+KW2wDwYhb1EcNnddKTv+YxkelSAf74NZcXYB9ddn0bfvDatpP/1xwGUiF14veDUK
U+s2QZhgFNLljUTyV5Ne51jZ3tGryYuCPDxKu76togaj9rHtfGfkh2M8qRvp6NXJRQKCc42bIpYq
q7jUKEOHIGWcnMdAq/Yj1W2/1AEvY+CtfQYXIx/RDOHjRmNhnoSttHd6LpwvmtZPR7V3opNeVF+7
IZv3TbSgyC2gbFYoxMlRDPdOMcPSt8mvb3KNy2ZfCRqQSHLnJCrDs8HvzSCqHhsc9zYgENfiDJQB
kmCiDXnwKrRDikIjD4f684Bl9QG+Xr6f0YTbKylgAb0JqtorN3XjX+e/9BlQ5IclCTSabtdqpUL/
7gW1kXNldcJTC1Q0nRl6p1uLLW+UK5uQ6rsg3FDlRV1h+flvmzAOm06Tbc3aUQqQeIEa3nahmh50
iEfHhER847J0JYaiIMXm49AFBOWsopsLG5w+C2tVazTLR1oST1hRbWkXvM7qUflacPuoKVBBXocW
ZbbLFst4eQ4Gqz9REol2bdwMuyblvt2qufug6EPhs2+CjaLm1fejfm+zZNDyXetPtTAJUbJ0JAQz
p7vXNKX4POAA+e7tLX/tq9GLIo1nXRLLVmndhIoUxQ2FUDa62r4I1eB+mnrlpNhK8t4KmnLj5Ls+
HjABbisvHP7LVYJMRFYPHfMJImgvHFytdAspKRpj+Am0Wy3Ia1+PJIOGJykV3a9VoE5g64euzWh2
o2W3EZaifivy+TQm867WpnurGr+ESlhsJK5XX5IuGLscPAYEmsuXxP3TqoNcyHNU6nCTpF0dQi3F
0zuYlHs7VsVGHfTqeBhfLMNBhV6339oqN92sj5KzKLUUKcAUfK/k0yHBkB1RKXc3tt6V0x4VBipB
tNDZFetjwsjTwokr7j7UOZXdoHXyNOK7dmyxjj4rqlns3UkrqLG60WlQlWgj2bgS1MjHFwmypeSr
rXNyGaAnMo1Wci55Ny/oxPgwyvobShDt6e3dcX0klg7aeyAf1zUvxBoTN6mi9Kz1MtiHsVufcFjW
PNvOko3tfuWyQ7iiwE4uznWHdtnloplkP2oNdedzpLbR98SYq/M0VfahmmV1ji14m+GYO3DeZuDS
wmy+iL7ZvHEtg6wymwX6Czx/qdCaLw/5WxCHg2ZgVTbJs6qIYKdaDWeqoQRI27ozdeNeQ7gs006s
/XAn86jYhZYRsQyC8uRmSn98e/ox2nz1PMAG6eviPo6eEky8y0kxFVjPejUrp1hWmua1dlT8nbWm
9mgXdjRjcQ0X8NSWifkzrdOgOlpmMNyN1SC+Nm05Uly2tCcrH+v7dqyn2dNgX/wlFbu/EUNvfJ6g
zajeVLbpu9kZ49BT4SZFnt6HVCySr32bf6Co0T125dw5Bxqc2a8gzodxr5ej+DqGRuMQRqTPxdHT
onL+oHda+pC3abMPSCo+YNRTvlOMCCW/fMiA7SdCneDwmSSmfhVYSeTF4aAleKnmrd9bOdAmMwqd
0R8Uo6EGT3s29YImhc8kq5KcRySZ9BLZIBiNs3P6ozBm53OGvbbmZWM3fHfKKb131DT6y1TwqN6V
WUTT2RqMwOs6m9Z81EH78MO8su7UWivvAUe30jfkmH3RG6JhXYejdaTZyLMhbtEl3mRGcLqdwH2u
pqL5nM2KsH2UdXrhxU2rPLU8duQ1yIzA0Ikz7Wum5uFTNxax4ymtldhepbbxkyKKUjnSbHNGb0Y7
wUs1Ke4Gp/w1xPJzaCu22I9prn2p2jgfT/pEz/WBAjsqgKqT7hM1sAyP4rDU/FDaxmmZb/sxG+Nm
wgU57G7xHhc5utbkYLt4NO1mjzTy9JeT9Ml3O0LWcm9x0nw1IUOEftZa01dXay37hoa3mfodxicP
5TxFzyKJA/dcIxBzhnpk5J7M+u5hbovG9dxsyDOvruI6OOaicH7ERTby+dICgI9idcG9O1o1Ot4D
vZUa2IO2H3HBdry4yyFOAjmCl67E7vyUmTEt0w7aeLJPWrvHOCPq80+ZUY7F0RBoK5tRUXzAVwhP
30hQYZKWeo+FbPnBdmqK3EFX0XCw+75/X+ZzJXc1Qpqtl86d9lGFatSf6rSTd7Naq++QX8pMLwlG
FEohxSdo0liDGh3LWA1PnVUZ0y7Ips7xtca6LyZr/JFXMKx2rWkHvRcOVVv5ha5irJmITP2J+2IC
YmmeVQf4clh+0Yey/x42iXSB3tmV9JpaLb8aIi5+uWbaPhli7p5nNQbHHTQjAjntVPIk4SAfZRtO
YtdMQnwX7VCru2CsEC/QwfMMLMMI6N8o6qeuSvCXdwJQiLu8E9ZzgwRqtpsIQc+JTAY8l9Cx+KIn
tjzGFB8N9CbjMkMmdPk9qcT9YAYcZJ7VodC+C4ql+PsMo/OO5tIia50UptwlXGl8t43Mz7FpOzc5
0oTDLo0hrexQIe5jD75f/s1FOK73nCIWHfXdKUT+VU+Nm4jjA7KhVk0GCyQxkPzhVP5iQxSJvAjt
lMSD1tH2u06N6hAvT9x/92kUdwb8rxnxsRjfy3eZkTfvkNeecs8Y7dAnDNQ/imbM/lIMaZ4zTN0x
wYzAdHp50DdndxiNz3OS9z9h3mXguOIQjwItToLF9Ftz4h10fAVAWZR2X+tBxVkeSZzmWyiNvIYs
NCOvitht8GOQXft5mFILKiPFUBPx7lQPFs2XKPMjwKYmhWQ4bme3k+3nJo8y7OqrIPOcqh4BdWat
+CDV2eDSXbrLPTevx3eROZQfQdUjS6B3LN1DV2f6r6iexU814PLjzUjjvatlHSEV2ss2R+O5Fyz1
uIzfEcDDHoFyY0ZJeJ7C54Fy27xj6fX0Qfo2QX81Gb/3QR59tydt0D21B2PiBbXq9ihEze6HCRVI
w28KGki33I6Mj2ln/x/uvqRLblRb97/cOXehFmlwJ4rI3pbS6Uw3NdEqN6UWCSSBml//vvB957wM
bGWsw/BNXbUIErFhs/fXLBW8DqAem8zhSJ0rRN5S4gvAgQTN+hZ61nL6Dgn5hwmG4GBc+upaNEDx
4EGjCv+uYYOgJ5kLeeRAnc7HHCi3GeJ+C1TTsBf68lGUPr2GWxfrbnt308X9SODlAwcDl3xQG3hK
V1W9DU9jpcqnONLxtxmL+Vzw8R0P4s94Otb1MVS4bA4TDndAYTv1Duyybb2qsYG/CqVFleDMir/Q
tiCQfCrcFXqrHc+3KwhJutWVaqrquW694mvjyPIThh8YEFAxvtPWrPn9VuiYJRVBsCQo6fT/9FBb
VIkzEf7CgYd8UeB6j/ij2iVMnHUhAnYppCuSvEMukpQjJKFxZXnBU7Sq/qZdhPuulY2PvQ2/Kp50
aiLDVQQFzgJ89TzHZiqbFhZ93QRH+hjNkXkqm+ZqHToxQVka+dXGR82gpFBOJaoesGRPmnguIH0Q
LRArHXvnq9bFeDMXs46SEK6MzqEHNf4BmxmkV+YJBhMtNQsBGvW0sKT1+imdVAyA8NqF/Vcu5ZgJ
JIjqAPrTAm+LEgXnA+QioAcziwIgUFdq5wspg+h9JLa4P/5KZf6/RtCfLOv3EfQHkHr/fu2Xffrf
/xcjD/OU/4Y+CgpxkKNBf+jUipl/jtP//Bfz/jtA4g52BkTzQJA4VT7/L0Y+wH9CgofSEyS90Gg+
QRXGEzz/f/7LCf4bmHk8GU8lDAY4nfufgORPOeP/y3EJxkY6jyrlKdl/ldtOm+bo5MfFI+3m+Rqo
FXbbz0jKXi3C4/+Oc4aG3xndyFQBbMuHBaWCxzxe+xNOvbrGwdZe241uPNMbHSw8106UNQPooUzV
C3IHX1x47uytjPH0KJjbhIGI/QzUdRiGkwr9neGStvXe4EY9r+SQxGJ0CbJgjF/AC31BF/OSDfPe
2EYNKKqHsJLwkMtwyd4sXv8ww8rFZsWBKzvfLRsq2k1Qe35GKH3GIYa0G7L8FwY3Hn3/2otAVJ2P
PvdhXDNN/GwVffO5bGJ1P9AJyQVd2HUPlcertu+9a7jeurcV8hBIJ4f1har5nxcNuLHz3x4aOEJJ
PHmzoR+rQ14Ht5t2v9ut2qlS8SrGeA5kdb7ggwQgJxRxDGYHZaVViIH7eD44bQgRYTB7GepuzbHa
iqxrkdHazfy0Wq9mzoiLl4nTuhmEX74Lub2ErffTbmgjeCdnAHQv72AsVOBLbsH8Xsyua3UyuL9e
0K/m3SsMWuWlm0218K97h1AAoOtLlMy9vWIELw1VW/hT7Wbx7N46c/GhHC7hCveGNmJXrP0A17WI
P3JOhuOSF/41FOAuqfjvjG562gdeC/KBR9rHdW5j1MQCyIGoNdCXKox74xsBHHhSa6aH8rFekbK4
FcQMvFG8vL1hDMjlv48HsydJFKqHbGiLRxQRn91Gxsdq5gFKebW7Jg7p9DUQSM5PKNrOkO+FZE0c
TeEV9CWWj1NUw5UE7OrALjDM4iKwB367kElmaFPeDKUf3bqd4Hdv/6V7y2iEtNIrrTZWymxq84+Q
VOsP4ZbbXZqoU56HdOEWG2AZcDENZAxkshTfltK5UIvcm7gR0900TBIGqSKr8Fx68ZsKNYcmv/D9
9wY37mO1QbmY8EVkHRRcTy/tPD7Wodddan3vjW9EtUSzNg44VPpYo6r7mqvyEOrSe7b7pkZgxxLW
DmrJ+wzwTQ8IU3gQBou3fnl79NPO+D2L+03gHDB5DZu6kWWzFvMRet5VAsHZ4D6A3OLx7Z/YWR5T
BNXLpS5zoBqzcA6ugEmFLJNn+WlNf0FvLvNBSD/MVBiXN17ciMPodpfECPZmbly//eq50nNgYSeZ
+z7M23eyaC5gzfaGNiK1Q8vP3WjdZ24tQwqZcLV+HnIhL5R894Y//furayyaW8hSQaMm85z8LiLP
y8Su3v6aexvGiNTcrzpJ25VlFcShrvImDj+5ui0PcaWcl7d/4hfk90+b0gjYkEQi94YxyjiDF1Mb
O+O9LKaPYmLTAYWoKoSRc9F9qvr5oDf5D9Ck3o1cgu0FxAXULVbh3EyFiElSg+V/71TliAtRcjgf
L82HYhy/gQKgk1z0TyCU30UV/KMcAb/UQXI3vl8q99Pbf8jOVzA1QPxGNF41USebGZ5IQd2G14CY
XeIo7Yz+G1cB6guDBJIhm9xtPfDGneBN0F2SGtgb3Th25r7SQrqbm1Wq/q7n+V2j3Q9Wy2LCdTRk
/8qCyDhjZP7shcvjtnU/7IY28oi263i3gimWKeqCmQWyXA5VH7ur26QX8bXzy3rB4EXAHsKHGT3Q
t2d9mt0f9ntonDM5ylNo1gYsY6ylaSDQ8CiosyX4vu7VNPfyb4j3BHD9cvwL2JudKDaB7t4UK140
gmVAfq7vJIzI7mNQig7FtATHt/+onQ1kYpggMKoDSes46xFWiYjb90y3dm8u0wYCMkxBU7ZDnJ3q
e89LL+UXlQ/a7g1g+uNyF1r3LihQWdRAbdjt/0Lb+cKX3lt3I1WA7RL324JH2eC0VRp4BD6TJXEf
cggUHd5ed0Pe/9/Zrgkkbkqhom7zokw3LfvawAkuEaFLkrKqxucJfZYPaHnoW85VHl2Vjthu0KIh
V3PfObdbLZxHvqJBwXsWXi2i7r6/Pa2d7fAbYxB9T14IGmSLB0VK329unFB8thvbiPqmCsMh8Gpk
GHFzG6FfBo+G6pJQwd7Ejfd954HEAWFXpBjN4F77PQXjR8cX0q+9wU/75NU9vTlzuc5UO3hujnUi
UGv/rKMitztoTUCzpx0Bn6jKzRSKL1fNChNi0tNLKvd7czcyga5cXHSw8zArmnaCssTw0sZSXYB5
7Q1upAAQyPebIcDgXq6fQg42fTUEltvFCEKITQE+VaM2sYjloY7Fsavl7ds70TCT+HfwmeROrQHP
7QsZZnCybR+GaC6++TAR+hjm/nCoFVqtJ9Tz9OS3sItA14t97Df2PS46/txV/nRwoLD+uZSrDO0u
Ld8ovKGFsSweD9oMroGwiAOpO/pQaT+0+06mVjktoM/D+5ZnMoDWIHW/baG6pPa6swdMXIyDJiWY
KBBOLDpWX8/jAF1B2i6WC2NeunFeEhKxNqtgofMeLNYEBgSj3QV1quW/jmu01cewwEs/453/ERbi
N2XBj29vsb1VOf37qyODhHDgyScMjUT4HZrewGJfwM7sjWwEdOPLsNhCp81i2n6D9dz16DSW28QI
Z75xPk5s3TJC6LducLdkAL3DckWMeG5Aw6TD6rbZ4ndo/9YuOlsReq52620kwmMbNVB4j/IsX8D8
ITW00OA9eIlZurPmphosU6GzOlW1ZY5gIJ60Dbp7dXSpE3G6o/6QWJocHloCGSxzGmW5T39uHYwm
5rbvniTz+1tPQdAYniebXe3JVCWYhaN9ePlGGWSDiofeLYBn9trRcnQjWuOoJ20b8CbrXOTzJJ+e
aT1eOLT3voERrIDVBgxQ9yhTtWB30HYrrxX4n3ZHgemLWWrVoLOdNxnJATziUCeghUMvLMveBzZC
dhtnJ6yFyjNo8tUu9AFa9T5Qc+sn/QRSXuKJKjolWuUlYfm9tTICmQbbrLx8xV8T4lEINWhnOpar
cC85Pu6Nb8RyvMpcAIhcZ5OCgovw5fVaEOfKKpQ9I5SJEzWzDz/VDGaaMgmmcj3oKVgubKO9LpSp
U0BLf6y9nqDoIit1VbEOcBFYnN/wkebXvByne6njFSk3UFD9EPs/p95B1mf1t5kozpOAJXQHnTrj
E5A9qrn14kvK1Tvf5BfF4NWN00g4kFJ402ZFBGRX6f9c8tEuFTNJ35zAaX52xi3zW0kSVbkHpYCt
slsSI67LjcDano91BtxrDvn/ojvM/5m1xL/zvF+am6/WxMWncwEDzFOQnH+QFq+3Hlr3lhM3onph
ixa4y5aMzRpCIHORQjbsEjt672saEYwDv1so9BjQ+waSJUFzP/g6rcElgeI/Dw846Xl6UlcKmpt9
NKZBXf7gNK8O4Qz1MZsvCob1+eAbtsqsq2BMpVcuUDlu2UFu40e7wY3TwYl0U3PW9OmCtuAhgsLT
wR2KS3qaO+ti6in5wbih5FL3KcR5k1VBtM+nN1YTp9H5qtRROQ0BPATTqnePQv3tTqFVJQRY+POR
Vcw56C4YeQyX4poXizgW7JLjzt6KmFd6ALn/qV66dIlz/o43s1sfVNNC3cVuWYzwVzHUO/Xmdqkb
rjksH1wf8GvUhrfNajf+pgIvWwC/KN3g2Li198BkescSliZWS0/NRvRKyQRkpCNSuuXBYaubD6SI
f7y9MqcV+D0tpKZ1K5nrdYBtGMYGWfg+nzzvu/A7ASlwwDktV//01V8dkJDRoKsnvS6dxvJBqzHt
okuWEXsbxzgeGRlGDR5sl7ZwNwN4r8uBgEGLr7c7CEwLMBdIdICfJU+1aLb+4A1L9w9iw3t6e/X3
pm8cYs6mcjwn5j4NWt1/IiIPE024e6HCuDe6cYp5XI5x6RQ8jTkkSwP5Q/nS6rKmv2F4ZMvECg5l
Kte/4Lr+HepGVt0wkOKNzQLJFdI2GHmaHRjRbQksEK3uUrDpzodeOqr8Ya5Uqukgk86nh7oAftPm
U0Iu8XzwOmTFDEfiCQTVoPuuo2p7if3+2W5w4/yKCrQEoBjRpVWEXkbhrR/D7T/TM/xX+vKbz1c4
RYBy536XilXGV3xsl9sROhAXXiV/3oMgTJ8viwDQtqn8eUiB5gW6Ntdg2WRVD6DrF6ulMeEoOUcZ
axy2IY0KGCwnAst0tRLf+2E3vLEdVzCYYKMwi3QLi6zVkMRZOGTg7QY3NmSvyjVi9TamNdQI3IVk
EMCwqrJQE1sS8YCrGtjfNND1c6yHmyAYrI4VGIWef9Kg7Te3HRsc4+D7HNxmfuYh+Wa3Iqdt9Oqq
KOsJvrluJVPtkyKpN+9ugYaoXYiaBmjgxmwl8QqZNtJbPkQ5XH3XWhQ3b0/99NH+cJOaLDMWbBNa
d0SkE/yh4dXc6+ivviqBgecTU4dgUO2h5mFrmXKYUv7bCNXESnKZksXxD3nrrfVVVKnlEk93p/UO
2YzzbzHUGhYa+TikomGK/b05kur30ZR3YKVAo+WFh1JHDYpsBetuAJZDdxhtSio+zZS5w73Peo/D
L5GM4r4ZGLT4pTcocPIFrO282fG2A0DrqIOAR0Sec9kULYyW6PMyDvF8N0NukD9UZPLUje7KNSmq
YnETSTx2SYZq52gyfW6Vy/pVLK5ISyZu4oV8GZbx09t7Yef9D+Lo+dpFeaS9kgiZdlJt4f0S9zT6
GoCfBD3afhpOoKN1fOn7tZnvhOpgaTHkIyBncz96VlkX6lbnU4CJ7+KNuuzTJh9OmnPfUHOyu6NN
MEPRl5EeAXVNt2Y8RnF/7ZTz7dsrdzpE/hBFJoqnBqEkH6JNpqwaVHw1RWqhRzBGaonnDPSX7I4C
012ewqlVjI0n0wiugLHTQZMlBBbw7b9hb2MZByRMK7mKGlemKxXqyWmZvCphUmv3XU3zYDd0AF1s
JpmqupTPHTTEryuims92czcS6pDNWwvs1Jh6a94nFLMOUee2u++Ye74l5yjyqwlErlQG8ZJ4eXTf
MmK3J00IzKYJhIOmFYve5stBxroFeXC0AzzCRfF85pC9VaXsFpmGNcSe3SK4gzDshSXf2fImBkbl
E9e5zmWab21woCUp7xiUoG48vuQXduQvWv4fwio0ziO3beHis1FcFjzmf8PV+B/N8+4WRzwqhFux
fAU+O38gsEaFfxddQTrl6lbFdLx2pCo/QMquPMLop/eTpWbjXZm70X2J8vuQOPhPFxZiJ25M4aIu
FhC7FYgbkJr+GdoWbrs5FC6sNraJ2AnZBKs72Dak2qs+gE1XHgMtLZN/E7XDWQxnN4aYZEv7syzW
OyHtYAHYaOc7z/M038q1HVJYvl1BSfsBXZsfdkty+g6vki0GInoejL1M3T6S77Dx4ls18ktOUTtf
0wTmhJvTc6hLyXSs5/eUPeYBuYBY2hvZOEZAJu3zXsUyjaXzzFQZZoTVq9WLHxT580WBhMbienOB
CpoHQmO+Rt0BrbhnuxU3jpFclSi3NiiixV3fHKIygrl9hCB6e3SGKf4hyE1cDbjM00CKYkipUqBY
80C/r1fa3Y9B0N7Dw67/hMxKXRBr3Tm1TIvXogAoow8GPIxakh96BUPBlfQjSO2bHb/pN+MvCYFY
NixCpL5D7vEuvRmGze55ZMpaQzcajlvQTk8rpoNPDWoOH5ZQTHZnTWBsULgQlidaJgq8UAk69BUq
37q3q2VCJvJ8g7ZDUy0zQdRWmvTXLSwuE1ZE397eQjuhZWJWUCb1qzLnPZ7r7AdE1OtkEbyyy1xM
/MncQ6WFNnh/hQNZjugcgriqA8v3kAk/gUEBkW6j+pSS6mEjW3XoRzzXrdbFxJ9slLdqHtEQ6Lfy
i0AyPbba7jQzVWJz5ERxs+g2DSWZ7sc+hr+aP9jtcxN8Uoh8mUfa9umJZg5O0Oemay+8cXa2yolU
+vr22Mo+qP0IQ4Pwy45VW3zvt9iOkAbR0fPB5TzJXDUCjxcKLPMSFn+Nm2uZn4PzejZzD8Q5MkN9
OO2nsbl1ffIY5f0lpfo/Lwsk7M4Hjwp3FCvIk4D7QAYihjoC662OFddUHRRb28gC2yWjbKVuwiEG
DghZReyGd+LzmbNNt+3KC8C8F9T/tyk+SY1YsrpMvShnqKEJu9ElE03waQrhl9M5iyUa23QJFiWi
PSfFkm1jNF5B4CSGhoN/yYB754ua8mulQEd0QwMya1nt/1hYMySy1ZFVGEF37XzVYxKsvhzplrXl
8BOKPBmSaqsrGuzs86EhqeFoKvSUletYPeZIbRIRVO3LwObx2eZcdH/R7F6lkHELPQU4MUwZC5v6
A5GwrSg59z/bjW4EKmRe4FmLAmxWAh55O3ARvQeUMrpQmj5V5n9Pl1yzg1wWeiQQ5BgzVnb+3zCg
g5/vXIubtcjVjVRFI5O3/wy280NG1hfOVZBPQz9kcoJKZyMG9jfjvfi0RGvxNPlSFEmv/OJCBWVn
u5rdZTjHi0KuY5S6MriuYuh/VJboOrO77NVhuJV0kRm8GCvowER4aAcX9ZD3Jn5avld7CVozUQ2p
oyhtevmudz46srZDM5quZGHvg2Ar/SiFz7k6jPNys8Gm5sLX3Zu2EcBVF8V6g1l62niw0FsbxpN2
zQe7Q5mefvXVovhd3gbC80hKghIJzXgANP/49rbcm7hxx3ZQ6yAzdUlas/7W3cjjTO1yMcCJz2dd
qRxmZID5pyFfkh7yYnFRWy6Icb8SeHLMatgwtOo+0h60Y82VVYLqmqbGtAZXsy8pSUsSeIeyZCSZ
eH/pGPjzesOp8nxRWterwqEJCLAZMU/qhkDLUy1WiR4kPc4HD1QMzdlRkRTGuHNS9fIm9+vQqm7n
mI1TrWPYoa4+SXsyv8Al4lA0hVUzCeqt5/N2oT+uV8CzUhn1V9QP7mrefbXZ39DDPh86VFAv7SLM
euxg9Q1pJWrXt/vNbEU7Kg50tJKUUv4OLjbXYrRLfOG2dz5pHQVQ08sROe7kf9BDeIzYRe3OvQ1o
RKVDVaP0iGkvhXy/qOWqFeE/dmttRGXhetMKUzYCxloEzdFAfQ1Gx+r0hmbW+ZIEsVy57jB27wdR
ss3Lo++qF6t5m93jdllJC8FwkkJH4klxmMkVmk1WN4MTGTEJ+f2iCemCDYhCowrobbVeso7Z+ZSm
jEGYD0ODF2+cLnp1kxVqbTfK15eMH/ZGN4Ky4Z6UqpqxUfrlNgwIVLMcu6PEbB6PzeBVxKd5OrHu
agA9G1T2C+nu3qxP//7qqsQN5o5BjFlD7i9F/kAWcSFT3BvZCMq5mQs15Jqka90HUMuG6UXkNpa7
xIhKrkcc2yOLU1+uL87gb1AlUJeMfvZmbsSlLPwZqmC1zDZXEYh0ei8OCS+x+U8H6e8JtGM2iGFw
1ZWFsw0ZoFGfqjqAnQ7bniA1RazuY8gMnn/RcZjGWCwcPyAqeCm6J23yEPmVVeybPVoo+iIz8UMI
TZQlsAadk3RANlsObiSzQTVDZ75iIqsj5R26Ar7Fa3vJbXfnq5rdyyY6qT54G2YeqPaqjIfozo/o
JVbRn99FkNc6X/UWmrHzBnXTzKkX9VcQt+6h34S6heFskLTwk6YXzoKd/WN2MkXPFgD8JcQyvEYj
IwJ94WqClPwzRLsRY29/5b0fMWIXnl3bSvUqsnGMmkcUp9lDVNXfumoLLmSkp+P8D2FgdjW5aCBj
DpUvMGt81L9PxrHHrfDrtBab8ySHlhwlPIaugT/b7PrXjtntrKJVA/tITnei95zHKDDDhe/72yu2
t7uM+7ZitZyjXHYZNM3dWyXD5npqfM/uNje7nawOiLdBOjOtiyV+8IftTtarHbfMMducAsUlPLWL
k3xVWb4Xfk6fNqferOg7jtlCdMMiJ3m8aRQ76mcf/uqzCviFbbqz6GYHsYCgEofJ7gidi+ZR1sWj
DoWdHtTvXo7dVNOOD2MWUOkmohHXtL5kB7Y379O/v7p0pwFYIFnzMaOF+p5T99FpW6uOPnwWz4dW
CnUMDaRZNqq+eOe7Uh4he6AulEl2zgWT2Q8zlTgoCeyOukh3RTJyvD8qqqck0hPYUlahZDYTe4jG
r8OJvSEiIpKw8x+cUT3ZjW2EKWwL3Mld5ZrBXPSe5OyrCtUPq6HNRiLBjRLME4/SZSRhAveJdyEg
oUe7wY2sOJCyDB1dlaCWrnXid80TdO3stoyJeZqg2aL1nM+gXKvHZsv/YpN7yWdhZ6eboKdFKlbU
C4nTQU5x4rjjhyCyrMXAcud8r0/Vpiqos8ZpWWGjrFM3HKu4tQM+Oib5H8lCPU5DN2VbGL2j0QoP
g+HZ7msaQdoV2l06j/SQjcfZ4kOi2UOl0+5QNPuoUucklHAUz8og/lr4XnHoUce7tpu5kRrD8A8p
Wrh1kBWQjxVqpXV5KTR3Miizi9rjazZOjRsUFl8/RecUB5WHX9U0hrc9TFrtDheznQoIVRDC9gK/
wtD5qMH0Ycqf7a5ps5vaOeEMIba8zsJOT7exgw42592FjGknlMxuat3qEWIBArwzFno3FYmChJeB
HYcXGfx5LHG4QtezLuvMRWPyugfB8/CrTmi1bcyOKoenWtn1UwVWavxMCrdMImrHm4aQ7/nMRXBy
kHJplS1bdbMF+feNyNlytxiBCk26dtgA98rcrvxQBfU/wQo0l92auOfzdhsHTTGmq2zMFXsfV1P3
1S89cuGm3tstRqDGvOJwPsGqhDV5onz+MXX6P7ON+xf5ATy785mzsWqIV/VV1ktBcNPRKRnbyrfb
5yajf/QEpPM8WmZtRD/DVe6Takc7LCUcW85nDsFtBsllWWTNCk0l6K7f+jIv7A5ek8BPRyg96/Ek
A0uq/BAt0AsP+/iT1W7xjPiEYIVbdwFmTquTaRb8LpIanjOWUzdu0nabylFHOk9jGE8chjiKr5Zm
taynmAx+xkm/Ej6i7lbHf7kRbEwd/mi3LEaAkgI+n33dow5UhTeAyj+z1rHMQ38ZvL7K0rUOVy3G
KkpJHdCrepmKYw9IuOWSGwHq+xVvnLVnKI/Fn1GDOwodvtgtihGfQo2lzN2CpQ2fYWxSrCSpGssV
N0n6wAyAoQUXkbTvyHgbx84NWVu7NuxvVkonEiX6+k2Y+myJ/lrqNfxnCVFltjtyTSJ+L6gj5rL2
01XI6HpQvgNzgvgfq1U3qfh5OdZknhYvRU/2ha3iYRPaLkM3vZxdWJvANCd002KIRdIf3Dq0TNBN
Hr4aaU2gfDCnpPW7Kw1LlBAWG9d2S2JE57Y1OajsxZz6c/RA/NNF5Nm1wEwjPBnXna8LZ06DlcYZ
bESpvG6LiVnSb01E0iphRAE9iCmttqZBb6aC9cp0iemyczmbmCTw2Gm7SW9KPTLCWcXbfsYrtduG
JiBJNvkEwR13SknvXi1lQRPWRJZHoglIkrX2NPWcKYV91O2myJPKL6X/O2tiwpECwGDEglpyKiJY
aDibVySAKD1bbcTf0EgwVV6GuJ3SouuuQx5/iUEYsDtUTCxSNeppgUjmCJaDzw9u2F5Du9gy1TLR
SDBGU1tTsDGdPP+lUc0j09zuUDFRSM08DAJY85PQhB8XCVwdnTu4vgZWCSisf89TrXGY85h7tEu1
Yv3VilT0WFWRVeMeeez54EXtCBE0J2ovmeCmVTx0ktnN20w/eVDDZ2ZZRRqXpXczq8JL3Egwqxci
/MTPJ16RGeJ1CzQVnAaw76ogd50UVq080DLOx15lM3t1MXcpDHJa2K8CawSfNZsAomb66fdRNEYh
oN9Ud9/bcryrVsjk2I1tJJ9jOUB2JwZbuPbWBDo8h6Gwu/CpmXmWld5CWAD1qRrZp8BNtjH/Yjdp
42pr8BjUTqexTUI3TuQBJrSx5Xq4598xF3PRiapqU9hbw8Fsylv4t1wI+tOa/t52wVF9PnY0uY1b
dCH2SBGDfMBqtfwzwMwPFkjbbHXYwgvq/DfihYFXObAWOfnUXpGozpZglldW626mn6DGxzO84GBr
CBIs8fM7lc+f7YY2YnMot251KeDqLGruvdW/zpn88fbQO8tuJp7DVKDvC4uJVIBAdjf5nTzUYGre
+WyznLzxPqx7quAzmYODMI/uFVy1/fe1EHaIVWomoP06UA7qd58Okbr2+VDiEm0ruxPXTEGdlTig
xhYi7YrgpgmPXWkHQUAL9nwnqoE0BWmqMkVGRJO2Gz9OTWV32poJqOrCQKN5IFLYfyvYzrFsdIjd
9WYmn9Wka98ZcCKClvkFGO331TB8ensn/jnNombqOTYuY8HaijRq1Se1Rk/BUH2zGtrMPD0deVM/
9CfVBzjuxTE8FWVwYUVOMfiHc8tMPD3RzA0XXKTSgR0jTF69J+bQ+iYKp/gYBfkMgXpKDrKQl5QJ
fp0of/pJ4zoN9MarkUV92spp/QLvPsAcSp7XVypm1QOvYD8SaQcu6WTa2mSA/95TvFEwUnomPtdD
tDyFHfzdQBBUWePk/KZp6/WZcn86FhV78uDGdegbsR3GOG7eTYD2JE0j1HEYRXRTiQHuJvMcXddr
/lc/cniVrgu1IxbQXwz816UNmgfOOq08hVf7hzaOvzu5Y9XvpWaqHQXwJSS0E6lHJ56gHaOSoYMZ
ut0eM3KFWFTFUIXYY9OI9j3d2JbUgx1sGAbk58eFjlFJolB1T8OigJQo3KjWoGmOdjM3zqK27go3
Z02XrnBhZSt8M/OY2ZUeqSka1/cadhjV0qYOh1IlCaLH2Kt+2k3cSBlY7cxoJQc8LRz5JQzi29UV
duLKsNo7X3GYdfImgj9wyurie0H4N3eO7BIFE3a/ovUd5wpLUjvBdN2wqwVsQqu6BjwAz6ddscmB
2ykrALp3+zuX9u07R8fjhT2+c9b9BrxnRMN+pOdp7TrtzQoX1NsN+j/wFy4PDfPJkfhdkMw6sOMw
UdOJkPRdU2pIGKSDdnV5pRR6hgF3cBZZ7SATjq9KxgUVXYcjwb3xGNoFRPR2L2RqeqKvKwunnOMp
qKvqhfjzeJTlZmfbRU1I/pqLzoUycp36dPBgbUXhkB3YNTooNQJr26AeQN2ySSVY5EneuC3kudkH
uzU3kvDQ94ap5SAa9kR+gf+0m8RTZ1XyCGMTlA/RY+KhtNSnZa1zPOvfbb5YLmyWUwz9du1ibCML
H6G/5Lpl0UHvDmbqRzqq6oDCqjzIIXTvfNg3PvRFZ5UO4dd+i+RGrT5aBqhQVh9LfueH9LPFB8DI
RkLeQMEGiowTT9e5gyV3F84w1uFPbw9+GuRPi2Rcg7Al6FbOXIjUrfF1GcfHoI5uaNx+dbZLQj+/
6ld/+g3jNuyqoPKmzccfMEV0uZrD6kcXdNUjadGDJrp0nre5CB8KJ5pg5q1p884D4E0lXHny0c8Z
ZiKcuVoPTl4u3/XowK/77b9+d2rGXQoUmaMohOPSytlGmWiB27QtcvGu6gC/PHCP9/R68N3qVuCd
clOywXvnw1LxS7dW3j2TzXpL5rZ83zMWHqHlJg9vT+y0NH9aMvf8XojdouJaEp5ubIVvNG3Rdxmt
2NTYUMZxMdEt9Gsf97Dy4vg6mN32sMaQV7SbunFegPAYEnjK96CU6BItnbk75mCw2I1uMgbk4Iae
6gTKDg4AL9NWqGQZrd4dIXx5z1cddr/eBLFcPH3pDGNpmEeAaupdOI52PqnJGejyUq0hozz1tvnQ
t/Sf3CVWBiCYuHFEODHc5gVHVaAdGbZK59cJCCwXXkyno+APe9HkDFAtBhL2HeQUCthvbqW7HLrV
ix6WllspWmH+xgnRwvJ99fuwSfkURcdh4vd6rS5tmb35GzEOWgLMBhfN0cSM5rsIJMpDIx0PwSyZ
zVMF8zfCtao8pOB9zVMZBuNLO1ePHpm6T1YBZSrNwaR94BSc7RQCIw7U7OJPxQRxKLvBjWidIW6z
dN2MmZ/EkFn/ro3Io9XQJn2gXHw9RDkn71EFD5Oa1nnCovHb24PvXO4mtNPdutkdna5J22np/EMh
GnodOl79qZfASyoWru8W5bU2T4AwNuFYOR9Z6Wq3SfNV8YOkw/PYMrtlMtFYa1/WUY0GZ6rWsj/g
4osPUzBZngwmGgsiQF241jMiy6fex/n/cHYlS5LaWvSHHhEgNLGFzJq6KFePbntDdNtuQAgxg+Dr
3ymvXOrKzghteuFwqJRC9+oO556ToKIAuvRr6l8XvoI7w6Fb1IDMCNOC0tu50OM7OZm7LpbnGm1D
wiufEJQnLivd3o8JCwtYQFMWX5MyeUzM7DVMiLUd1wlhZ7JBoutl7fUfGlZ3ZcI+/fqOXoit3EmO
dQULDQO5IAp7A0r7Vdyb+xCsXremWZLfSyqbj7/+Qy9J7hse2p3kMBijhxB5op+SkkE9R3Moo0Ct
3dzOR7jdm32woNu13ZjKImxA6zWt15rb/9YF3vjTLh4vYcZUeO5bVNH7NbfbHn4QMwWWey3NzTwH
SwpGpySrTY2RWFYGGTGq/sSNqB/bI/Bi/cBHdF18CO+ycXxEE5GvtW7+bHqviTks7bh2axaMDTZo
E1DR3jQtYA1mpN9+/d0uhATuGEmyk6HrDqx9BPt7Fc9x2m+dlwwFNu549iE6bA2hOfgV0b0rSqZO
subzjdfO3TESlKy7FX07hJBLG2bNMn8Do4tXLYcn7hiJxMDQ2I5SPdUVAQkiX+c0rvsr0cyFM3en
SJZIVU1Xlg0avvtfWzTO2bE1vjt3nAkIWUkQzfCHaiY36xx8n+vVi+gAp+Jkaqyqho1bfM8klBTD
DN3XqWQ+LQis7cRf69ptvR725qm0YXxTFJxlGGytb/0ui2udCYhLhIKP2Kcx+AjylocuWo8rvu/S
93Tss7fRvrcUDxzdj+quS6S+R4n/Wrf6QuzoKjjqpKsGpADqqQppfWYcw+YY8CnPe9N51Yp54k57
xEKUxyqW5ikeMO5n9QdQRvv5F5fRsWdmmaRda/Q6+k92bL7vS3fn9U3dUQ+t2o0M29g8TVZU53Xq
lgzE3KVfvOUOe2ym7qBqhBuz2YWnNU0edAh6Y7+tO4YE7dgEREtIfwnt3sFvVrjrzAuLja/pWFKI
ai7poff0xGqgBJJQpeGCt99v544hQeKvWweLQgpACOxREp2kYRdcY7a7EK78NO4RNQMyItZgqD1K
g5X9PhfTKRzbzypRXjB4HI9TetgrqlH0p83TAaGLsQZ7SFP/4Xc4znsHjmwyD30CO1LmM0a4Tbbq
8Bob9wUv89OwBwO9bVLOCKMH1aegGrVpUcxeZW2kF86liTQN7LSAHLWN6An6qZ93Qv1OxWVyW2lH
yCThHvmxfp2Gm3YTfs7FpXHbIhScW8xkPSk73OtNfWr0dk0q4kJA60K+RiuneSWjAg1HO7bvhl6I
z2VsqlNnDGY0Q1UBFs/jiaXCVOS7XZbCL5N38WAyDiyZlG1BGkHBDjph5h06mj+8rqiLCBtojAmN
JMYV5UTcot5Bb+duXfy8g4sIa4dEg67LNk9BQO7WsTDpmvhGNi4kjM/AhNAlRNjUrPGnhnT0RKZ1
vRIhXHhmXVAYL0fGGK+QhA02uePVXj4nIFD9MWk4pczv8B23L+lkw6Vb8QtGPaVm0ajwGet59o4F
QwWbjnREPNyz6p+2kE8bZtA8N+54/XVDo7oepwb9XrQ3bX+rGu7Fk8CTnyYTOnnwsV7ap7EM+jPh
5CYS1PMVdyFi23r0pG4RI4zyRV2blM+DOfziDxcaJpZVb1sJU9rYCIAv9I3Ut2EB1MHrsrjgsI7u
9UgVUncC8YVs4kvSpYqI0vO+uBqBjO/R1NK+fao5/RjWm0bSnngNs/PExYgJvLL1UKM2VvZRk1ES
mJSVw7Wm8gVbdacTlJbLsLxEfgRSWPfVMR93QdOSjDUk8MsuXZBYPBOmdj3rp5BWQzqDdS2MrrEC
Xdq+Y6klAcgXncAGNf5RmxTy9eN5aKx5X1f9egWbe6Es5qLFqrDQYNYdUeoPj/4sj2bLFhMtCNZw
gTYhvi7l4EXPhI9NXvcs2L5ByzoGf21ShuK3vZLtvaypZ3Li4sdGDOhq3SIVX3V/26lvfLRnPwtz
wrX1aIKKb0wBj86W80ojdhsMxWevxX8CkI0bA7EU0rZiFl3GSSlPNrI+AyM8cRFkYAfehtbCNxSE
tFkoZnMK4uWr385frtR/8FSm3XUii0M9Wcr/avt9wwBD4jWyjJ075YlwmOem5TMKK9CGudO0mB+o
Nn6FlX9brP/Z+Qh4NDWQc3/qp2JL1zn5XsWT5/d0jBZAJ7kREaqnRc7JvQXdy2kPK+vnbtz5BaVH
IUYGmDFh9sNANnUGiZ9nO9QFVIkxPEYZIi2BnmL5UPGxfZ6qZPLcuptPgbyvn0I0zrap+1sS+66T
15hiXi7FG5VdF9m3bB0PVaxwzQdyzGi1JuiEHxFIKiEtPd2ZLuJXYu5/6xFv/CkXvFUf9ggDDoTV
rrVOeV0WaSNCebdO83LPRvA9zKX9J+6Tqc2oDmjahmJKIcAy3bVgSnscBeE3YNUjt8WoZBaxsHqO
+UJP+xIu7xPoHma7KqI7MJrwm24O1U2xIC/K2ARWhhPZj+1cFkV8syW9PptkLcK0HmZ6J5YNiiYz
CAXO9Ng/V4Fpb0ZlO3oT2a63GdrnxZAudsOAVKl78qmpCdRh7Ry06wkIzyAnxYHxJnDLnMPwhQ69
xtzTbTsriB5v1SFkKium72veRwY0cgMvvtIlaj+CggwNjgj1zy+STPszBC7IvZAIdAAh658x/Wqu
PFUvFvTW0Tst7+rg3d42eGqhx/REyHEyo7kSol14aV1s2wbmYB5EI9ofaz3dcPDwg3VTizML1vLe
y1u6ADcST6NtatxRIg9MfAzh710/X8MPXTqal9/1H4cWCKoEvhTibiGS7LBxd262tvfhneeJC2Vr
B2hUDUg1n1oMBqefQ0q8RlWwspsvyAMyaDsKilOzx3dtt4NVEbfTLxtxgWxQGJcd6KBRwVknk0nM
wp03OXVnvw/q+LNyXFUf9z1gcqQzWbyw3yaIxvglaS6/LAuEUCiyIvQLyjuemCpDvcUvopcuki0i
GrW5toPAzT7dxGp9BIDHC2QNWgHHSMMVmHUGAPHTXu7gOA7C8nOylvTTr8/833fuZx8gXega0NUM
rUl0t2taincx4uJ/0IaOTxZYvPTYi/BL0057NvdhdxvDGd6YLYyrbIh2fq/MZmv8n/i/vC6YdPtW
TAcq5LKtAX/v1CMtyPdpbNYrDuPtR026WDoeFfFKIQjy1AYBRMiJ3AnGRNFxOg3zS+uUDOCC9Lpu
0iXAlXG7caQX6klWxWPHqmdpw8hzbScgSmK9kRd+mKetPBoEWy3S084wLyuULguuQZ0nRAKmMEcz
2RQDexSYIuvVa5KunHLV24WVQtTQ5otDMGeUePla6hUPSRfaVlfbNmsB79QlXZQVRuAVtdu1XOui
pThJiwB1XqLHASVyuk8fa2XZ7Q4o0RlI5EmmI4p5jzto6vLWtmBjabV+NnKcUsiLFGPWM738Zsct
vnKX335fpQuF22gry2N5yc0S+edUQXG87E2AEqmdrrxRF6zFxcOtaPIEScVqaEi1e4b5PAMQQ2kw
kiPZ2mRV1/uB46QLjittVNiDJSj48uNxxU9Lax1f+RVvv+MYdXz1jv/aR15aw4kFRN/xESy/sGW+
oZS1KURuzeJVbIIK36sN/o8taBInC7Dh4E7j52Rg+1k0wedf7/xtLUwuXdlVdfDNApKpnqIp2jLE
n5C+qtYVyoKgDANiXE93YzJolR6C7ikoa8c8aCBG/us/f+ngnPIEAQtMu/Q1XAkj31TZ3MJxXUkb
Li3txAom3uXMOZJ8TZf3YgfPK3hMvdjicWqOpethQKw64JuYyUIvdZ4/2+5qMf3fOsQbL+5P0Lht
3fciQJjT7aEGP+1Q8I+TxTRYquRhjnQzrPtLi2YqsmJDOflUx6ros+YI57uoP+gtm4vgS7k2sJNR
FydSxORhB4wJuP9ZpuAMHb6PBQm9Kh6YFX59QSGCtQlodNVPELi9kXOnIXlVPntdEBfsIQ5wqPX7
UUIYMBZpQneZBodXMUW6WI8YOIajinmFY14yvXef6RJ4Lv3aqfyvB/h11nVUPUHX8DjN86AeUXHy
og7g0sV6yGkbAqGRP1aJiZ9ny+bvuhGNn79xUXsb6ckYLLt64uvySSrTZbHV1DN8cwpYbRmzCpEv
MAd1VltMNTJGrpWeL1i8i9UTe0I3hez5adnIfraErNB1Lq84ykuLOy5eRmPfDBRTvaxt/97R8ysw
zugXrrkAPUSddpHQH36iQR+lXJa/zWH43suAXOzbslEAvTqEtLtq7ws8UmhUeBqnC35jJBkPZXX9
VIi+zJI5ysSwbZ43xfHfAgwwtlyS+mktp28TUWsal/F69joVF9EEeDCb8DkBPmb8Yynb5y4ZPvgt
Hb/2hk1jiOHUYmlt+iyJO3maYunpV5z3UmKWH+VqHuSJavvMtre9nWa/A3cx03HPiAKzWZCvmDTP
oqCoU9r3u98dd6FSlQgbixgJO9dz9MhgRZ/Uss5+j72LkoJ8e1yw1VYodDbnqj8lk5csIpcuSKo5
YryW1Vg9UTncDt12t9Ptu9dNcUFStB1iELRu1ZM5dnGifN4xYS6tX1zrgqS6djjaMMLGmwM5Bo2Q
64w19VL/xLE47pAeIwqaGp9zqbbwcaMqzCThhV9Y6MKk1Ijpe7WqIB/burgFJ/Z+WgAd9jt2x0BL
8SLaMosib8r+OTDLu3XgnrfcBUlVB6YVwecDG2oM3jaNKZWgHz0vueMR7XIQjuHi6ing5I5FXXnX
26S68zsVJ6KVfYmXvu7rJ7Ef+qzCWmbM7Nckri+8ni5AKolbEGxuWH3aftuTb3Pxw2vX7uQFCMfr
aowQTsQltFD4kg/1tXnfS5mRO3nRr6KNeBQgPGwm+p4ZUqcNScrT0DXy3bbyH2VjTD4U1foULMua
Levg11eV7ljGjJeuAsqlgsQLRG+K/VjPpTXq5Hdoju3u/EXcceLlE8OhTdXepM1S+nkdF6sWRPjK
0HIDE0pY91kcHA82Dr0U7rh00WrclHorA1o+ybE+9XTJqJ9kA5Z2HtZk2QQKQRGWLrhKlTn+iKvB
q/UpXbhaOEAOO2iwdjPyx6QefnQGlA9+39Ix22XjVUPlUkJPsKxTE1p1tyEq80sFXESa2trANnTE
6vO2ptAHO5ti2f227gLSmobrkiymfGrVFKaVCni2zGBs9joYF5EG/n3Q+1oczDG2X8Cv+DmZKy8B
PS5dPFoJhTjA/zRCPCDV72hhPldUaD9HHDvWKSMzbm244raQGC3G4GEDbszvTF68839aVh0CJNKH
Es+qRfOhCA+SbtJPzQin4ryrrDQDLyHv8SSCnWX9FiOIrEZ2xWm9/Pw3aiIuFE0CXQv+jiTIVRAV
KVqG0HmV2p4O0Bd5nrzzvoLEINmaiAT5DMZCQI/Lm7GAWK3f2TuGKoMu4bPW5VO3MpMdcf1xiobv
Xmu7cDSyROhfa5LkFQKZXa13Mkr8jNRFojVx2asO7fdcgPIP81PJcjeLjfpVjlwoWlvLdWuqPcmh
BqazdozEaSj2z36n4tRgxFxDvWhf0GWH7HBR23ejMFdO5WWJNy6ji0BrSQOisn4LcqAKzA2duu1e
FfF8v/KZfUWlSt14/QSXWybAVExRrmMCAoHyFNh9BxuLJ7hTunRoe70JeSDNy9vSLg8KDJ13GC87
e+3cxbjJMpFt0CPILvY2PM8DSPRWE1wT2Pv3+r31AZznejlEWesFpooCrzqFYdg9NDsUNbdm/Wa3
Ee4nJDYHd2edbsXyLOj4mzZhcdqTF5mKpPxQbZzfWkgXZmjLAs/RHR+7mOlsGFh4u+jqd73o8iOr
h7toHn+bFGhkQgaUJxNr9RhFrQKyy0tkmksXRbfZvUQf5SjyCj+I2AEs93z45PcdHLfDCSFSRoHM
95oMp6qongGkGf18moujO5Q2tV12ZFK0fZQWHFkG1/OKjb08Sm98YhdH1xkIuagwTvKiF48zlS/o
YD/P4FIAzyaogparJNdjvE2ptmHQZz2dWr8ZIuki6ZJkU2NFoiQHxeucbUvyJ9r9fs7eBdLF0TJG
i1ghtl2GJT/Na73VWWQCcSWCv/DQuuRk0DhEs3CDT26acswKkLPcbWxR52guDz/n4CLqSGVJPc48
yUce5nowwNnK1jNJcBF1O6uPfdWY+ABhDG9TDNCDnsUmfUn9ihOREyaopAffRWGT/Jj5AOI5bW5M
YK7pnl+69o7BClIsmoLLLy8X+2EMwq87ZX4bd3F027HCRx49LIrsp9acw77yfKecqj4U40gX9x0M
itIbhl40Bh2iaw3aS211F8YFMINpVqXwRddFnWy9yJuJHFPWFrZ/IF3VnPBG6m9oFYUk1SMv7jfR
B+dBJPpWabyXK2jVr1zdf93PG27J5TAreCQW3sdFLvpweuhlYx6SDcW2tD7C8txKTSGDqcrxy7iN
RZsBRh6vKduAhjqRiNcP6NfVpyYWw5Ji2Hh/aMtjvnlpwdZpWNXNbdRs17zQ25YsXDQLkuRoqcZB
5maOzbkgc/x4GMs/xVUgvJ4X4YJYWtromm+xzOuS/lWS/tsw8Pnk83SJ5MVC/pOtFKoFy+XY4umq
OgqRoJGlq+Vesb5wMSyTPYAnmBqZlx35zDCUmS1h/4ffxp3gBJRKM6g1pcgB7uDnSh+3GP+ZvE5F
usBAC1asuFxkkoc0eJdMy23E9AeffUsXGYiQDaBGgWhzOMhnM857Oq2j33y6/AkY2MISDj0lebzQ
D02/3bcwVr99Ow555TEZaTfDZRbyuWjJtzUhV0A0L3ftLWt3vDFXZIqnCEtPZH9QhfwRKOG1tHAR
gXauGHikYDoxM03GxAy2QtBi+RyJcCGBVT1M3aqlzBO+NadiAU7aDs0VH/j2oQgXEEjjorUdyui5
lUBnhU17gGBHeF1C4UK0kq3c4hAo0jw6iuW2ALkdRl7px18fy9t5m3DFyink8Cxa0BL5Jl9vt1aF
KRXFcdLbAQ+jouRKXvvy7v18bYSLvQILJcZq6SIRzS8oJWxNqSuw5Ef9ifOwuQuTFejVqvNL0oUL
xILs4XDsTS/yoQ//TAxk4aLIqwKI1shrJyzB30OqYBS5QcMxZXz57WDN86+/xoV75CCv/geiLGBL
ZSTykdmP/VR+S9rJK9QRLikZF9XMS0XwLk1dAe3Nqv58TMxLsZELF5HFCU0OC1m1XO7FegLp3O8D
E37YTaD2X5/4oVbSFwUWb4ZDpo8JBZjs1+ctL9xK8nrlLaYVqRTHNVExfRcrqh5qpdbb2ILbUMdD
fdNES3BjwrK/Ym8X7MAFH0AiprJyG0ReG4Y65lCndVv+EDbOBTo3J6LXT7/+aZeukvME6DqRyEMh
b7dDZPipD6Yo04HwQ6kJF+0Vv3BNV3wVOfSpgXseXlhUbeD3Drhgr6MZFkC4FEeFTetTCRG687Re
4++8cC4ulkd11Thy0fMcQIpHbZtbMxZ/ex25y7rF6mptQLjL81jWyelQyXPHjuPKVb207xcH/p/Y
r1mm4aALZ6gswFsjQ6w+An9TXmnIXGjtgYj+9fIMpBtkbjpcl4SGXWogb/l7lbD4KbHTH1007Oeu
OeYzjGVJB7vO7xBs+TGKCRfss8hwsqAUYzlGlcrTbOLmhhJN/d5mF5KzrB0p90OwPNqLGI9+SH87
wi6+llJceEBdSipNqjEE5SrPk7ECxcjO1Qkc1chYijG07w+0ivziReHi/DEkexAmQ5bziE4fGJ9s
ZpnurzzQF+6XC1msyyhslaI8Z1UizyN4E23olwxD5/H15QK4INrXY2b5asaHso//LpdrsxiXtu28
xjqsMRmM8ec8nPblzMge309s609eFu2qnDe48guA/S9Hbpesoy09sWTzc3MuZnENYj40LcWpbFuT
orIX3Met8NJm5cLFc5Wj6cc1wm0RUadvxsZGtyhA/+V3Ls6LXK81huRVAmcUBJ+KjuTo+vnN7gju
vMlLcuiyqeDoJt6EaX8sNxAl9fSiLqILUtgYWu8OlpdTEJ4KXWAGYJVeQgM4cyc3YoPt9ppbnPlW
/xAr37K+xKSM15m7gK6uwIiJ5i3uojZqysIZKFFeUOY3fSNcWJdGcRbOUePc1/1DiPpdOlPqGR+6
wK7drGMXNYbldRgU9/PY/w2JxtnPw7u4rvJg6DwBLp8n8z7dF6vsbkD/cW0q84KHcXFdgjT1TDC5
jlw6+hNia492mP749Sd9eVzfSIp+AnVNM+ZY5UFy2jTkvbGhue/HYrwrbaP83DpzLBUhwjaEUG1C
X64PwDgm0iAuefbr/V86GsdUKaaeItYGNI8j0P6UrLthKr5GNX5pcSeAjcdDtuE2YPF6m1NQPz5w
c/jlWa7geUBQdwlY9XLXQ6gWbKi3a736lUiEC+0C/qqIwIrN8kqCtKjVGRCpfht30V0LY7gyvGM5
JHf+GZX6oyHso9fHdMFdRVVG8aix67iRvx1W3a6Rl+gmhx7b6/d/PorK9FVN8lh37GS3oU+HLvDD
EQiXUVUX1SYU7UkOvbY/ojo4TSH94XcmL3fzP0E3sYaxoYZAz5JAnQMaBibtSnqc/FZ3bHNdyQEE
cEfzOTK/J0zjlgPk5pcvuPCtfsEA7Ir0Nkc7wKaNKsu0BqzOz/JdABeTcw/GkJXmYMDuUx0U3w/b
fvU7FucVPQZRjlOy0bxrxQ8yhj/kwD57Le2it8a6k0m98ijvx1B3KTgq9RdD5epXY/wJPxCO3VqG
A8mnsmMp7cJ3TTL7maeLDRuJ5CPiIoIXNDxx04SZrio/zJxwoWHdvNVhUZo4Z4X+m6LlorWfBf0E
DAPRZUT7OMrDgz6DPPZdEkHx1O9rvjyr/7XOdVNFOWxRPlMQUohVo65bysKvH+IKWJohqZOdjlHe
aJ3RHayOyo/KQLi4sA6AgyaOBixN2T9JWX1owZDhdybOk2wIGn0A55OcQxAAhBjBP/3iWfl06cnk
OK51vO0kj9QcnttO3qxJ5bu4Y/VBm5RqaMo4r4z5HB8tmC7V/LvXobhosD4G1846Y46ym6xO7cif
e5Sh/VyhiwfbOwtOB6lJLjpuvsdNWH0so+ofv5076e0xaLGrbiH5GOz2Lt6a991sPbsWLjFZUUDd
t1yjKN+HYL+JpyE4yc1v/kS4gDAa7/GgQOOez735tIoBMj+zl+YaFy6UqurrFjWWOcrXshmzEkqT
6REBmuF35o4JlUfRqrlHUqub7octN1hQ58d2K1xgE0ieWn4oEua1atmtCNo5iyUm3Px27thQOZV1
WUV9mLeHOc2aPAZUffda2gU2VeCm6YnRIbzhkVdMflnbzWuIQ7iwpm0kw2BZceSNhSZuhklZ+nle
bPHp1zu/kGS50KZ2poWkWxjmyzZX7UmosUMJs4iDP8tqMFdqORdo/YWLbwJQdtXmKMM8bmtWZDTu
9QcdthCWPDqdSdDrppYasJMh8Y4IdAWgRWkDuNEjKPe/WF9V51//3LfTJnTWXz+KYdv0yUDbI5cQ
G72VAf9jWKQf7ahwkVag3q/iJSn2vFeDHbJpBAdvGplIQoKjkMaPX0y4gKvexlxMYXLkZjcWhBEb
z1rvsNvFWpm+mPtpwn1r9+0HON/qjDbVlZfmJaN5I6N3oVZmTZJd2OjIRQIYP1VE/1EtJTnvYcse
lrFTzM/UXchViPMoayIOVMnY/oeo2ZhFoI2/1g54SbLf+h2OJ+mPdailqo88iZP1jAEW9U89SP5X
ABTfPRdbhc8eDuO5W4/oxBkkWKiIAuiBHSr2i2RcbFZJxmoCiWKYH/RvAVecjmHtWVtwUcRlZOcO
zZMwBy0Zy1rowMd1M17Z+L+Cvm8c3k88XkEkegzrHvk+hSXIzECAYcFu/jhXe3cqlKxvWY/BwM22
JivoEaU6USZrog4iXXXSpHwqOrT4yVSlcgziM2hs0UutVugw0Wrfb1Ufxu2pMGPrlYiiy/zaZ2xr
25FJNza38bScpwR97SPc/cJ0CGu8Xr2ve/4yhY7VTVml6MyvN4LKzXPvL5b4nyQgDMa2CK22Lyga
zHPuOq1k6fdcg3799eKaAIY8HXLLtwadKaNBLglBCa+dCxfEB8Rt0kw7/FAQQYS4UHcd/vFzDy4m
L9mPuaqT7shXuv856FoDT8qefV4Y4eKtDOVyKyNz5FDV+rY+H436y2/h+PVpzxg2GeUxwTGbdoAW
AEc5Ol2gd+l54OT1+jo8NCa6qyOnIB18J7e+z+i4XFOtpljlLat36pVLsZq+L/oj53QmKZTrzHkn
3TWkwqXVHYfczAPphgGrQyG+SHk1hOnKGq8IDHz6rw8mwBzAXmm+58Ncsk9qivZnPk2B110EZ/br
1TsmaUsCueem6vRZ75hHTejsNzMHPt/XqwdK085Ew5qPNPpOolGdujry4yIFAezrxctGAUY3WMxN
tKvKpk0Xt8Atllceihf3+vONAfGgszo9YmKq2eYRb8SNLXSsT0kdikfdMPWNCTI+WFECSZDMs+cv
cnFYhYy3HoRuS24rOJthxKx3uHtVTMAB9Pr3oJhRD3QqlxxYheW+iKPohmFQ2C+wdXFXMd00L8Ay
mpMxgsxkLcRthB615+rOM7L10Q74Bp/yxtA7PX8EPN4LeAVigNenMsUJmY+OTvnUFH+H9Y8asnh+
luWirmhrxVogM8sNO26gnTam8xb+8HHGGF58ve1gPTBtQuYJqNp3orF9CvBVfWXfLy//GxffVX/c
zagYRvSmPOnH8Yb1+3wG4CO+iyHu/WDWgnwT5Xptav1tz8ldNUi9RkiKK/yQ+JBRytpkfW+nSf3p
d0yODetk7u0xxyNmcpbjHvj2NYWclR9YibtIqJ13Jeaw2jGHSvg/WxHmDPPSXht3cVCxaaKpE3TI
MS3zhQX2zzoJ/B4r7gKh5mZN1sjgyptp6nJFeH96cTt+puqSGnUsiIsgWMc86TCrxsIwTWztR1fB
XRyUUdUyWgw+5fBl6p04ACXRQe8las7RCXttVPHUBLacNxDGqUOBkXvBIISd3/t9UcdiAZbrjgS6
6XnfzDdB2OoU4pV+s2eoub3euUCqz6eVD7lVIribVNLe7nrytFEXRBUHUVlwUg+5MeQjhhCy1tpv
vz6VC5UZCAa/3rnFmBM+5TDkMZn4XWHF3bCteDq6rIi75yBi5zERf/Byqx70XKp31AD8tNv2Wh/h
wivvAqv2yqLks9khl5Hee4y0aHo7DZL8ZarKPkKVtYzSTcfbt3qolN9VcAFXEKeGuJtM+txE0/TY
dWN/NoaOn359pBc8qssSt+DcGolQNw+B4j6twfx7r/1yAO4irsJtUdGk5z6fzBeLAkfaTWa78uxc
2rfzEouOkSExtMsh/nkaoxmTEdfqPpeWfvnv/8lCd2t38Fk0OJJNfryJ8I/fUTs2PfZC7kpvWBcD
P1CYb1IaUL9hVe4irfp4ChLGbZ/DzQ03Amyl5ziiRea3dSd2blhX/Buc54soorQv23TEjKnn4o5R
N+BYW3QQdfmWNSYU6bQbz8fLxVkBqzAjPom7fKxC88iHcX0knd+cLXdBVi0ZpkrWrM2nOro/1vlz
a68xNV+4gi7ECnTarSrEYXLF5Z8YQyvTYas/eH1LF2HV8LYAGmTvcirJpzWwj4ohBvdb27HKDqjW
sEZfLg8oVzpte1U+gkig9nOFLsYqsQsNNeE6l3YZslqrPbPh7vksuvCqSnZ7YUhicpoU34K6ONJl
nvxs32XOIopUdSVjjbsyRecjDqZTE9XPfqfuWGdXzBRDjy+nPoZ3SFG+jFV8++ulXz7cG9G9C66q
Y1qriO06x6QD/9rJgJ3YgT7BBJnUKxPZF+66i7ACv88eF0UHT06DTxCzAOFsEvjlay7EKhAxUZYf
Oqd2ladAjCUgosaPUpC7KKuw5UtURqXJpVn3TLTDwwFR9iumdOHkXZwVmytuTdD1OagcpvczJdtJ
FHJ4pwug9r0+rgu2elFex0xh3eXkgDkd06wyPnTVubbh4QVZ5C5hVl+uxyZnBZviXQ7R5Lvl4Fcq
LpfujfOcVl14IENu2tySts4hDlqclY3tlbO5tDp5HQSoZrZ9Yac+b0FG3PRFkgZs++J37o69yjoG
h1DQtXkVtsd9uTH52Pe2OEH3+VpT5EJW7io5biABCVdWtHkU9OHH/3N2Zs1y2loU/kVUoQnQK919
JjgeYjuJ80I5dgwCxCwx/Pq7+j7ZijtdpZc8OFVqHaFha+vbawXr2qqUNeucqToBbxzU0WWvaHRn
l7gxWO5L+FwP8zRCUO517/a3kfp7Pvzwy+j/zzI/xGJQZYjKchv063SI32XQv2fNPQX5G512+bFw
KinYtKR/neO5vSxTfozUT9E9cgGvoIXJLvLSiDv6Pk51bV8IKTwvWC7gtajQjnJl+nXpKyhABLZJ
yzHwSyW4jBccKSDRBSmYV0G+7wloQ6siz+Sxq/3VTHaY6aqG12YvkN6StHmejRV3en7N7v3iqHIZ
r4XGbFbB2L4uQGCSF05FVZ9ATa6wWIhF+U8rBj+NjMhlviaAanYfuhYiuOFjvNgPg/Uzb0Nt98/7
zjontGH92r02uvmCbNqfQwAJIK99x2W++hWA9NAjCKlk1Y6nNqr3j81cojyyhiqmXzTvelNq0zYF
IYjRtnm1p6Q94HFX3FNGurFmXfgLkQjKYHbavhLG5YlERl+GZIrujM+NTdOlv7gKhNTLjPNcjmO2
rkUHi90enlZ4ja/tidB4eNx1S+5wJjdOeFceTMx9uB6j7fD2RnqYHqwUmByKGEmr/vnvD35ruK5L
5Yfdk5eCtKhRxREZNGlC4V1BRemnSxC5UFg/FzOch9H42nOea2Iex6i+pxNza2yuf9EPPe/WWW5L
OGAZQM3lIqvxm+aLemkobe987Ftj44QPWsawqJmJfm3pepoLuA/wTX/0G3dnES9y3VWg5/bVRuU/
VTB8moPxTkB1Y4667JaBRc9R7qt+HcW6/BYBs/xjRLVnmTaNmNJejR18QxM/ljhycS6rbTHh4Ryf
QSjyGG2jOsuCV35bhUtz2aQ7IiTcsVXU8z+Kzk8EKtF+8ZvLcNloq4djH1pkrKvuvFXsbdQs3cXr
+7ro1Na1qJqDb9xrG9PkLKMhvjRQW7lzkN2YmS4xZRQMSag07avY6jcMd5ZUTssXv547s95UnFSA
WNrXfoue+zmq0hLO7p7f05n2qjvCuC+G5nXlSbaF64tejN/N30WkzG5qhCakfu3GCpJmY7+lZF78
bhKu2WNAJTdNvNavsPTRJ9A+wakkh98V1EWfkI7bFnMQ9Tp1xe8N7olHu9xp+sZe4JJPwVKoYUZ5
4isMykNko9VQPPNhWl7WsCfvyiAgcONumzsFbjempUtCSSgwdcVu1GufGPkE38jyhHxmcWe93tjw
XYCmmss2Es2hXs1S9H+t+zI9lJTsLwt8J+9snbf+gOtP/3CmiKLeS7Ut6rVTBcpz5vo4tSPhZ6+V
5ZI0S9EmULYt0brYn22/VZdtjGa/C5arXbTP6zbMOipR02HfDsI8FfPhZ/YTudJFJNqWgresfK1B
PJ7aMmJpAA9lvz0hdO66DSpnOxvv5esqzZ9NBQvRuPrgN+JO3jg2rYkpyD+w3eJTMU9vNOv+9Gla
uOBtwcthSVSLptfkybT9H7QNvvo17YAVMJUu7FyO5asyM/R5+IErXOSH54l/4XlsG4eiD4I8bufz
qudnS4Y//PrtxJI0WEPk0NB0QegnekRDWgewRPNr3FmaI85qG9WqfA2QsrtsAJIhuaD8sCLxLyQq
sKZXVAa5CLt3im+vhUm8IgHh8lBlh+qwcqNBnqghfrvsffy2NIXXoSdcHIqatdTLUJWvpmf2bVLx
9TLKhHvlXYXLQ+1BvJK9FyV4KHKtPlfQiQ3JnTjj10eTcHGoSmH9aIauK6OCKpUBH98K6Dh3kPun
y6PBi/aZyODezfbX77LCJaGAXtqEmDXImzFQ4rQFvTr3ZbR8T9olekCyrXvYhzE4HVxUXlsyVB9/
Pk1IANs6Fasg3w/Tfw+SYDnjQlF4VR8KF5AimyXlNhv8QWT4MlfluxgiZ15rzdWlqopeaEgH4yyJ
vkNevz8rKuidQ/DWd3DWMWczQpEuKF87+JG96mgYHg6yNC9ti9eglkmTapT1v+Ct1i/BDPzw588Q
FUZ2yzIHebdhFic1LDubwa+oV7jcVMWlxexFbo1swwUSne+GqbwTu/06GBEuNlXIhdXgEGVu7P5J
r/Wbo9694hyUoPw8JJVdVdChZOGVF3ucDuv+x1IIz8njnLnhukNarsOZy8P9hcXRdy0nP5xRuIAU
pdusIqhP5aabn9u90CklJPQ7YVxEynBoIYtyLfKm0c/tzD/vqF/1WlAuITVXMVtsyYIczOQ3MqzD
IyWLn1KIcAEp2MnpcTo2mS+h/l4R8MIT8mlewZlwASneYm7TYsIRMECWIWntX3Fo/N6Cxb/4KDmM
alo7me/1/hlGM+/tsP7pN+Ls5xnOl0UVWyiKXB2QCT2Y/bJPoryz9f7/TfbfiWSguT+33o6CRyUO
khxiO93rTuLlwS6JeVPWJjQvCpeIxxEl8ykMdovHuBTBO2xx3fMOa0p4Q05m/ZPIpXxHCUyMUgga
8dOyLTJJB9ss3zjKYD7GPWu+1tHBy5RWTfTe1F1cpp2OkMcpJTPfFfjAP1nIwTYFY9OCdFzppS2T
9rQkoflSJcPxgAcGFAWvWr+tKhKYdKuXFcasCITTIZCLSStMmdc+4gdMsyk9RWXSQU+pDdeUVxUe
59cpzgBe1J+3JKggz5lY8UDXo8lLHbSPAcR0n6N1HdClVfpBc5AN/HlsB17BF4IxWEI3s0qPesZT
vp+zo3DhsF3M4PQnWeQCJi79GvWpodhE/nvK/fp1Qbjk1xB3VWOuHR9Q8/59wmXvGbak/6hYl29K
2i9P//0zN44FF/aat2ESI4+KnIzhY5G0H1aE9Hf+hFttX2O1H+6/Kmohf2OnJC9CvOsE7X4RfPQz
jREu69XqJDqATBR5ZFiuCvEJ+oR+gaqrrVVY5GdaOSd5S5IiZcGHgJB7pXfXwOQXa91V1kr6uA+x
eGReNCiBX9hePurZkFM3H34GxyJyNqtI29noES7oSzR3acT31xr+t57f1Nmr1gNwbhNESY6kzDM5
anLqLan9jgdXYItacNBxcyT5Iux+vlpfncamH/2uTq7AVtmrJaig156Pc/FN9eQrnF5/++9VdOP2
4WJf4lggUBUuRV5Zrs+qpPYSM/hr1wmse2QXHM8HxPPv/NiNZeViYC3SMhvU0ot8G2qKJFz3TujY
KxUsXA4MxeV8qhR2nX2R82mU26VcYz9kULggmBV8Tjoxo+NF2D4M4fCmnAs/tT3hKm2hNIXCiBlf
13YJhxRBUl9EpJPzf3/gW2N+/fcftjKhtwiqAYiK5jkqTgEZ61QedPBbVC4INg8xbB9jIXM+4NkP
HiA2PXj9ya/rzoota6Ku9tcyjzoDG5bwm+KF30YpnMPVVNvU7BqjAjXjp2R86uPR77biYmBDCfe4
4CAyh9HTK0psIeghpvdeA+LyX3EwdYav115HKLAOi+YUJ4FfCYBwAbCkIUc31ofMe/jOVEOwpRye
Bn7zxOW/MO1KVnRc5lsv33TaTOcqrJXfFHf5L7WzGZoCZZxvqnvsamZPdVJ5Ln2X/JqTumobVUa5
2lTGdPGcbJ5hv0t8bZWK+khUUc7Wcko7sj7SSf7lN1Wco3QgFYGzQR3lzfz7wru3TW/9NnFXYUtD
RzuMaxXlrcJqlzR6DnnnhWcKV19LY2ciyT7AHHEJ8sD+xZrjg994OLfxrSC6C8l1rIMozElQB0/b
hHSbV+suINVqeJdNu45y5PIEhAHW7dQk5E6g+/8H619EXi4iZXS7weoB6BvEirHc986Ep62OymfY
uCB8F/KbDOIq3ZNNZKHQ0ResZf20z9h7qmJkKi2bcL1EbBF4ZgxQXFDiQHu7DbQieKNui9Nej8Rv
Y3XBEAYZ82iVrcg3kl4n9ez18ChcAiQqTS/qFu2GUbRCx6QP066+c429cUS6lFhBZ1zwKIuxDpsM
tZYspXHs514uXEpsHTopKrJHOdIdX6NQfzZYjX6zzkkhdrAqjwiVIt+7cD2rcFofmDjuJShvjYoT
ODRV3c+kLEU+Wv5BNEOdAvrxywO5VNgmCcx6wMnkSssT4suvcjv8Eh4uFRYYWGiLgItc4vIMGRqL
bE2TeB6SLhcmZYnIbIaoBeT0/rEJNN048/P6FS4OdrQN9MYtID/FhwCCOWMP1Yi7lMeNgjDhAmEt
ZVPfWsyWK4SU2qsRRRzBtiglON9OXZmwd2VBp49hAcPUU7HISaXwtZKP3b6sJ7KMu9+0/Zf+1jza
MJAFvRrFvQmOIUdllVdFv3BBK6WQXph2w/O5Yrke+pwUpWfTznJI1G6ibkhYHlqwbgEMn9lS38Pp
bqw1V9kLe5oKTcdoPihzZlH7SA7rdzOlThC9DGKYAUfSHA+pFyWqrNrEnaZvZAT+xTJzhQcFiZGO
+qGDTer+nc1iPB8Nbf0uvi7TPFLVtQsPaI5A+vkg84v3anPpsL5e6xAiWTRfNMYkCt8PrfSbKi4K
RhAIyM3uJGdJYdI4UBk5Sr/tzQXBQqGGYSBkx/Y21mdZmTiFgk3n91LnomABGyjKkaowHzb6bZ9G
vIuoOx2/MVlcEIyamO+xOY5cVXLPBn2d5IutUyu5ZxTm0mCi3Y7KDPTI+2jUqSyKz0Mt792jb2Q1
XfmsaZo6VSbjgdezwX7seFm/b9ex+iw2VT7xsZ48bwWultaB5COXYt/wGCA/oL4SrOjiF+i4aFhB
NXjIVax5Ytv9KSj7/hSb2K8OBJ5VP2caQolHDNKjdcni85LM40OrQu43M102bIn3oyntjFExek2D
Rb4dkc67E77fmJsuHXa0ppkOXCJzhc3mpEnXPs0qKR9t1dA7e+WNHd5FwlC7b2TSofK57MGyQNjr
NPX03u36Vv8d4CQIg5YOe7jm8R7DdZsMOoeqinprCz74xd+uslJRNSNMOOY1Z9U4Ps0BZKxrZLLP
XpGsS4RBXKaHRDZGhwFHSFtKP7PY+MWaLhA2tn0Nq692Q9FKDVEDGacTbJvuzJxbn9U5XWtqxgm2
PVseit4+MDjgPIYadct+w+JkqXQoSTI0ic2jpDtPanq7dvOd7fhWx53Fakcmi0Ebm3fB/i5pq+RE
SzN7TXbuMmFI180LH8Ipb5fgbLqv8IXxelTnrmQb5SKy7bHNOZcEbp9df1lt4/eAzF0kzI582ege
TDkP+vLEy+R9UFd+Vrfc9eAcY66TOuznvJKfmlAbXHsa3/G+7gs/5HgDaUMUMKBtw/vPqpx/Q3Wr
18rkLhDWNkMztlU9g+sIVAo5z5Etrdfi4S4RVmmG9JcoZ9wwQUdUNDwF0Zh4HRjcJcL2rdPlZK8d
r+xxGvriJVoYvfgsTMy1nwd8a3rogsDVJ4fJ2GsTxl92WX/wa9pZmMcIudQN5XZ5AXmXtGbLOyX9
zn/usl9mNDhGEz3lRof/FDb6GLarF/LMXcYLmeOpWRc0Xcztm2J/DJfZ67rIXb7LiKIaJGyi84qY
8twOipzg2XDvsfrX+yB3Ea8WpsrjACvVfMYr2CvrSPRwTeH7bYSuCBaSdH0rymDId7l9pB15rYbm
o9c8cWkuHtaw2OjLIY/26HhodfgtOGK/Yhbu0lzHMYxNjSrAfCm3vynAFLPcDbZujbhzZMaFlN2x
qz7f4vU1mobTvm5eSW/u4ly1qBro7m9dbmBxmMlI2ueQaD8BSO6a/w3gPQwHs5QjtFUnVB+e+Qaj
Pq/P6RJdrFWKUCTq8w7KyJeB9+YSJyN559d68vN+VawtHBo2Oub7Lp+FyJmN7oQov34/5i7R1VlO
a7xhdLksmmC5jLYH2TOHpv8aw9j2PbFV8hSv7TH4rSgX8oobCUtPsmCceBReitjIUzNPX/yGyTlH
qdDQ8Y3iNo+n4OvYxTpNxkL7nRku5FWgbpQcgdR5OfWfCAyKlSRewRx33TWjMjxGtfQ6D2LDnsws
zm1xSK/In7uMl9iVpMWy6HwWYJKXAEXCSYiMod+QOycp9sdk6E2tc6HD4dzbCdWXkOf3bN05TO02
VBqa2l1+lPEX3e95YaAW+N89/39y7t/PMtzlnMAfJRJFqF2O0TFPUTFUXTp20342XOs3UPZSD2Ik
x7tpjc3rUs/7RZOePIsuqLH3xQv8wFSrz9fNUKYrb4v5BCnGMStqY8lFTKC+6Kh3jDbUqE8tRzjQ
16V9heOsH+4PBduf94XQwLBpVFi9bI+/WU4eR7N75Rq4q5ZV0bjeCdzb8nks0n6AuaYw3C8Nz12E
SvNjG0mNPFJLCzhwjW+LxtOfnLsMlWKJZdjL9sz2+qmFD+73au2rb/89aW4cfi5EJY9mtYbURxYo
+03P8rxS6cdicJeeMrwYkaVujqwKGWSnyAxNK1Qn+VlOcveNs9+aZEtUEWWAEN6Ao1zTuq9/9xsW
JyYI+w0A9q6PDAL142lD1eXjHHM/WTjuwlnRWgSJLJY9i81Gs4LrOoWih/ECPnDqOGtIL0kyaCGy
zXTHM2G1OrXq2P3iApfPqmWBR+uyibNA2I8xkjppJYvAb3t0eawY5kRDJcoIUidMpCsiybQuhZ/u
HBwZfx6YReNFcozMnoEnHx/WuWoe1sLPtxXX/p8bnwRE1uaYsGwV8eeyUw98HvwKorkLZNWhwVYu
Gpb1kGnd5aeu6P3OUleVC88ASRR1Cc2YxNqPq4mdkFb2uyi5LJZlMwIMGAZmQW2ywsBjO4w9iwK4
q8pVd1HR4bpOM1TO7udZxvxcM78UHXdprCSJZV+NM82OkUynrUeGoYAo7p2D+sae6xJZSYc6bmKL
Let51f6pabLOT9URVqFfpsHFMwLUg0Fjo2VZXKG2LVGpDhs/EJm7aEIV9wHuAgeGPRqmlKxQQrwK
aXrtui6aAAO4Ntq7YcvC1W5pX83xecIB5be5uLDaZimcHmDJlTWkVCkkM1/a5B61euOTuqxaucJS
5GgDbOa9GtJ1mJ/G0H7yGhUXVZN25wy60DQbWcUfugBFAFYi6eDXurNvJStroJ23bFm97PTU0OW5
CGY/Cpm7rFqnjugwZUyz6NTubEijcvKciC6rpg2LxVFImpUbf4JeFuwy9b3nl1tfk/28l8t9jJNm
jKKsNfLjuhQPKOm7J9x2q20nsrB6iJuyW+OMVOwdKoo/iD32O/hdWG1gXTvVndyyKSjb8jTV9Crx
L3b4cfjNFSeyiMhOyBRzrCDIcuIh/4/atH94Ne3qS4VtV0aqwEGEdAzMSZY+gptlpPyuuq6+FJQ4
gazBIS4TFJegEs9G79S2mSe/vjvTpR4oY12PSK4PpjmNh+QB4sy/+bXtTJeyhVp6MBuamc1mZFmf
9uPw3G2dm+54iGiXu6UZBEW3h4AbPGEma+iZyHTpIblsgGAJxnzYAXj0Bas/JjEL/MbchYfGQ0LE
O+q2rF1i9pAg5L00emv9VpILDZJZacgLjXu2VISneGdf0y5ELZfXN3XRQUgq1jCDVVumo7UG6kGn
pw6PA345I5dmWni8tGvVsywMqzdmtS+7jX177uSj5BT2dI+CNRM2lC+y2u1TRDbul7Kn1y3zh1cj
beFQBL+5NasPuHQtTdV+ivkkzn6j7qxSIvmAR7Ca4cBIzlERXuAK5lXqwV2kaV5jxdWs96weojEN
kNc5wfzIz1adu1QTbi3ROO/ouJxG+iyTXV8KKEV4LiRnT2ejkHXJMeihaNQzUWbKCn3ckyS8Toxf
pKRcqCm2a8Va3OCwCZTLAwlj9q2Vkf7AdjPd+QOugcqvfiL5edaEy9QGkBQn2RR3ydsyUdO5jabo
sukkwBnC/OBW7oJOcoRZ+bjGJIv76jOPx3dFwfwiPJdyagMbzGPHCVC4JnzLEtal5RJFfokvF3Sy
lONap66tr/H7UAY6NVP4t9eicgmnSYkBAlfrlsG1tPmk22p9u8YMOuP/3fz1G/7q2zprNt5NGIOF
XjMdDPuHgcDUJoWx83BpGxqcD6and2oqUf+gq0r//t+/Gf/yN9m/5C82HFUQ7jJZ3xLxuAe4uqog
eAgBuf0BR9/93UJGZEL/+8duRIMuW7UvrN+biWNDFfY31AB8iaXyO8NctmqMqlUMHU6Zbk1Opp//
LofD8xxwyaoaruAjXJMs0gZtdbKDxdtB4ucrwl2ySsRtCBn/0Wa0icwzrN/sBXfN0S+GddEqwvlg
oCFjs2WC6MT1IQqWbJ4L2YWqWBsjTQDeJmtFz9KE4D/ldmde3pgqrsqWoMWwBSNBx8kanLcryTLF
2k/ribs4VR3GoMFCzHpdQgdnDWxqwnV77zXLXZpq2mC70cI+OcMFtn5ScVCkZh+TOy9+Nw4Al6fa
5hZFLkO7Zhaaah8XCrW5tK3xjkuWClp2S+0pdcRdua1gCfYClZBrpg76eRFLWljktf3GyInGZ9By
TddFNrNqFilUURpwtOOffo07h/zQixbU72pxBJQdDHDl62Y2rywfc9kqi7Wkm3U0mYy39gJ3kx4p
yvibT8eZi1dp0wMksGbNppLPj/OwJdDQgFWMX+vXI+CHgBOGBGsUs3HNxrKMTuFhdRomYvJs/Tpf
f2i9L2Ccjoc4mx1qNGkzQ/tdy/6ehPqvIyvmWmKa2ci+hUJ+hgQufwixI+cl75OnPSoarxOEuagV
2OhqtWU5Z2vA3qAY4PtKIj9HT+aiVh0p62hsMN3pUC8XYcI9RZWz3zMrbBN+HvpFy6VYimLJAr73
b+jQ2admEfGdiPPXOzFzYSspqxCH1LFm+zT06Ublh1qJD15T0iWirgd2VCy1zVYePtf6L1v6Vbkw
F4hKeEMjEdI169e9P+3LQdODmd5r+2IuFAXRSqbJijFhYWsv4b6oM0ftmVeqgrlQFGksDUaJjTek
e511poIYPoyDPPt+XWI/LNTVMBLPtkHrUB9/UMc8ncZk9rqOMxeLko1stiBUNhsT8gkik2/iI/Sb
hy4UhSluuqbGmPdUd5e6K951YbA/+E1EZwnxTkHZKmRLplBEfyrDqTuN3Z22b+xdLhalhWlAbUiT
wdpwO+lhah+3ZW7Oaq39cnLMZaME55UqF7VkNf7fw4ys66NqhV/Yzlw4qiu7cBuPZMkScC15EBx/
ENv1d5DiG6Pjyl0dluFKG4dbhoxo0zxB5q9934Rj/TyXNLr3Izf2MBeTik3fwQ6aLBmtl6eO8D/2
uPKK9iAk9vNyMrvm7dXgI+vJxNJlCqa0Cfc7jf/6Rogc/8+NK4g3h/AOxv6oBOrrJysv62bg2gqa
+QNZaHeiQxmexgLlvl4LwcWkUJFFoUZtbTYNEz2ZKGwvYXn4SQUwl5Siq9gJpEKmrFZzvonkHau7
O+m0W/PIWcGKtwMNF6SNo47y52Adgb4bOpxHCAndiRBu/YQTtIYJKtbaGA92SUW3f/pQ1pfVYNWl
UyfvhVE37uOuNFQCOayeLrjHyrE2X01dhRczs/5cq508l9HMnsQetl6BMnOfNwODb9weZZPtR/+t
q8f6EoW4aHnNJJfPkiE0WJNpsJlmyR/lsKp0KlHT6tf4dcH8cIhVoFiDcBMzXgnFP6gbf0HR0He/
pp0wua850njL9QgDz9OnrLPt3+M8ED9TFObCU02kKjLIeM1oS9u3ZVHB9dP2XtU2zKWnunpQwhTz
nCVbuh6d+ja1RfjVb2Cum+sPYx7Di8NqIyekp/o/NFXvpz45PL+nk/pisAoAGbD3mVH7nM6leB4b
eicjeGMTdQ0Hq+VabDqKPisLspxYldGwU6kdGpI2Yn2r4uJ4EK3fiydzaaeii5BahnhcBkpOnRip
RBolrXry+wbO1VaGUkNDejeZYWX/FxIi4ZMlUMT2at2lndgubU86fIUZLuBvi70pHondqjsbwvVE
/Hd6k7m40xZyYwNJTLbwnfVpvybsFMNBpgRYgZNMxzTwm00u+sTFnEBtMJwzexUa7OEsldJi7+7k
1G4cAy77FEU6sE1/TFkY7cUH1cFCoB068rAkkAC58xvyxlg5B3/QB505knLN5NaS0x6jIGqnXfC6
UlOfG1mVDz0yz2myEgp5R9xaPUfOWeMwfg+XJprJi9iK4XLAM/sSbH58BHMJqclaOm6HJS9BWbG0
OAR4Zs9KEuYSUmvL8bQo0HhbtV0Keb9eJH4ngstHRROLBkbQtIyge5IsnU4X4F1+a85Z0d1+WNvH
1GbyWBFKMAg1Z2MTb3ce625MVhcD2pWKypgDa25tZYp0nPsqL7uYZXpL2J0o9To5frGwXRyoCegQ
bhr58S1S3/FWdFIL1C3+e3j+n8D/VePOcVzpCZ7e5TxlQF4riYEHxbxf3w4quI1eUCU4PBVlMz2v
e61PSznoh9Dq4sJ6rf/57y7c+vOcCD9uWm1WfKVMaKikJsmXqBi/+DXtLPOGbtvS7bPNArLBy+m3
OvZTbWYuMFSPB0wT+YIoRjfvIPTBrB8tyLhzVK8CyGQn8WAhRPAeuc8vvPQzo2P/0rbqqgI1VRPW
Qqi+RzFqkeek+dtvqJ3gvbMFPJ33Y7y6q3+Zt/c0WDyXsGth2LZrZ5akIi9aagR024Vpeed2fGPu
udR3QdjWdnuJrUcDa4iH9cTX7g+vEXHByUbOR8ULtF0aBf5w7lAAEfkxJcyFG1HwUTPSqyYzXfeZ
aZEpFvoBa8ylp5gJg6GIZfhSmf2D5MGn2DR3YsUbMYqLTqk+WrtuCcKXko3mKTgQOfBhSN5oE4oz
FI2Oj35j7ywiPJt1/REX4QtUM9OiKd5A3fqTX9P05zB9Ruq9hhsleSlk9089q7OBteyd3fjWdHQW
UR1su4jWJHxBDcw/YRz/uU/FPRWFW207B2FQDFHZlRiSshvejJqKMzxxo4vXoLgAFZYn5iFFx0c9
vFPJCBtNOfvJBzGXn5rgCVyPhQhf5Dq9LZl5MrufCjVz4SnIw0mdNGg62dQpYeJLGYX3KqhuDLiL
TvUTtwOfObrN8DQs+68Brkl+E8VVgmrYkJQqYeFLlDQfu3b4Pem7OxHNrW5f//2Ha6haKRSgJnSb
HeTZKvk4zcLv/uPqQE3w04rVeB2R6ks/7S9JF91JHd3qtLMoQ91R2xKMB+2bS7KcNq0e/Ga2syRZ
UQcjIt/rTtL8HjZHug9+NWTMlX+iOxRDJ4XhmOrybdc2qWKt3z3WJaXK3VQCBmA6m0M7pInejvNR
zfdMVm6MtqsAdfA4Wk1TU7gwlh+rYId+2rF7Xi5dMqqq6MrCSdEXaYrPtZWfk2bzO5FdMsok47ox
e101Y/GmW9Up6kK/qe1iUbqv5GxXTJPC4D63lAqKYUV89pqDLhfVyrLZSxQdZ5Ma1BPU+9nZ1Oze
XfjW13TOyhbIexhoggUvzWfbTpdtMH6iScwlkpLkUHXfHA1oQ5akTPO/h3Xzi91cJKlWNCqCUhMg
qUG6WPN4rNqzaees7OqtUIkN6ozCD4nX6TZ/9vqSLo0U017LYkPDKOrABtuftEn84hIXRRLQmYQr
vDlerLAsraNpQ6Uk1Ef8Ou5cE7eANoUgss6sqV9J3X4do9EPomIui7Two4lVUXcZFhAAqhAoLUsh
D7b4fU2XRoLPhV2bcG4z21THU1QyfY6sb0rHxZG2spmlmJs+q+vhr4kNX6d49RP1Zy6M1AaFbvXW
HS+wIonSndowpYr7xWwuf3SMvaV1rI8XzYYz18Unxqp7aYUbe4pr9jcmOpyAdndZwJrPxYGy91kL
z2ts6KzOcE6Svu8NfTHLtrUnMdUx5PZr6+ctTV0GqbAKmxWZ2qwIxF8B9DbqsPaL8KmLIG1tEE6k
jDu8JBfQfBzm7YEpea+cVvwyU0Rdiad1DmcImck+24eh/7I2PPxt6o36UFrJHn02AuoKPSXQCOXJ
wbrsWPe/2lq/UhV6sV9Q9v058pzoGBYEZcaZ7LV65UMcPjdiNHem+//5+X9numAV8nPz8SLqbVvb
LoOytz7Hmx4fWM/3h7LdyYkKbk/l2IdFStSyfDqi5HhcMYe/rMG6/IlngfJPivO9OMPXvHhsbBV9
2SakOCIyVd0jNCqXExx0SHGh/+Psy5bsxLlmn4gIkIQkboE91uzyVL4h3B6EEEhIzDz9yeqr89fX
3Y6oy3a7ynsjIeXKlSszTkOp9MCP+5DadyEA8lbgROsJnoB47lc0n0oE9pk8rIa8q5ggb/VNG9Vb
yhZ4p8ppz5uuP5nxT/OAf/sS/9NDfwOfm50hsCJx7kZHOIILDTV0CWfGSZwbyGT6YkQ6TFrEjYf7
G1K/zpC8Rn0RRdVazJlih8EwsILp2EQlaWXS5BjpGD7SNolvKjXrU63muDSwNTkJTJJ/nbwU9xhS
xyC5zrJQVsmGhUleUY2lLPm8TFV9hLFuuAsE7eVOD+sFboXupvL+T/2Lfz77yFvRVTVo0/gBj5N3
P8OS3cTT+wJkyFsxuUBGymT7wQGWsPjJz+OakzET7+ptkreSLj3O85gpfG6Ex9zz5at5p5CZvJVz
ZcgtQX2A6aSKqxLDjy8ySt8nHidvxVzOIEyySiNz49fwnNUVcrWqP5wY/7aQb84jIyLSYoiwvumb
xeSjDM0J6T3vG5Ynb6VcHVmF7du+vdkjT+9W4VYYqLwzdYW8VXNBppRmVZ3pG96Iex7HkJq078Kw
5H8CC+OVdi3MuG6gi/yrisKnPWHv3IJvTot+RvxrpLW+waN/FBEYTdGt74vEBRn1f8//rtGOIcdI
3yjUJPnWoT3Wq+ZdBAR5q+GCEj0RUbdEV9ZE38wIxgdzMu88oN9quNTYRZvax+hKN/2FKHfD2vcp
22D8/38fim5rZpRDKT+Goblbrb74jvLHd2GFt9qtIdpaXsu5huR3uI9tN+fN0L+vlUrearemak2Z
YL26saRey6m3iExQ+7vKHfJWpkWtYgr5Zeh2Jro6YAZyK7rOvosrIG9VWpYikS4CG3vTtdF6cKSS
OabBnt/3zN8wYfvYy33FW3QFazVeUrnvZRfI+1rM5G1q3+bk0k51Iq/jzvxdh8bMOe6y98nXyFtx
VldvcJpGzNg1sHUuXJPSfKrn6F1MHnkrmLIuJGaBQeR1SDJTDMlerr5+n66PvLWa2pQYEsE3eY2c
k3nDxLe0H8fiXWv61mxqCPDzQQqwvOqI1vdVRL9FfPTv241v9VJyTFovY9gG8Lp5rhxdDm26/2n6
6vWq/Af491YvJes2wHq64lcMVbKjYLS+QkHlS9fT+Z3L+gbW+z6JzFrH/DquU1ImnmwfszVkn//7
0f89LvxP3+ANO0b33dO4bsU1iIGIb5jkFM9Lm8V5vevkOiJGpOAUpnGzr8wjswHxTEOyPW81m59G
BM3+HBEI0R5ZCnfPqm3pMW2G5YMgVfzAAFaPCP2KPyVdZk4z37NigkP0BSMBiMfekU3731/iX4DM
W71OWs8Jm71Jrynt+nuYldG7wXFYubzr178VgMGfG9KZiqdXtlRffeSeE0DU9/3qN4AgibBlXrHM
NWqT7bpLvxaKZ39C6v+2O98gAiszGNX5Nb3CnaPD2Kfne0F4SD4kerbvAwZvNV8jSZGstU4pyAq1
vchJbgfR1n+i5V6v6X/YnW81Xy5GtqFFrtRVoyf+wXi1XhocnqrwUzbQIu4DzIY4I3/yp+T/8u+9
/vn/1xxC83Oa3e7T65LJrMRM63aqaWRKWJroowVM+fGHdX9dgn/6Ym+wd5zsZmwW9IdIOyXzs2Oy
CUUfbFLKNnSFgwt5vtHUPasujVmJxEiCEbfETVjBISCtIHvV3ZKQsgs3Dfui01V9NGbLniD9GlzO
/EzxPnYxlBv7gvYfEuhfQe2TjNv6oRkjdYID1/KxhaHKZbKhHvJYWX4D2uDT3jB1cLUzpw4DNaHN
JZ2TU7bZ7eRpZD+11EW3ruXjkqeCNrlr9fBFEURy/uHh/MuzeXPiWWQMt9pX+9VOFk6KiV0PQtM/
kKX/tsJvz7swB3AXhl8bvNUnGBE0x7Rj7tCZ0H8Y9Nb8oUP1d7LEP63wG6BSb0PjbdbjaoA/cXzp
u8Uj8AN6iXxBBNEBGif7BVYF/geGI9KDIfWvhBiWJ93W5hqNkNNQb/IPsoR/OSD/R83DfGIUdMPX
we0/B7jS5FWHR/uu5Xor6Im8g/cfC+TKJv5t7fJ2GP9wrv/LWr3V89BImYa3AO9xZNd8tjoUcbyk
udiZLEKc7e/bcG+tgBCUznVSeYKlMrSIqvFkxTv12uR/1H+D8rAeFskV75L43QtZHQPcqv/674f/
z+Jkkr454qdpgz3XlLBr2mbZZxGP65U2vLtljXCHQSl3XHq5XQWTy/sI0reKwBDPG5+NZ9cG9OuV
YauWyFSs3ldSvdUCJrXf6n3s2NVnLFy1tUkedJI9//fT+rf34E01uDlO4y2l9Gr31do8OCAStUjy
6b9/PZX/RsK+DbME4d23GpTx1cW8VqyoG/jDhsLFNGIkz2B0En/Yl5kPPzV47Mzmzd6scBogzRLB
TEhLklYh3w3ugz5HtJ1t+KNCc3FuizAk01wjF51LtO12N2yJKSJBW/Z5/PsVzMcVbdTfavKZWnO0
Eab9vuEmVT9gZmBATa0KwRFJ3u9dY++JXtpD2DJyUnBRjw5D7HBZrPOkzx0GfeWhxizn17Hy4YQ2
/i0xW4MoQotA57m3aVywrk5L2DfCGC6pcQFnI0bgzj6S6W0Lb8GnRMcVK+Nd10s+VaY+wjD5t9LR
/rN6tdhpp7HJfZyNXyqxVvdOtfyly9bpwdc2PtYCrujLXnXN723YgsvblbfVQ4B9xtdOyjg61ZjS
bh/ENGB75APQX4dNrpsoNzTxD5k2oRy6uMnhzoI13swsyzClHWpd6m91omskMfs+N7x97s3ObjN8
BxhG1+NatENSlTwyTWGaqXsSYUU8IwleHHss52MMi5n5Pmur1RVVatMHeMRXD1El9LmduiTKJ3iB
F2aHI/B5NyvpnyHHRkZ73WVfowaWblIoTkrakU9M6fhHxchvvhl37RsdPqeZVC7HOFKsC+jHTAkF
d1p2/TCUgY3TsZFqgARERxXIZAFDwTAP/ed+aAkyQNoaKaehzsh0XuqdxA9ZtEKEX8+LX85NqFb6
ybvei0PkLH5+2tL1lYdm1hSz4N3Za55csAAOn9I2ENdf+kXBGKZfwP6MuUY0X/O5UnKB89hgsq0+
4Nh0zVhEtpX2NpH40ZxqNxd7UPGj7lTMihYTVcdKuQ5ZutPCpqgch8Wpy2haXT/YdQpHjf1+225I
QJxoPyDiTvSitIOmeYqixJa27UL/JIxs42M6eBEfbUYoPzbpmoWq7LsdnEAOEt31D1ZEk7xLfeXr
z9Z7Hj84mewjzysgx7iwtTXe4JP4NjqBPCS7LbRFK+nKmZ3aI9mGJRwxQKvo93mc9f4YVRa5MBqy
/f4rmTezIBnMUbL4nKBjMeemn2d7S0jc0tsVjSn9Q+8q0beJHvBXOzyT9AkpNnGUb1iM9Fjr1PIj
HUImz4utgixsXEFglvcxUnSKedgyeVdZkakXAW1sOELpDl8e6fAD5d65CKYEy8rG6gkZELDzgtib
L8fa90z/gsnXgF4eirNZPfQUG/Ekp3nmV+f6BilvfafBN/RqQpd7RMDs/GjkpA5NiCo0db3ys8iH
bFn4l5ZS2r/4DdGRT5J1KRBLLPF6sinp6Xm3TKy/G1JHM6YtF+1h6L5G6kI7WDGUSd009WXkdT/+
ollo6J2MGzO+mJCt8gxBpo4+qY71AJBuEKuEIqOhrJBi6avP+Ck7PfY+3WORLzSS9l6LeJhOsFzk
04F1Q2w/toKt051IsK9hC9xF4uAJ3/ov8NeaUlSabY19jJiM7NSbKfN3O1Vjfc6apvNf412S7m5j
/aCSYg4+nlSOkC7KLwIWBPZnqJrXeRKHqZJTk8Cb5Nyu3aZuekgukzOvMyB36LjXdr+sWTcvqjBp
6nQ5xit7PV2nJJq/2J278dhPvqe3BKfRlh6cdlVzNRojVV9mxjkcgLjNOMmtXSqmcozSQbbT4qzo
Liu+U/MUMHvkDlVWDekFA8tp+2KrbRDXGjGTRx3qtD21C/4+TMh3Vx3gBir9U0UQUdXmTWKIOwPG
bEtXpnaO2zMGDvVqj3smYam+tViY+4gzdAORMDt1/ISLCHMDSab1eFnctNhfAimf/EwcRiNzDeMK
lQ+Bh1D2g2mTn3uYo+nUJTCva/IQxLzlvE6jUg2Jjroi7pyfvjsi1vjRttZYRJdjUFrBZyqJvQJN
xUEjDW3WxHu+Jw4XVJZ2uvoLk7xL9EH4JJmuFs4864l1rZC3iUlm+aNxJEk+jbA0sseG07H6SpOw
kLtOMD9+YA026e+ZRLO41Gjf+jjvI5Kwv+BPMoYz3VkU3wx2Xm2eQvHvf4l5nrc6pzMCNr8Ioofk
6DRk03dmjPl6u3iK4ihvZyXN92mcquxeJu1Qv6x4EeY6Z2IZqk9y01V0bKqF8CMR26puNQYIosLT
LUnrsiOMwnovWqKTCZNPbxZ0sfV3cEek9ZhempNmKCtNMvAsMS6T+AeS8GJd4h/qjClfX45hKyo4
725LTiwJsTgQnqTmVhPEfutihyPH/HPv/GC+NzZtxu/jriOB8mxrtk/SSVN/pA4qkV9Tq+nmyiAj
PqVHrin4pMM49om8hYNcF55IE8VDfe7ghyeXArOkoz9PtV+pOvdZpbdfHeTquB50Sll1wOBn1ulc
trxP15zvnU45jJExdczykfTRfEuk11Vus4oJ3LZVNcAIl4cxpMkBugAuh7KmNnXsJKZ5nF4GDSOd
9LQgEQF2nBuDUu5bM6V+3Ao+zWiWd1uFQbBcblbNPOc2ieSMMSC9nqpWusGcKoxMqqTUPJORvYKe
n+gTmWEeuBR0zbj/3nR26vucmqTWV1e/mkoVTCdtt+etXITB7NLc77yU82hFXWToScanxkbIUoJb
HW3SC0wmN3MWkU3m32ncc3FaiI76Uw3qSZbpzsNSDKJrAJhWPdSpPiZOVKpFU2bm9sCbed9OLV8M
eYmq2g6HdZLsd7MLm/wS3UzNuV8R2DISRop21PaRRGsa59wkDTshRVnJm0yReEWQWyrX7ZzuCb1K
uF5vuK+XzhyrEM3xJ0uN2g88i6q0OSmymuh2G6I5+SE7Ep8ZS1hzksipbQ5w4B7SuchmpPTd6TpO
yJ1bN3gFFWDpCNREfqkeVacspsa7efYYgKDbJZqCPahlgl1tP8HhcIaHwCkDjArf0MaFcA1fmQ7y
Eky2+Cyv7ZqJg6QSyqd8RyyCvSxAljg1dKOnPIMD5pOEBsv6HKhqYfa0mZGQD8nOVxUdqYj9eu24
081TlAywsIPNNQFcw6ubwKNDUJvVf6mI+nCWWlwTydylJjCYwgmbuZelz+BO5ofd6LIRG5GXNBmC
xP8bbDTkEVg4/ZfZKsxf7HMd1Vcga06/jgE31wNEfh35UPV7bC7zKLEBOfQJaGyMTTp2J2SRe3wS
adg+nbF+q3naeYq806HTP9F0wmXYVPtZIV7xtxBDPQ35Mtu5f6Tw5Z5uRV9vzQPFWFL6sK0gd583
ChnuGTrFTtf53NYp7Klbum1HRDIM7leWJFF6bNUYyxc2iWl5TicIvZ8r1YXqR4PPCrxjhNjrb9Uo
EJkOwfBe84e9yxqH0cm2HWN8s5jbvI5bjeGKgW14f8Mwr0kBxlZvuYuZUBcJfvvYrA6KJ/g39fpE
zCwGnBWraR4qPqkIiLKNkXIJWYPOOkhGDrOUCCJOeYyMxyLWXYieJ+d1vxzQmKjS/ty2TXvKhMRV
PYpKZnURMhtRgLM9FT8rWLBRX/C5X+J7Pi+pvpB1T11O4HN92jvWPIumUwhZNgJ13NE1jmmZL/EU
d3dMBtvXuWlk5+9JZVqX5BNH+C/u5yiQAQsXqWa/g2NpPbmi6bctx59HEFe1aT09DbggcPxBSFuF
NVeDtiXdwtr/TKsteuI7Q/XewWbvxgKmjztONBJ28HUsUh+xa+F/KmBruVwGCRCdY5Rsi++T0Us0
Y6sszdQtRxggA2SYnZwO+MXt2cDIYP1Yiz5b1jufJb1/XFy1ibKd2jZ+AlDQMUYpzTaqY9TFXHyY
MqCVow18kk8h6+vlNEyiumVyxNhwlqoTIJcyGD2JTdadIMGmycMOGNgdeoJ95Q4BM8aDv8ypS3sP
RP3K79XJHN3pqfHz72FpRvHXAquFzwsn8heKUxxmx2zrYDQ8k2qdyh5Woz83RDQVGq3E4zjAa6Yq
gqwUswUOHzpvh2bBAI8/sQmMqL8oBDr7Awr8zMiSTbRbPtZ9rZaxREd29KqM2C4pkgCmQKbHNBsW
8ogw2+hF+0VCLqNQGciCblYb+RmVMfxEJtMjQxAJVMimFUUTBR7BNQrUKkvLmtkR5l1jNt7VK42/
D5T7ui/WJmpIVZK5jxKRdw0mAb76hEVLGdHVTgaR40s13/l1aRDYMlZAshPaXXFLDsOqqv6b1L1c
DgZvRPpB4ktM18yLJW0LtHzGsvH9NuVskK7Nu4i/RtdZuOISlLt9O393NE2S0yZfE3kKsUYh+oxD
tuMBtWtktsNeIxZlybNAVpbmvoex4ombOq3vtjVQel6QQjohuByWKnU+qg7tlmFHZyJ9RrqPCbcd
bDFJBhfACTdpFdNcBONwPYIjuPL2NbWUwZnxIJcpLS1VlJTBxOuLXmR0EoSwBzttUVRGK/4b3Dv9
5TFV3R/Hxjd32Cv8hkmToQk1blExzj29dHSbPzYrd8+TSM2aw88sQ7kGInPME3SLtjyGXZDLPnLG
VrQhbP+LNgNdQK1DcuLDuueryviTnFFiAZLAhi5BWXjSOGkhRdsZRvgW8zjQgBN+rXZ61a4LN3i7
hqRwiNIB0Z3tFwNrjYKP+wj0vcznNB4BUNaAoO9NdgVU1OHU9LMqk3QfzgNNq5NQ1XJtNA4omcyu
6DuX3iUJCJuk7hsANgjjJKsC3O/3+CCGkOTw5DOFJHQpkHnoTvPM+pdhHnBowVmsbCqRHOBFxQER
rMipXL6EMTMoyxiA04iSe2+H+FA3ODMmIvbCjHzJpUOU6UZBeCCM/DOtkXY/VhC+46CoDhH4E4Jn
EFXH0cQBFZMbL1u0/kA4JwdqVCjYOoHPo51Zi2QdKjx/RZKh6Mzob5BuT1AFsOm39zz51Lc4PpiO
5pfWDUvhWeCPiG9rPjW0qS4IW6yujfQW54kfchp5XnRNog6bpnBvSXinDlCNAzbVmY/OmDSeys03
gHQIxBi/TVsj876CfLqBTuQjpsbQbeJUHSVCi8+mBwiE8G7dWZFGXQXTPpTNG7RHJ2i8+A3UJq7P
UxwNJ+VmjnxdSsf6sFZMdrCvSte/mA8AwChu2aM3TqP8F2v/C+LJ+DywaPvAMPh5ckrMBiMPOx6a
0mmpGh8fWur7H3Ze5M3E+fCs1p5g5xONZgoHk1xjMxx9quC73fTsnDaqO8AsGxs9dPbc6rDtxZaN
y7GLvKnz2Ff1L9V2+qHJqPrqFsNzMkddd6B14j63tlq3o+magV917MxRdyOfyoS19jlVqn/qWZt+
r5Je/0aeW4RoKQ5glkn5aXdRRO8QXFA/zMFWl4XUWZSvcJ4oMZgODLCZyZ00mkDfR5yD/sx30Fxl
U6vq1KQVEg9Z38Z1setqO1dZouqDi6NoyUVsmqTsnUtBbg3zFkAdNZMtDa6vQ7VXW/IydCvu5Vy3
W3yTMLGPn0k6wnI/S+dIH1rUMcMB1Tpj+bBn9T3dhbqjCTcTwltFCxKp237E8da9cOgN7ngEszes
HUpElJUz+ATck9FhFDI8w0UNHp9hQtTJ70o3pi9iYKh71ZCVQ1I6IkpcmH14VAkg5rg303WbCBK/
bCK9ukc3rDf3O+CvOpiRqQdGMpuVu0KGLz498EUhcdV/53wVF+j83JHwKPyuxjjs4DyX6gptby1y
C6yaFtgdjSraGOllBYHo/IGKBa/RMr8GmYkkhQlAG6IlPZI1FSEPIstgDDuIvsMcZ0P9pRW4/Q5d
R/2rKXmvgSC79KkmfuB3URjlz1hoWxcc0Vao8RBi/BL3TGAXowMQHyCIAUwRWFV3aOU2fgPGG74g
9q365XygaZ7ISJGCLwzQuJ7sDDX4iiqz2OZsnvCyDPFX7ZbpHodC8j34evkV0JZ7XCSGB/M4NtiT
0bKPd8uS8etSq/oHb8f0L0A28cXGnUBNpuwc3WxwP/9dV8BvOenZ1pQKOOl+3od6L9hKs5tEDQSH
+TiQD2YEestj7P863+dW3RAgkLrwjSXDsVqH3R7VwGZ34Ynrrj55pUAE/rEsx6+wI3BnB1Kj9XVb
UExCiC9I6WZtqdIJQmOCIYO0mBZkEN6PaWzgFSp6DKQ9DqvAySYZzr/HfZ+q6OsKVHdNwzoeDMzt
eLnHKxhXeB+Z7ACBx/gMm0S46MdslSmiaCqVPe3otZ7BeKA2w6EYVyCGZOtu/RjHvhB2i6DM9Tgv
auc5+VKrPnvYyeo+ugSuYuUuxioUDIk/oRx9NewTroN18M8tZ/uPcYQR2xrLgR2irbMfKGLIv0Wu
EycX5KhvJk8B/1LPzHDeFq0/813TuYxRzz4tMNP81eymNWdI7PapCCuovSPvMLaJgYi2e2khh37A
8JW97wWmdg5V6upwAGfB58KiBlFXBVZ+OuMnsiuBxMieqEh4UzIeHNYp1l4Vq4xDf+AcGuOijkWN
mgOaj7EcA6NP2bJhQfG7a5+L2u4PcQftcu5wWSDMg664shzMMu3Noprlu06HIeR+a9HP4J7JU8zC
CAJl2wDC2bBAhTxrswiQs6ouayQy7wdNV+Wuem/xphpINcgFz03xQ0rH5qIzdPgWOybxheDRfY+m
BdR7C2Byl1FMJhyruB+2izDGsYvNmPgaJjebR8E1Itgns1u8ELjZuL+APKjNIQgQZOc9WmdesKmT
N1W9bpgsQU4JaG0+z8kDsNc2okqYx7qQ8xprlHDNvJSVp6/3L6lclp3VqMwXpuO6f8rGpI6exJaQ
rQBAd+spGnp4tJtNJI/TbJvvZtxRSKd6A50JSxeD3krCkh9tLYBAqEwHdUjGHiLsOAQ63bGYpSNq
2jleS+21eOibaP4rjJOGQ5dx2QEVHogVjPb0LYKg6vZ7Oje0FPvUEGz1ba5Ly4EMAgozd5TZUp8C
xi1FbnQa/dhnIe7ASEh+2qjfLq/Blc0P2of4wxxUh1ooVN1tH0+dfxQ1jS+gIB/rdqEPCcIor3CG
w5N1m8NsZSCVANlou5qe7LBCsmr1pF76rN2aPE7ofOn42LCC6FWddgIH+68jAgkOsR8CAL5bbnvW
MFTpy2p9ma6pik+RSPovvh9IVgL1Bgftupv6k99mgyt5QmGW94bIgwNRmeWdSxAQMrO6vyOJbMZ8
ALLscka78UNtYfiA02XpTi5p9581ndAVbmsYvN73ZA7jIcsw7ntNPY5+sLwS6CLVdnj1DIoA1mLi
YTiSj6lmdbny3c0HpMtnzdnwWPIC7CjtjrBj6pbSxlxnxaIwyM+HhaPnsfHN5VyDscmTeMGJSpnN
7lMZrUXEpP6xUmNm1Bg6no9NHJxAKuQKzBNv6siJzZo8ypCFgsoBJny5ql03Xnbbb760bqtl3rbI
MCw7DwkbLNx7cxET5Q/grdOyaam6lxXDPiFafOYjAV8lUebmsL6ous8qGuGLbNasBdRrsr9juVhj
yhTtxtevAhFIvmST8vmS0PFErd3jvBtoe1jTtHuppno8kmVC0V8PHfoscxY+TMFt39J4SjFZ36GB
UCwBkPswaY2TgMhUxo813OU/tvtu4MFV9eZDZBDHdO8l4mRQrC8w+nBoTWyHtIpWsKOQKPcnh5hl
WuDFEzYferjH52ilbR+c8ttUgtPHPUAm8H/52Mf9eIlVK76rrDb29077pclRXoItiHuHh2SRk3tT
BdqQwlpmocet6mh/9FxV5hRcNHsg5DG7hVZ/fKwmmKcduNVSlhqitbFcRWb2IlRefVgx2TEXGzwW
PqKzFn71idgQmtIkzTltk+aEex43k/LdtQMvhiEnVI2vnYW5ftAL9hTM6rY2van9Ug/XTQveo6EG
nuE8qaxbD22ztd89yO6DcpX+ujA+v8ASdvu5obC5goDHrqPb+hHuTZgVbDGsI4+m8uxhQmlzwaul
l3KjzLeFDRhYQnXTCgrrIhoNHxPHRn7inWv7y6tEfivQHFjuLYMu4AYNLJt929Y9QTcuAH3jwAjd
r74P24+w10Qdl3hOPjYK3TGlfXKBcoHfTEtSIWC0T4fTulcaCB3NmF8jD9gFSq4J5DO0F2gMc4+6
t0JSa8pB/M2YFfkol+WBVCkru5SZ+QyA4PKGbDUwhR9/Zm4d5jukrVpysFztN4ZxcpGehttx6dJT
HUuED4OWq1NwvkhTKhHpu14cFhoEKXx0L50YcMEBzekh71YWQDuALkWIIwYlTpDXk5+1R1MlnyM0
Z0bdzL9nzP9oHPWzyZ3S1eet9avA9hqEK1UUZhw8ix/v0mjVvzuWAQSncHxPkaXA0GURSi93/Wi9
O7tRmuc1qtHkxNDYpxVXGy7jYdcgMFeGRrCX9lp1WfJhiygcEusoPsw9cYckRq+swRmDg44CGVJZ
iwMG6NV17yd7XCj++SQe6+OgHTi/zOCS6dDkya2Q9RG0cK/yRczalxOYtQ/GZKjEYLOJ1nuIq7te
O0De2azj97kxvqxCmuJWidou7yXZj5WGwx96Vqoq3JyR8yLs/Fms09QWY/h/HJ3XcqS6FoafiCqS
CLfQdLC7nbc94xvKkxAZRJJ4+vP53O2qCXvcDdJaf+QMwXES3rY2HM6eyTsfbqcMHtnA4LshzdKu
EQoQIC+8n1NTrse5LYpnlAPRYQ7C7aAHsX0s1mQOLpTzyxhazWNLXUoKzNmfZZhb77ztyEVtMvQT
0DDntOTKzrYJAIG7sDg13lLzBpU5a0lEIVratiXvZbt3jHAGv0ewyS/HGbFfiqhndSuXB9Wi94xy
5t7Ugdo6uxMYgK2K8rZ4nZsAiWpWzpmwRK18ldBwReZy7HsH044vK6qQg+thpRI6FOe2z/XZdyBj
u86YK8uGOWreiKdVWOUZSZK4NE0fHWer3U+kjjTXuRFx1o3V7w4rW8ofxZQ1qLxMlr6matX0pTn0
sY6f6krY71vZuweISfsRULd5GMrW+c3D7h12X/ap5615ftC9DctRuEXSe9JO8m7Ps7xeqy+vADP0
Wrs4T6UjD2GxT5zilvWF3CwH0Cy/HBO0J2pTo+MaocfiufD/hFgPF5ntRKMXh4qS7GcZlvMRRBpa
NNf64KlwOYWzCa2kzNdfRO0BzVTLfhl7/w8D99+x2IIXbLoUJBMr8KArOKsNnP7NLuzwBO3rHkpL
x5coVtbDtI1fwdAPWT1K2JUij2n4hNpjBam4LavQfwNZmE6AVvWdLTCtITocuchN9df15/4MDhk8
N2p+m8KmfG/sgFq2hRkAh9KUE89W1/ckp0YvTlOGh12BRxytIG6TWqrYTfretImZQ/uQd85vfGUT
n+cqDnusWvQr0gRh1uHaVSlKli6JN7FuqUQ9IbnssS4cxhpZ06jn4klb5U+3IkXsS26dp0kKDe0u
8LOCbsd0kbtsvdM2L1yEdWDBxzyNprKLa7tMrmcdTYC1ClRqnotd8AK0Yv1Y91h3Z8Y2o1+BUqse
ssooP/5PTqv/W9Sml4+21OGY9U5k1L/SePtcJ3qrxXCQkxzd2x4Tp/wVlaPd3/FxY1cXLkoCaG41
yEeXqHjvuqu2PvjF2rofxnP28c6tnRa60Zs3Ob7EWMoU197qcEvazehs/8WLkuPfyNqC0STdUDoK
OS+/wLRB4OWWkD69yHTxqwJM1zjx5zI3zNB+GBUP0J+1k6m1y//vRqwyN5znN7ktZZtsU6SsLF/H
yqSAuiGjpT8jHedGpGQWDenQu/LLjLUP55VbftA8lEU+vrNQDsxIDcdNm5bNbt5tssHVc1xGmzwS
bOXYadyMww1QxUXOUOf18G9Fvde9DZUw3YtD4L9K45KLX9P+sakqKXlZq2s/DWObxg4Jm+yd0Fh+
wrXcdY/dPO980sUOWpvUBsA6bTZHQTV4PpKZuzj2fHPF75kXP2arN9Ej05ZdvptN7EOyL/6wvZfd
yMPkulBPTuaZzf0J8Ro5TzUgS/FPEv/3bwlRYhMxh1C9PKzCjthmexCGS68Wx0tBmnbridFnLrIp
ktZbvPGUkH/r13K0ESaUYZ1Tmy0E5dnWUnY0us0luPEsVpKd00hGi36dJeTMoZxQPVlJ2CP0RUvb
z7qF9rVze/nnbAMKvgw+r/fFVTeSuqApyJE+cO/PKqO72Fp+1MLqtr8xkFLkEpynNE3d7kKWq05H
rnUwZa6nEvJv0kPx4VUWjDj5IF5kXdpBTlF7qAbkZneNi+SohoynbOAWG9E6Z/Q+ylwmZU1tfwin
NmoeJq10fAplFQ3jhfqogrGI0t3901+Xtkg328MtW3QLTNOhbUnB/U8CbXnPmkqEYTzoKVyCnLAM
6tfJTXV28UCRR7xAWrsoNGyfT2hNRI5gYEgsq9DXySFlur1nJ2XbTTqXsLQ/wgghpqO3BuWO/Ef2
QBb3GHuLXh11uYKBLXYRNLcRPqz5DYHV7R8TB5b4VzmzDTEZlM1W2mcbG6jfMiuEaOXgtmp+9sPs
tmXkZLsTdB27k5ytmQTT3bFAG04tX2bRXDhPWOCouevd/YddrOFw8KY5KusXyAKz9Q+R7YatfSB9
ZNx/BU4R6K8mXGQNw22C5pcGEVjGY+l5hTwOUanHIZ1csY+3YofAJm86wFWsgQfa0/7tnX8ZdroG
IeDXeUzhQws2I+IkbUyhFf6EhORE9x94fx1mvH1NtB6i2agbqvSmuzmC1aw/cpeGEc2/i2A/MR7n
BJ902wy/eJkr/2bPbjkm4+Zt/tGpZsnbX1PRmq7OFJE/Msf/CmmXXyvzj57huaSIppTmzLgtToNf
7M1LHkxc17tNjRWHSVBdILda8VpH5ZI/bnazzjdrQJ16R1AF7Wn5pNoDmnWR0TQvmE3WMfoj46qO
E+1VI69owVjByDjO1nvLmd1n/PzNkpVIoxv885GXOYG9Lw+5D6DzJYo9GD5RfLl/Rk/vEdACBCqw
9hb5VwFJzc4BteGd8kAhuHL6uHmJhjKmQUwHdhAc1sZ2FXECfvNDIrJZHmPWC5NCjIbjTfZUDx+N
x/ubDTEkcOIteh/cdJRYA9+3ft68LHZsPSXsD/uj6ftt75MVg8eeVhX465OF6kUcoZgpZqk8IwwD
iR7vR3dcdJrnTS7PZMZJWElp6Mvh5cHN2bv6ZSyszf+wt8DWXzb11s7BLCzkgKOredeusyqGY2Ib
f65O3J/mDcWaVwThJfZmYD+BtjR164aCn8i1eZUAMipe9DIEwY5p0Uhj7rH90PeoABKxy5AIfR4A
9y2vBSjR0FgNCfRV8zT50Rg8Tky7DC1yXjRsYdXe1XUZ7pcAj/sF+XrwW8TalhmCDfuHG4Tra8E3
S/TgNhoyW9sANWhoqxeFRiD8E4DN/8pz3pazrrutO5CDADIY2oyClxD23b9DlLA++6VvAPnbLqJs
Sdjrw1ZbVX1f1bJn2vDa5csfYk8/2DoePuHy9J82D9s6jYdc+km/+D6sXoFPxEK9mm5xvkZptVay
5eKgSQWYkf9cmIShmviyiqTcreY2NFGQdUW7nkQU6oqs+Q0Ywv5+kXs3hg0xg/qU27zjuYJO565Y
hyIECnXrd3da+78NROEfEpD7/XX3xfhpLGwHzxVVSPm9UrVFxrCx1viYw5CrDOHkPhzibmoZTDZP
dg/CEIeWdiUgyhHPV2W9BOg7MHvttfoFJfetM/6G66dE634B0ddygLKrC1vlMDFF5aVbuaCAE8aL
eyq8Iq/mQhV2/giAi9crQe9aT//oliqcTCJlYdiy4yWuD50wrXOyBmW5P+w+78d33qpw+/Y/AHBt
IwWijzEwtkr44trw7xQP9a/S6UeHZ2hf5JEcziG4R0PGVV1O+L6CuB7DdLcc94xAqZrwVgIszFM/
PK+BOwJuKqQK5VPh9n7xAlAVvADB1sWfYGKnsJdq/dGT3fiMxVR3qRNwPmCZWibOfmtprJeCs+vZ
z3URpmG4iigLtKyRnYaj5Zf3WzN4zUftDx3HZSEtcd5YwMJzHAEZHcMAeOSIwqtcDoW9IVFpTYR3
RxQjGp+wqWzzOvKrWiX0zficS6HfRWbKaB8gbsMritF9azXgrj41brt7hxrj3lMx0yKQ+aiSeK72
dmtTSUkt8OzmxghXEoLhw/5Rmlrmn41oKnEFEFrzKA2GPPITQKR9zLwxCMUtKhiNH+mmUpe2Lz0f
ElqNnEtLFU93c2S2t2HaR8qGhTvJJB5bWIceivPUmqW4hC0n/Xk1y7RRxoiAD4KDc+h+MBPt58hH
7fq151ZC1N75hh+vGAAqf4h96f1siweff8a6reqw7SU/RVCSgBosefca6y18s+Mg/nBHnuSUOjfb
+mf0IPlv0eV/3dlTn5G9hv1Rw2CticwHXWTNDnScWoxlwW+Xs8+SyRKTMvISbYHYs7WV0/ju4+y3
jg3ZJvmfjjEj/NgHsT6rwm3uLUadl2mIRjQoteL7anJh4BiWJUxsy68mgOPQTDz1S9ON8skfu8Z+
XB10qNcmn63r0KJo4ebszMNAybyLOruq64dxlnAqKD8xXLWyaTIRWpIcgGbeBWy5U3hvHbq5S+/M
QfHUtUqmG1tCMrBMr8kmgvisOvSda2eNP6gPmuKkKVz5ODhE7zwJTkV52Ku5/8lmUiAAGH2mrh4Q
p7vVbaPoHKPRqEG3VFcytSNfc4h1bkwsjKddzqhI7j8D4/QpsuVp+ZbLu0/NNNnFc7tWqn+NKPSs
Lko24/fsz6uS7MYDXjKrJ150MJdor10EfifJ9N/OSZibHe0LWOUrG0ncZ6Ny1wff7cStGPLxEjMv
ILSILdd7QdGi/QPL1jS9742LvDLcgrZ5K4fc7rKy0Ch2HDgYEMEtn4oHmz7Kx9qxOwHDUE/1sdjy
Njp3wyrKKyK+CoB4Hef8H5RCNf8c42bo33I6okXCIDXzDeztdMsBZP0jGvg5AnpcF35xmvvxpBDK
Sy4iOKZz3M/rdmlQ9r5Ui1u7x8Ed8uYANWyKJ2fPobqlhRjzoYUMI2CmddjNE6937e1ltxYe+6Eu
5hmXBDefuEFw80N0pYtQseKtwikvpiDp8n0ebx6R+e3Zr3e5Q7DMaDnByPfT1FvtsUHjcxk3joqk
wm+xpgyq88NE5/Wdiojk6fq+eI7Dqb+bV5d23dgKUANZBvWUgmsRmaDd9FbAf6X9YtGkOarc834w
UZggDS2/9y7+LvZ/1cBb9LbtTXlrtDt+TlhOiqTqaThLWdc3c5vnOEBfwdUxpxCxKP8GYzvV/QI7
tGXtaE2XjZRD/pljHz6J/DsK11q85cE0Q/lLxcFwCvVs40+aPW2fkfALdYy3PSRdcGdITrtvlOcO
LDMHx8nlfvIpNF3/RrEQYeqvm9OlSzl3F2QI6mXsLV8ybxrfxAfRc3WlyMA2+bQuOyoE3sSZVS20
/yGdaNN27t06438++tANY+Dde6M1xJepHVVzwA5Gv11es4P/5qlePovdzBk6L+wIfpD3Khuclt3e
b1p3PbrFNDAQWvpRjGt0rIqqNum6LESCzQ6H1aEf7fk07lP/hwmrzlZRb1fhO+0Rx+Ry0Ix316UA
1+zxHHxucV/xQA41QUj70B/8aW6fnCof2lNTmvoRaqQ9S0e3j6NVehlnmQvnqM16VMxCSRXv8VkM
lXniU56XjJGwGVCTBPacsuGiLvWG4rgU8AXPA5eN4guk6vnV1nQE+fGwHJBUEOaqiwWxqq9iFN19
HSpgwX3jvpgmH06kVzdf7MVPMfja/a9Szuz4pw0XkftDqaqkdKDamqs72eLVlUH0kaN8K1I8Rvma
RBYkcYh5dUpUW7l/NeqoPbHjdbtJ0W/nxqsRwbQ7BG2nvmED0tPvCVCPCj575f32+jroj5CreAeg
t5s2XTui6S/Fjn6iddxiONu5iD1GApfEKrvwr3xjjAFa5Qiramck19j2H3Kaj3m9Bt+ajwJ3zqOW
Zr7xl/xAtkWwCUEE+yveQ0ytdaRqJ83lYp93gdooK5ra6lOFXm4nlYm7Itqn4lJslk4G1q8z8vHp
ta+Vl4MpBat5CaMOoGEnma9PahVa5gHBLLpwhj7rv2D1oMM3tX7f9Xt/clwRzSeILqOzjivR/mvb
y3dLA0qnOgWYQGO4eV6zH2b2XPMILoxYjYNlFENm7U67kTbtcFfsGHv6k7Y73zqMsKPyBXKJ3qTF
ilksEsi9kcGysmMrvssrmSvEPg3bUYziSNyH8wJDarigzxyDCLPmbshZMLd+fWKf97/iYQqwHPmr
1BRH+8V7gLjtzg6t8UmQ5uVn/q5654Fxc8kPTo9E/sMuawtY0LaiLNw00zIPbXQeeSaY2xiwZSpY
H6HFHPrCDpi6FpO0YdCrp73bZA6Yp50R5HsqchQdaGtfmVTWhT9bFlgymr57I6Y0tO62gY0vm2Jn
/M/3e33gQCne6I9gtCVYr2T8Lvc4oKINSkom6LQ5CIATOcVtSIAH0vEYumDl14zv2PmyWUwyufhC
HLkq0SoUyIbgvGom6URtNcqTzaCwva0MrEHKbaqnK2H0Y3V0EIGYJ2cZJwfShPqb4/c5TO8NtKQd
JaJBxZDiJXFkVuxVEDxtGm94MgSDDh7jVoT7I0I+uV3QRXw3F9i8VbeKV7W9W0Mx+WdTDCW7n603
/xT3uSP/ulgOyAu0SqAOCeG6JXadRz/jPvKDJ1p2J5+X2pIuTqO+KQ6BtKmsW3ReB+nModClapix
mSQj2rfx2czcvRz9RYMIKyWt0e7SiQsEMmLJZ9ScqfEQ217jZVQCES1gtvUfv3f1LxrbMcW4XnRt
Vd/nN0d5TZ5tnS7evaWTX9jDgLt9KbbwoJQRwLex70fLO2ys3923WwjpA0yJbBM564gu2xun42Cz
QScrlikXXBUNwKFGHQ9YNE3/uZh2hmM7haV96qJw/VvIIT7KYJ+G8+yxLyQUo5pjiOqzgJ1Zloex
n5f2uK8mUi/dvtQWopeyoCgil4OS2Rp39W8LEn966GQRTZnvx+YUhNZmkq1vpJVU3y4D5uW2OJq8
LDGPYFZOAx1Ef9CZ+S9jPpRX2YcwoJF02WyjrURssu+zOSpGCZ3ikrGHN3hbPnqrCG1QeOKeq6Ro
Vi8/L/3Q5g+etdvfbs+58xCU26jFbj4Bhd3PfpvKx67rQkNJcCDexED9KDu6HVVXV+CavG0T5MTf
og7xee2dDF/Vt4wLgg4O+c4H0W6PbiV26ChL7zceJIdJut728zSJ/KnZkVa+tizsTz6XLhoCfHWH
XEx6v7pVWYfHCJr7k2GLTD234xQtE3TO+4c9i1jhBVQoryPjrUD9S+kntbsLHpx+/DnFY3dQMD9/
g8I2jCrk2Z2tdZMfcpu6N95miEuRu+cFlvf3WIr9VWsRXN1u2n+ZsmqOZCJV19AOAxo10DTAPiAw
LFX1m6CLoUsbVxhM10JfLYR5U7qoUcP6FepHi6GB1XRYwocWZyg3BHenY3UtzsQaiDx05+FnXAYW
dFqzvyNi1I877OOlsUK8g20el1lFlP29pfvywWlWNuM9t0C/wpFoHFYxN0RhXizH0XHXE9KR+RNd
mfW4yRKGHSXmPcbSMc4wtHV/kEbZKY4Z0Ppps94iuamX3gz6i1RufXUwqzzpUN/VPEgnZqXx1V5H
7i47VMsJ8XlxF61KXXrLRV1t1cyYxH/ZmSPW3+ASuHEmWV1RheECc7VDeUssfiIcHkjx0fH3xdgi
yqH9tb/shbDP7taZW8gpjOCk7T/6AlGtxTfyW65l/69rAswserbeNKqhF/IMtmu96uXiIwK5el6l
/tTGsy6AfduFv4rNhrFa3qKgjq/F+q3om3KnQUnoYPNUzMXNOqgDJ1kE8Oh0BWSYbTI4U1hIBNkC
eEyjuYkruElc9LhgiiUYXshk0isSsMgaE1bP9tl1ETiKzeoydy63H+3aArkCbsn4YFYlz5PUM2sx
mfWpqlj6Vs8vD0PYulypNqJTimknMm8ECHdaNPS0A3mpBQ1gOBa3yRqRIqi8b1K7dr6mOrQuFFTk
d3mkw5/a8j1AuUjc4EDmX6ayFkQbdvW+OSGsy7K5VwiW7WKt+3KPEaY75LGKsoKAxrthscqDVVF7
Di1KEGtk62Rm8v12Hzonj+WVLFJ9xCD1FaKvPc97vJ5ZZr2vaBzm+2kX/TOgIeirNzFrk1yXWkO4
NtAtts+RV1ontLE11gQ7PmpMmAR65vvv3cFpVmEG/wjmTv0qcNA8Q41jeN4gKgerWU+UtM3ckDxG
qI/VcgDAcqfUdOH+zvOLaGXso/9y+K364K528c/UnZVBBLCzwlk/OLxzkLdLbs9MpXZ3m0wtnFR4
vvNaWGLUUPN2e2eKemCRrrR7Ywuz7wYITy4b4pgRMcPaULpA7zw4u3iXRs1pPS5FmVAxhkU62pgg
3H061O6CCAhUxbzO1jJER782zUcU+KCwQHAZ+xBauXCdqic0YaA6AAXWxQxxe+49OEBq+jAOcUZ3
CZN/fcBzt/wOuqD8gT9jgvQIN4LG/Po2FLJ9iScT9M+tj4tAyqH9MXX01CaxIa0lkbMfseDgi8ZR
16Aocuf6Yag9JFwIy06NqKq7pc2BvWm+13CA2tyVg2/f49BWJwvupc2Yfes3zVCI/g+XG2YMq4Fh
pIhMuIP30fb1ZxcFI77jeeEiXIKKVgBCUiAmA89NnQ1x9bkyCpGuXFwYaFzbB6aK9RCAKSAfWtqT
Xxnx5SLKe5jwkhzcqOOm5WsNuEU2ViAJN5EyFdcpT5l+txGZLQnUGP67gFagi7A1YvJxYkOXVlce
N9QQ+NrhG8I7/JDec78F6rnYd3MenbZeYZflgqppdP5RwdveYVG30fO3FrrD2GcBQ5Q1xn9HkNUi
Md/Wv9TxqKN1/aW+kYAzh/eQu5XAms9qeEaiblA3oS2qEoadLk82TGlnRsHoNkqVZ4DByEnU4KUt
JQG/8LVBJKMEmzN7Guf/cjyYzgdRBvGzdgxCjWIsl6ZKAm/DA4gZZTmG7excWoVUB8vncjRrgedL
jm2+pKs9h3djU5DK18d9p+8csgkYzWanO82TdkjHtYf9SQQM7XU8rOshDJr9Iw9knraSXNZTTRzP
Z9EH01+GCnE2rFTHXTR2hn2mf3P3yHnbvdX5O/S4V8QS5dxLO5Tf5jXFp1SrK5H3uP5Vtt2ckQaL
zBg8R9SJh3MPAG4jDjYuLecOxcUGDjlbn3OMGQ+AOaz/G7fWv7RzaX0BMfjd2eCAvsdcRkhs3ZaX
zR7VTRRWh8gz7sdrba08G3QIPUjDzxYLZlveKCApUmolHqZpixPQL/3PD8opw3Eg+DfZ4m0jeb9M
oLzh5VDvvpIBlt9sxCsPhTd0J+C2AT/SaI4z8IGfWMU6yIz4vf517UeWtaoBipGV1z+Ysut/daXV
PVlxYJ1FOO5vI+ov/J+AUXs6x8tQ4XWpQCqDID66S9087/vmHSnZFoAPffw3wJ9EgMFuf4uxKQqe
STGiGnWOnzwVldc6N9v7tyTmwYXZ/y8M/fVHI5k+8FPtf5QzIRafV3aHhAW2uQNCM6mnlunOQv//
/G0yxPZi8VCkY2yvNz21mGlmd/8tbc97CZFaX3Ivap8qd19+ecrbPMwbQd1z2kM1oPQFZSVmrYYE
YKmbsEA4HIR+uORHX+frA0o+Qg6JVeuq1J8qwGzEEQHKqCLq/4tWPLMZN415LOal6rKJPsHXwOaa
qPG3/tKLj7RIxxDRDzZerOqrzB14JsegEo/BTv7ZKA0zXy3N/rckiuw4zf4SPUarg65otprlqgp8
F3c0J9nv0wRMlUlhj0gA5yGsLrJAY9IDChdzfcinCg1OWRGNd8J5HbWvRK3ETjYZ2d9QClv/uQMg
9DHu/FEe+xAGO63ROxZHzETizyDzoD+ZEadMIiPub8KQ3NZ+r50gcE6KbjY3NQ1fAoEa67qrANVf
hytbL1Z+N5lVx2M6cA2QW2eEk5uUhW8br6jsDHWBscJOBZxUrQLPj1wMOygm6aO/WF4FHoDMRh/V
PIuLFZrR/Wwh5NO5yZ31hUswnN+2LSrkZe/dzX8mWm3XST1avLksc959aP4vL59y84j0K2qubW41
pLkxSFfTg5jGSlP2ixjjSFIHknCtSj86WMO4Wv3RE8F4QITuUqKjQnsY+K1Fbxb7YGRobz8R53/T
hWy6FpajoY+INSEk5tqQv+e9d/BJ8RvcbN1zMja1+RgkCGx5G4LJQ9PQjZuT2S1RguY07YZ9F1q2
FjfSUtwtBd0Z0UbGiPLXFz3XrEF1gPilzW1/0Gkl/EndoNGiCLdJK1SBjixEfZeIolP7/bDEXvey
K5R3j3ZgI/5OsRvu6smL2NtROQsRv9mdreZEr/6ir6Bt5kv0MWKQBJ/McuwlPGecqBw5GwN1KIKV
WivMK4QWzOqAmKJ/zhHgYBuiK/Az0BH+DABC7aXwZ+VLy4zyA55wvOMrnF5jUefACJaPWSMU/q8R
vvuzwLRyt4w+Kn1nI8Kh71pQpRjG7BevC8C4IqmGbVM9SmcuU5rE60RECgnKNge4KTDw/ey8uWNP
jJubkUP0xq0Qn/xh5mIqa+5eN5pOO7pVdgQw8AMbs/8zaGxvwNdAvFqCksFJK/WtigF2bNMmYtE6
lGAmdDf03TFokLJPU9UIcNO88Q8okNynuinE/azW/g5lW/+ClP4XDcAltr1q+snYWB0nN6gyU/Bq
xH7rvNrRMD/Fdd286WXNnyeCA0SKiti+BSrEf29P05q/1t/weRpYa7Eext3ipoG37I/OYgg82Mei
/uHH+bi9b3kZDqeYKmlNUgmnPZFsquDa8x1/RaXpk/4QbeibD9waK2Uive7kSQpOYibyUg3HoNJc
rGuOXpEEgwiY/f/IaLu5m3OGhY+e+T6qJtt15MQPfRV5BHPMyPoPdRPJ/o8k7CM/liS3BA9ohlqT
0s6j2lvY6bI6unIfx5OAuOZk0KF1a3CvoM3CuvoZLDte37EvvyYXGVyG9MJ7svNRM18GPd8TxJ4X
/yRmCVbaRWAzHMd64VXWMSk9lyAP9/kCdwfusKlu+toQ2pcXrFWNhcFNU8bk4KeNibup0CqGSOqa
uy4Ytq9xC1fkFkglfPCIMbITT9m43rAdq/q8th3HAhKLyX3a6QFanoKoqOaTEq4J30LUbld3NkOZ
GUMQyBnwaIW8n5Z6TpG2zG1WiMLds8a4ZfvigiqwdCNwwkCBqKP/UbdUsF/HDqv5YZXVwhwtesdJ
WkSALDnMAsOVCl1GptCGFMtqUIRUb61enzo75F9ZV4PVHYa838VxCMU6IKOppz3BQOay3FRL8M9r
Wq4UrpjwfXGH6Tzrsv6MQGvEN0y3cmoH8cXmbhF5gu43WDCg1iK/hSvWip+jHePesTXExcskbLe6
Kvom7cQseIRSxBDr9GQkDH/Zls7r5GNgO+BiNqcZC5VCoNpF3528aFoAt/CdZb222jB1ddG5SIhB
PI6ANFZEbUaIxWMtbKhg1GO6esSFMnwGFHKXx3XwF0YhMg51shHwAHNWKE6aaaXAgmFg3d+6vSo+
q3raOB7DDpwRBVBACo5TDjjPcfboq6ya8IfZpC/Smk6H8rIQkJ9Vru6sqz/U9XSavxNITigsmyEh
yLHQJwfo0/pLMPpapVNZqG99TlwVvxteto1OntU1qM8dglm/LBEPaFeJ4+nqFxPnLa/SMtfEDSy5
L/0/a1mN7b+5DWH4Afbr5mIILmBEyTXhOFI1cj3EruoQ30WRwtGxy6Ys7o2cvhugCfAKuR3CTgwv
cWdLX6Y+69N61/jbFp5w8i4TBqZ+Eiev3EJ1Jm6ge4FJiV8UneZv8zZoN1N8Ke2B+1i3N2tul+0e
zKR67ii0+9jXwDQpHdZbefSCdsuPDUE1537wh/uyq8FfWfshXIigcO40z10q6zF6L2eF48RnYP1d
Ur6c33k908XPikCgAGcEsaP/o+5MkuPGtmw7lbToIxLFvbhAWsZreO3OUiLpotSBURKFuq4xoz+O
P7G/wHjvpeiKEL+8l2bRCBklwh3Arc7Ze210euP4NFK3LclI6esnxN4g1LqWLeaFrFxPbSk4S29d
IlW98mMjfBowI91Z2ig+NOx9aJAjd2FSkkEoDi1QhXFRFa0OAomdrnNH96Av7yIvXyIGodyUso4W
jnvhwRZYO1GLu83BljGsYayh5kde0rzPKd9uzGbSr0egBFc0EiVKEM1v4DlCNIJ7RqnlAQFDhEA1
9r3NLKpC/xUh3eF8JsNl2sp2H3mGbBd9byIz0pPsk5/Mxcupc/onytDRXdAOyfMw0PNcMsJQzDVs
glZMYOmO0o23IfgzzvBXe8WxBUe27VRgX6QeAAnhmtq167PstAW1561v9D3SWo1OXMpvvnYbR5nb
ZGrq6xouFRbN2lOXg41qJnLNOloHHrvLZazH8b3basZj5qYWlF+zNfacZCMO6340rHvyxfUVdXpJ
/wlJP0vEpEWodiiwbYVnyZXrGPTTC7KpQXBgQllMRWpghkobzaM9W4WU8QheX8Q1cIKqVDpds2nc
S4yHQHBKMW09jh4LuMPdU6mKHqt93Lj9vnVHtanYfm5kFWU36KEA8SBzSQ55RNYNHb7+Oknjeafg
BddZHnkIahrrQaWaER+iJMXb3dKjuHaa0t1akautKum+G3VhHAQMHtpzXuweOAsXXxs6JjsVDbV9
m5WeW1/RrHzwOb6sI2Xmq3IcYEu5WsDMRMOMYV1O7/gU8oow7m5P4b4GKts3oMIQLoBiSQ/4VgX7
00zuaw56zU0CZAbTGpxgHzSBgw7YC4P0WYPWfJEPZXzAcNYvJ5u0bTuu/S9IR5tHJ8wqdH+Y9MEJ
1CBFbIfbKwHyLYyOojSthgpPK3lI8SXve7NNoHmsk6StOS/gF51PBnMDp28r7J42KueVJyzJJ9BR
AOLd+AClQi5tq/iamoVx3WSA9ZhhMBoHXbrN3Enet6FefyEkuqKj0bj7KoytuxxtC3xjDpU+Q8FA
Y+MoZByOUWwtjaIYhRn68qSWlGw1cDvaC6gG44VVDz17DnZuC8aYISgXCtEgqMwqj6JgSnGpyGOK
r/YUXKEldQ5pVw78GUTitMTLmR2H0ijWHvyWy6AQzlMR9/XnHEzR5WjPTBp7RAVFI3mHnc9A8EV7
5FDboEGUKfxr0Sf2e1bWbpUaVFZBYcg7TinapZ307WVpBEmzEjz97IAA0DjYggQ+Bj9IkRx76iwD
aN1jhr7eWA6syeGlSJLiqawqY1cEDrdVoilY+6KJdimA2IvYa/vZyt30u46gvT394Hbl+Y35me3B
eK97Jq1uZyjzilKVX66xvdqbvh/xY0aRuzOJc8IP5SVsucB3f6xliWa/xD60kCiJt1RNGY6eropx
LTis+jsnj8t7pzL6I2kUPpK1TIOAV6AWGExeTGQKPECkMsWiqzu2PzVm4Ymt4HtIifLSMV50Er1Z
sufSmFRp15rFIm307JqtXIPuTFII8CaU5ElQlbsxqbMrGbjeuhFeczFENNZR93oHUWr6A/HQkFNG
XcO6kM8suEVd6l+LkuNdn+AFMWwjeM+iHt/YdlCufNMujnrcJjskCvYVjdR6M5oDc0BBnXcblY27
opYWH5jYaNfYQUieMFKbbt2kkw21kl2Hh7pubgcxVmk/f9SNUX7o61bbaIOIrjg1YZY22mStLOSX
fu50wNqgJH2NsXx/nub5dlRmfMNZzRhXTpgOV0ab48VspyZaA4ow8L7knNMgacHs7MlaCCGmin1i
gqAaNy4RCRGQhRA2+ucoys3iMmJRC3Aj9bKsyapBYp8sgIaxY15UmpLetR6waaN6TjxO+x6RZSgi
NsVFSt0zgoQDhdEKXCdF6wktDO0TiqD01uacLuG4eEHDxJraxVRfU/bmfMHRpUnjG9Zh3M2L3E7Q
WF7RXicddDOBGPGfxxTg9MaZULu915CY5c8/Z6b+HZL1BITd+D0iHEXcMLu5axdJZYmf/bxffcLG
heOQqn4szAM352NZD4es0t+gSP/Npz7N1Q5rYagkyYwDFkksYds6ac5M5TmN1dYM1Ckx2+jD0Iwc
3SZ7Uet9cR6r2ToB4PqaR+2jis2DX7c3HHc+sPS9Abz+u1tygk4fPSYxZHnmAcwdZm3/TosRfJ/1
JE8Tu+1eRytiYpPIU++zaMZPilf9zN89f5/vkO90GdC5WKo9QLFJmKuNfaidmT1hncLGLWyZJlXv
Q4CmfmWFpgWCxqnOfJgnhHHk804kdVAIbCkxOcUbxE/nUf2tk1yCtCwAM4SyOEAFXuSPVjS+cbfn
Yf0XVHTrZExWLKABZ7LiYKO90JYJOjjkM4hwQgCyZ+asnKZ1CyUxXuQVFzHib1aR3uAFXp31Jp5m
dQ8UB1jjs+KQuM6nuMpvqWR8O+9Xn47N0mriVMXERgMw1sUaj+t5aT+nSd1D2VY0lMLxoAOid4Zb
OcbngeXNk9kb6FyIU9ofDz6ZhithzOkqHC7Oe8FfMku+G5qqMPTSrLWBYe9YN6glyj2Ky/bMR3ky
OIMabXHttP3B7ruL2vC3eh69O+9RnoxMnuRUwqfvDpnZrIlv+lir5sw7fjIyHQsAYGPU3cEjCnON
0EauVTmaZ97xk+EJDwu3O+KdgzFG3nU1cMQFWx+et2qepnbHwBtKaaFVrWefeNHaz54nz/vkp5nd
kYuOoa8gxsqAzr+r5RwWUhG/MW39zeJmnIzNSksLLzWnBqqkahBkU1PyAuO8R3oa2+24dRBDLU3J
f1GI9f3LSuTnbYFOY7s1v3bizq/KAzIKJPYJturSAOh11mt+mtst/EGCoIZczgQOJELzH6Ih6s9b
gl5yNb4b/CRpTqaM2+LgGcZsR1NsZmNQSud99JMR6hhISSaV5wc/mxxAGd01Rfn8vDyJ0+TuDAZS
ZIR8dMwg8QIyyMbA5HrmLz8Zom1Sh2nbsbiFenIP3YVeTNa+Fd8rXxbiv1igdff1dggLl26NkeTG
4JG9N7Vom4v2SBcRYlpBziJcmnwWLKt9oabDkFfLsc6mS+m46bSBJ+EfMTTG+0iSZ6O82uWsU+XL
+aBDm7b+KgcULki42pk4Xy1pdb/zKk67MBpQk2h4S6sRTWKLylCOpjyUI3j3vvuiBtCouBcXFAOc
2z5z45tER72Icm24xo0RHhQwqUUQaPukFXdh5d5EJFS1ffdhGINhPUwxRTKOeVPGZQuVaf29k2Xx
prF1f42sxt3ElTt3VYt3MfaSdeK3BnrgoNsbCAQlEgXY6ePFMCh/M+WyrR8IANhZSdXnC2xd2lcQ
wIrKgexQQEDj7YCiIOKxtgU99kucqDlFqAiQbBDeuKXn3cDDXOt+3X2MRhOHY2OvRsJh1+j5Lwyn
epxo1+5Fm9xoWUfzISi1e1Xlw9PgsjOw9Ys0iyHJeIXaGRpAHjyVQAmccCb9KqMD7DB0CDC1elgY
VoYABa9uhkFHLCgxXIZ+i2AzvzCKZM+hNbsbHM/bSg34tY2M/Rp0Gda2EYlfBxFQmLedtG47R/Yb
DoEpplE14ObCEL7MPK1ZW1HfLu3ITT5EIbKqsNG2BhKR2xjAFQy2a5pV2SrNo4cpSZ0lu7Ns3EyF
toNXcl9oY09ZBAsl+82VS0dsXMFXvhW4cJaIQoEdVcO4gxsAyj4OnEuojD0qg/FSw2uJ900uDd/z
lg5Pv9QsqfDu28PWgyy6sy0Dk0GmNuiv6iNVRuQIHR1lmP9UK1Vqu9BqElSMSxP41hKwib6xe820
lzhr8aLZZnXhWBDqodmIEsIyfbvGquW+KMfm0nOb65yXcYbTrh0XTN/WqdhlwdHp5TLtxl3b2Je9
nz30zbg1YqfN1nmHuUm4dvK+plN/OUr9KoJEua6hBS8D5WJZMkBndnBmL3A3Ncum1B8MFCEbHQo2
L1rkpkvppPFBTTRjFbp628HpK/wtwHx6j/Xc13W4oUX7zY2dcZUq/NiK4tO+xRK1KgUGSd92UhIt
JrjArf48ield0xA7dev6qgZjXlewhYzhEvLdCM85Ywjb146JiobGy3A1EoYGC2UsJ/yR9IuwCzad
dfDJqXgUbYsLsnL0O7AU9qXsc4wEsGvTDz20F26C6JcEXrnjHfCaK0ldw3zw8pagg3wfW7Z+GYJ0
fazLWt+0pntbalGxm3q6QypYgTHa2xZ9fXfoNvXca8beZqxLWS1aQf3SQYO1dUIfPg68AngJvNPL
2dqDB2Z4F0MC2qR9eGhi6wKO2Wfld861EZnQm5qKkT1OxfQ4hUkCFiEM5Rb0v7nMe2qmXRkcUt2i
55XWI4gJELekTLgIyG2pwmlTdqF1KU0V+SuzHfQNvOYrGbqms4I9jjANGtcaVYWnrbKxmHdWn4KA
UAsoJ4S7R3b+bHiZRuE8Lo9hSMvbqLNqHeD3vOwm75iE9uwPm7r0RlD62ZhpfqAHz9gAvuu2cw0r
F6gGEc0v4OYwzXhih8vgCYOkcXQ1DnFI1kmEpXtarjQqnGgAkc/y506/kYAu1kM/avThi1ncpCpN
Wzu4YR4C3FJrp67UyokrWDnKr3gWAea6MdSzy3pMbhDWeFfENtxoTOFFRgXQsjTE2WhoyBLpQYwx
HRggxD8adrHL4mrHC6bd+Fh2Np4KgB7TYHAGdFp5laIOkCUULYx+DGevnL4WGcKouLbiOwRcJmrC
3n80NLe/i3RhP1ZZq13pOcrHZd82rvuJ5nj7RQO+W0HVycp7r2qfEa5pF7Dv0EqOPEoUru3B10DS
jTzRVdmo6T2bimnTpEExrZAAIwGgS/alExXn6c4mj03DgKKnOIBGkXyiMD4SadrFmOcKc+1OVbkK
3CqD2F7dNj1GvLghas8SjY/OpBp4MiK3XdDg7idKiv5Ob8rwA5KAJj90mujGZYMC7zLqO1ctLbf5
WNXoQC1A4ocu7ZHTxbUz0sixm6cW/cMyc5sJWYaQ9641i0kaDIgejYMVeBMcZTCKcX+AoDFAhyxr
sE47tyuc7RTn/iWNE5DPRnXABxzgrS7FLRKLdGXRbtxrrk7LwSzWlgQmvRxT/5a6IwFFk2j7HpSP
FdBSHb7RvrXVhQY1vPykaO8s46Hyt7JQ4Lzc6r4LEuODziNF15fitgJHkYtCFg+wm6Z25ZRVbq2c
yFSPSefSaSt13bku02kHj3ncCYn2ZyD+YVtGEyZXTcRPfhzY6YpCeobgzPoGVsN5n1d0TJsk/Grp
tOpQ1Rn5Yztm+kVBqPpjN3fIS/y9q4QJGc5EHqhowZ4mWQZh22D7COFeRInR3WgtfurWS6FTqcax
9kDd73FoGXsftSA2UxU8qLIYb7QoFdu5zYEiWAzG2jUxoQGgo8sE7O8marrpVugTBw9LHpjQfJCJ
CQT6TVEnKiLFAlHHUtHHLZepnlQsWbmFFts1aHqkRVZfoCYEV0UwU/uux/R4n0ddfemoLnvALNWu
G2n5R2SpBRsE9PDNhlSgcUf3f8gPsUEKECS+QJI2VdOma4OMOShK8kVfcHjWJoGBQwTaCuH6OvRK
WPr2aK36XFz1gHIXWKaZ1frkQdReT1SB965Ew21gXqqSrclKyr4OVo3VcoX4xVsSlg8eG7ElWrLs
dvQjnlyqtPMyMfU56uy7jX+TI2kDFSYOTS7KeBmZpUTZXqOieeOo+DexcvrJYQ6raQNkYLRglqD8
XQBJ4M6b4HCAiZsAnMe+P+9kp5/URKMAf3vALufACsMusq2xcFJ+BXBx1ilGl69vFfi9Lo0KbFe1
ZU7jrWcPCWKcxhtS97yqrj4fiL97GEkeu22Fr/qQhcRzXFQuA+NQRL55PO8bnBRhYng6FrI/66Dk
LNgt3YukIGzijVdpvg9/dZg5OeW57DesyO+mg99ig9lbGiLawHNB6pmFGXbnHYP1k5IMquU2l9Ln
fXJEfrSrbPiA1rO6Oe8OnZz3lFHxutr6eGiHGikcaZL9BSYsfGbn/H7DPTnwFVEAUweh4SGuNHIp
Ws5XAU2mIj7rDTLck+FMn9GyOiyVVDeQ2QSQ9HBkJewozhoDhnsymkHJ9b7o6TvQjFRIhyzw69qY
o/057/6cjOEA8z94TGc46BMosLIPm0u389035qK/LiwZ7skIRrRUocYLjIOVwltfpqWCMBxyJDzz
05+MX3KvPeAK1XBoEHeG8Hn9fBUGaszP/P0n49dXWjMhltEPBtRzTgp472IecvpWAPDf3Z+TESzI
j/HQpk6HREdXnjo1shYSIvuzCrWGezJ0azCNupHm/QG1pHFr9nHurZAFKufMwXU6eBO8R60Jk0gm
XvuUAVMgElDq7896NZ2Toev0dWG1ddAfMGQi9cpDPrfjpM15uaiGczJ0TdOq3LTn7hCb4OZAegz9
PejJ4fm8j38ycpPSEhUWl+GQpH2yQlrCOaflms1576ZzMnI7aTeFqK3+4E2Ofxd1Vjuu4ziW6Z/z
/n9+Gf7Lf85v/1xI6n/8N3/+khdjhf+zOfnjP+7zlP/+e/43//47r//FP7bP+fVT+lyf/qVX/4bf
+8/rrp6ap1d/WGdI2cZ37XM1vn+u26R5+f18wvlv/v/+8D+eX37L/Vg8//Hbl7zNmvm3+WGe/fbP
H+2//vHbyyz9n9///n/+cP4Cf/z2/v/+nxYVxo//5Pmpbv74TcrfHYzbSuGzd11UwIyq/vmfPzEN
WCO2qyO4FMrmkZCD0wR//KaZ+u+OMpQDQw+znu4qXoc6b//8mfG75bi21C38v8KxaaT+68O9ejz/
87j+I2vT2zzMmvqP31663P+zHXBMPpLNCdGA1gcoDcHT602N6RAHGdVetcpUHGjXgP/7nGNoVmsr
WOC22hDFBB9XMCV7oCbwDRHFOmr9hVEJdFhDZs/YHOIupq3W5Zx1vIkUqb0xmFq/BDgSJQdlaEW/
KGSgC07lPWdu8gMStaotHRSwrALzFkUQIltQelmyEAZ6TNhHqvrqC7IlWAha632DDhcVeVUQL0NO
HqT7sG/rnfB7i5O6VTzWrZ1/8bVQfSZrJf/6Mix/6bW+KZ6zu6Z6fm6unor/BS+uOXeq//7Fvc8z
/+n7F/3l7//51mqGsn5XFn5h6eiI08W8W//zteVH7u+WK8h85xxlq5eZ8F/vrSF/n/+245qGaxO1
Y37/3orfDbAHFhEetlC8dO6vvLcv/ZT/eW+phgkFQ0E40jIln+9UvaHiMEKqOsiHwcndSzCp9d6N
UspKke2/x+zd7cyYcEyg5cBa2LnnO5GZw36sMLWWOnQlMKW814FRTW9sX+ap9NUno5Sqm5ZluuC7
qO2erETpUOi+H2pY6/SgWnkNNobSLg3I2128qTSRbL57bP8c0t8P4dfbAe7EfD0eh2mge+aPJ+tq
0ImeDD2/e/DrrF0jjp056yAWfn4VY/41p1/LMF1H8I0cnRnt9UQBSiqmNhd0DwXpA+tMc+f4koBw
JLja/XunhQIIqrK5xO1hrRpVY5osq/b2559ivnevPgTNKJsJVXeYTy1ez9cfAjE553LXyY+a1MZd
bZra40j8wspJnfbDWOkNnPy0vTXLXKdW71l/rm6vFrfvb/WPN4FQI1dZDrO14yAIPLm+JiRu7dwY
jhny2qWX4+5C6ePcWnpjXOdSdSskxyYInXq4jgbx2MZoAH9+C3543MRe6wYgSV2hPmYVeH0LsibW
ppq4u2Nlmt7SxYm8aiplv3GV+Yu8vtFchfGLqJNFQZ6KGQZ6l4g5h+aIIbXakxEEOSNo5baKoIf9
/Au9dC9fXwtkquWajGJhWkiXXn+jqQBglItxPI4GuEzIVtHMiMO6E5Pi0ZkyCBZ5ERiPbqM92oD2
t0mmNTsskOEHD58PBjtE/m90Wue3+fQzCdgmisXZBjNzspcXCsF12lY9JBftU+uCFqq8bIdc+d2A
3SUIKdP+/C78eMNZ9FzJc5XMj0jmXt8E1mEqrEUyHskAaNYtlDfknL0iKRuo8y9eih0HNU/U7Y4j
6VWcvEHoDsZa4m47EtGNNjUUUKPdjpApUZtvfKt5V/zqNnIpS4A65HrShE33+ltlRRlhYuzbY0s5
eTOAwTx4rV0tZwo7YAcbNgP9mAUMI2v961/ScthBmOykeI9P9utR06JujqvhmOI32RkNUds2jJeN
kDjSf36pHyZ8vqRkKySVa6KOkyf3c/CDLHQnczh6wrskC/zR6JCoDgopb1Bbn39+sR9ezHm7yG6R
ccJSy019fUepm6qk67z2CG7RBa6vFAaESNW7YkyLS5Ju04s2c/I3Xpm/uKohDYtVn9lbqlPVVEWM
BbiDQD8iMfc+x332BZpJiA2GFAcqJYSxQPX/9vNvOt+2k3fHoBdvK3xoJsENJyOCTyG6zi31Y+f7
dHd6iEtgwJLdL1/FJM1PzZtppZR7snoSh+Y6svGmo10HLk7eGnSrNXhvrNEvupWTL8N9kzqTt02D
XJ7Mcd6YWx08RfsYFc5VikaBmJOl3hS3SdhedhUu8Y8NsQqkrQTJcaANH+njDtXrwvbZPgzHn3/p
HyYbV593CpJByVaOPdzrlwjWMFyLPLWP9AQWNQFwE2AoOsHnfGuHzQIUVgu3wGk1cCTnZOrGxj4G
wcrETo+m9CK8cu56sbbecRPMffllGhf+V3orYPh+/Ut+f/GTkZKjSnbBJ9o0u68EIU/q2g9+qZbK
HXRN0zZYJizpguswTy7RUQzTEy1qPoDtI398qtJNGiuiVhL5ayXDl0sx6lmMLU6N8/+9fmQaoAIB
ftE9lr1N5qZJI94u8+KNe/YiZn39nuIzNhx9fjPYwQvr9WUMFVWhg6Pt6DgdrZQApOEzDAXSFLxI
RfnKy02QqnY+lTgQknQLzT/4NuM+CU43hkjBQhHio96mbrIwwDzEK2iE2dc53QZWSWOgWsGp95LC
FYeAMWVCl3MqY7J5sEeMFwID+G3V2hmIKLt5CQPIVz30XH1HBAvvSg0EEQMp0oVvTo5M6Y2J7sdJ
h+9vsckkhhx5z6mMSxpx6U9Wr45ZneRrcFMWCLD6LRHnD9tY3NzM3fO+nYOMPC21ZRb0a/zR7nH0
mDtjbw4egDqkzAPc235PNxJNBTbp6TYi3WHu+CTpG20Y+4fZVcwntLm+YBm4cE5OKZPmwK0INf8o
e1JSh6GtVyY+tp3W59k6DuJfPqXQCnV19u46yzGR5/Pn+a55kosJTG7VxEdySGKyuwR26znQ/edj
/scby1X49fBsqKW7+smABOrkDZFZx0cc9MgNgGvITTSW3i7uO3lLTHp14eMO3Fu4nhcjMZRvTAh/
ef35WOow37n2qXwRjY5IJpXFR1fI8Lpouo9aiQsXF49a2KnmrvqBPirKeu2xDAz/jdH7IqZ7PXr5
+tJBHGJxdcc++fpDQnhtENjRMcE5Bxx4y/JaXShfL9cDKdr3ZGQieMCecNkSMbW0yynZlaMh3ni3
fhxEtsMJGHMXPnOCY04+hkmZXRYaT4ES17QdQuiyYInq7c+f9V9eBXiKwR6H+eq0WdNPvluWijcq
L+lx18kwHAo9Mn9JJz7Pu3wX5luXVZuG9cuJ8Lv3NiH6J5NOHJMrphm4UIMCKK+q33hyL2W2kyfH
Xs5wbF035x3eyYrcel3jdR2gLHD0aDbivL7SSBZa1D5dbOSYt1NQYHhyR+F+IJEpuEpSN33AQqx/
0d0aQsOc1W5l3jelhu6b0ltgYOCiXUCzUzZ+M2LN3BJhiWtXUgVdg2iQn2pvZnmCaS4WP38yfzEK
+DLShKWqU/w83S3iPHfRZrfRMZ3KZNsqxvrgUWypYR2A5jPFUvPyz4D93hVgst+YAoz57frhVgrq
mWwceWqnR7c8JYip4Nx9zJJKEsmW0gXWCmNf6QYhhQWBZVDC1K4vW524215e5503vh/ILtn4KKPO
GAuAqF2b5RSg/um9sKn8uD3MwKOb6Gpf6yGUX1SQb4yFH2dzlhP2Bi/XocR2sldGMDNU6C7C4wQJ
DF4v4T3gx9J9mKYThBY5vHG9v7jJal43qDZZumCMn2ybbWVVvK5VfXT77iNYhAp/oikXvWGTsDhY
9qPRdI8dLbZVl/cRulFdXwx6V19YFaCIn79uP1RlqMOwn6WwKByKlmKuOn6/tgRhCjV+zJqjL0wc
wuAw6wMHJdAQyMm3vPX1B24cSBEfNOWiCPxjgK32jZf+h4rk/ClYyyUFDM5KDOXXn6JEjJXGlmrm
kgHxuEDBP7A99fe9nhMPrLfQ+TIfBl2VZptRxsnnprXGe08zn7GN3+Zj837Eqf9GwUzNG7bvRgNr
gXIQXDIQKLCw3zjd0OW9A9uFQD7Fan/pA4d6tGF6w9CVM7e1IpITEkeFj2cx9iMgcicpH0k9mkPL
SYglbXmO5Sqz1vsUGA1AZKkSeWWTlAmLru8AqKZ2Qhmf7BTjPhUDoFwNutFNY0+IbtiC649YZlvQ
6E0PyZL8Cx2gsCThoq+Nd5Tb0oj6TSjuTRp4oB1kqWvLisTDT36YBF9yVtR7fOgRjKgJNAnxKAEk
ZqBiMJFM6ZFXBujwE2x44zg67iAxwSMrJhHTCyL8sVHwZOrEJxMEFLu4xEG/g+r3v3SpBXWeOSz/
bE3jnG0bWF8bhY52EZGP9tkCm10tTXsQnw3XL9+JSYeZWGREdi4KwhdBGPMuXcLJDb4ULsh/7Nhs
zi3ZggwpwXfeazWhVlRiC0I4JSFGIBiJU/+IWsH78wj7S82Jq/BLldf5t+a0MfGqCfe/rYVhSJaW
v29hXOVV/uVL/n0T4+Vf/KuJ8bvOSippu5m2yQI+H3b+3cT4fa7RMzQEqy5HfzYX/2xiWPJ30q7o
Ybz0KCjn/Lv1RleOnQajHMaxwyinKPoLnTfxcmT7bmgq1kdD6JyzpEF/8IdGgTO5kOVG/6lqhTZd
QF8102sCYsd4mRJZVO7xu0cCwHKTimLVDPRW5KIYbLfWzMWE3TEJAaGb2axctvysHWe6QFV4l7Gp
27CIdbJ1yfgkI+gbbMWJQMGWYIfmPuotzQ0WRW7lwttT/CSsasFwUC0w5BIU7QffjPPEEivAG8FQ
rUrybGNiJXOYMbWzQiXst8690PxcQFV2A73JrlwxmE23aUH3tXcVnJ0ELVzbykcyXxJzXeSDld/a
ijzWxXxGcAEeAzE8CIn+Yplk7WCvXQR8agkBhLMHOGRdP/gY3jwwWc28fwXB/g3dcl1tW0Ga7Z2k
IQ+nhVNSc1OQjMBOO9fUXvUcUHd62un5Cjak/0QoUVsuvR7SGlMVcCPEu85A9O3kVSyVfWWuRKOV
9UrWWQkePxkVc4iTdfCtTSe/UV0OJy8mQUGR6zTG2q6pUiuBXWFl8DIBc9uroGpkQSR9KXcE95hw
HETZFAtSxGB3QSDTwF86Mn7EgTReWUgHiO9qquFbYXt1+0X4bUyitQcu5cIIa5+pw7IBrbCH+mLo
Vh1trSEs+odC6iHhFDBFxjpeh6SBhk8p1CGBYKZKnGfEmUH06A5iqm5Uwdp3wYJr2ZD9YDOug06h
TE/Bnb3rCGiBDIoG6XNqpimeD+LIYJPSIn6v0cUI1sKYPRta0pjeOsQmEi/hfQ7xopI2YWdkolVz
FJAjP8kszO5IjiDOthp8GDgMtXiTRp0DraTy1S2YvkEsaELX43p04sFa8SPCN/08J0bLdBpApnrX
3YVWPnPh2WzryzjQqxsYTk4MnbzNAGKtVZwQVLexswQCthdb1QiBssyzbRaOzsbQw8Q9NGYJDynW
iepZ13WZTFdN5mjVetIZzItx0Ay5BnngxtdRaxTxBoPf+FAAnL4KVOpFh1TOgT4R4VP+jaohPax8
fLj1oils41NC/h+OGYDkAAILx9rqNcAkWKaaZV8lFBPEamz05H1a9Iaz73tNym2XEGO6hLs/+lvi
kyuMvXQt0RzlyftE9WrmgGmuufDDCugdjVVA4oONkhiAZuwBSoU8kCwoSVbVNpeTUxLRWCht28LZ
cnatVxgfw0qn30cxzxUTYBUUYHtU6moGHMcdj+2Fv75qiSj21nrfadUCMSy2Dx5KSUGOyMtqI0De
PZC9QwKaFpnxuyDIC41AtaEslyX3pFuI1mYXHSgb53bqDX0I1yKBCG1aPnUapySqp4Q4x4Kb+QFp
gc5Y47sYCpCAJF4Y90y3/p3IWopWntMC/DU9rxf3cZLr/TZsZU/MoUbWE5AceF2LqfdaMmJSQ69x
0gUyeOy6oYPZR0pfyPvIEWk1DaTucJf7/nbIbfEuahrcVD15t9qdW3bdnOSprVvUak9GT6FsL6ig
2dzwtIxXEQRbBR47K7K1H5qDtekyNlKLHqlHDAzbiKcGtP6QVbuQsMx6E6rGSGAZlYnCN0PhyFxN
qWMWn3AgZBe6EMK6NYu+zjc1MCW5EENDWndJYObTRKuDvBjFTG4Odqu2+VRAvJyjI7+pWpg7EtNF
8QFQFNx7xwhLZxuWUOqIWs2yZmH1BnbcFgfI4+h5+b3wa+5W1GvFcElld5rWtuo6hccmc6JNNcie
Fz5FWLgMu8jHSuHa7Rhc9/C9zKsIaDf2hrqwzWNbKPXkiDpuP9R4KQhg59YUK48gp/hOevCwUT7q
Vrjr7dCQewH2qNtIX2r5dUYg612s6HIS7hvZ0SEQDXYhCofm5y6Y4Tgu3EOifas4tm6I9pl5i1pR
56vKitNgJUhWNZmWpskk4asZUeeX8SCeyzEQZBr2qTF11bIzYh9SvOQwWbDjg4Q13gaRaCkyemkd
4pqzp9BDponqTlHOMUPE5uxoSTbqDuhLqPYSHEN+NFwcu1GXEnlA9dnxfcJ6l65XVQmTAp41i2ik
1C++ms3gwBnW61x8wcipP2CeGPGKjKTNewM2WnCb9bpTZqluKr8dxS7viSDcqLhs9FWPxS6ANUye
+oqVL87mzDNa0R1xZuOW4APWR+QrXRv5C4KsvWzFziTC82Basfk+tR3E+IXZT/F6GAbDIHx5kNM1
0UrGsBdRCI4L10Drb/OW9Ww5l4nfCQdjFtDNFOMjWeCkM2ylEZiYE0e07xDInaAl09B34scYfhug
GxJZws5cYg6hcrMI2sCp5xgekhefQx+h6EUd61Rb1rlXDElGnp02R6tOaTY4C5h8TbYyOjCdhJNj
s86OUQJl21yl/4+98+qNG8va9V8ZfPc0mMPlISsolmQFy/YNIbndzGkz89efh3J/PSqqRoQbOMC5
GGAwMKanvYs7rL3XWm+YbDPUXZRck/I8jRG8TbclGrJUJBzKw+N1PviWj91OmOGsUre1fVEDLDf3
Ov6PLNwUClkfPSTLsLmDIIHKlkeAsGkSmLI6a7DIStkmm8iRW/BByMEOCIINba50+xF/6xExpjaV
p3O2bkBsUkfHmgskmmR+rxqandedIpftTZ8L/FxdTYp88VSq1AavGoUK1rXaCsm8DCnkJ7fIShX5
xkGz0EpdUxRTd1uauTQ+VPgyd9/QI5EpokiimhqPdxF88FENKgi5QZQJcWf4lolOdm4F2p+F0GP/
MkW0Ot/qhkj9b5i/oIeVhbb1oAChuWbirGkzWXr+UiJvW+neVA1x9703gDi5uGYE46VTJqZ+EfEa
SB7GUITdM64w2UuFUVd5Rhc37VAk4xif+3LcR9vcMfX+NslKVF07HrnmWdIWeXg5BpqeXSDM3+dn
VpKjjJWx09mFMpJ7TwOC0vcia/NvJtVxlcKSEuOnjuWuvi8n0p2zIEEnyOuHfNZGNdVU3qhdL9pz
xcbDAeZgWvR3OPYYuID0WRWJM1sPoVp2eNrwo5qqvwtlgv6v1P+/qc//KPrHqc/zH8/Bc/3jWRxl
P/O/9BfwUP5E+MfoiIyFMhiL9r/Jj659gplPeUxnj1EQmDOcvwFcyqe5keU4lqOTO+HU/nf2I6nG
J5NqK+AXIEc2bkq/BTw8rt7SMYMUqM4/gec+eJ4lFN6GYGcrIe6OsKSG88lGxV4PCDBv8sHbX8nU
W8DOXPn5d4plA7ekNgXsUqMWDm5n2UPG5UVWhjrOkQqtLkO5euza7qk1hi2OpKUr9HpcKeQuP4uh
KPbh78rcGuR1iyLQoGVU1wOoTViCyQgYlP5+NhddqTW9G0UF0sA3yYB0ZEW2F93kOAmyfkTXHiRb
WG+4siju1pq+Ujuaa85Hk0en0dGorFEDp3W9VB2IeWalCkqvXpINRCYcshqcXRI9uors+gHT8x8o
L4qVTzuuZLJiKoAUdYZs6JRLwbgeV9FG7qumx8TN080q2Cit2ewQZ5O2hqTiaSpj//vxDmGzLz6S
qqnOSPTc6M4vEWXWCBUSC4HGkzTrq+UX1obhcOIJkmZlpPeLRv5Ex82e8TC0pxZf5o+iUGNUr3nE
h8PFOOm8zss2/QejYHGgajoFvxl2czx/XdLHZjQ/JlCRRhJxbn5JbEYAaSsDvTtaKvVBzjAADSoh
9DOPB4p1mB9T6GAslrYBandJsne6Am1lP9J2pUR2VzdN9qvU9R8BeCdWizovhRPKJQSjpfiVjA7i
BI269RpVz7cmFqA7YMjSLq9KZ2UjLpfLAbYAzhB7q7ktA0Dt+PtkKqqIpWuaF/cBwg8FjEgfS8WV
URazCEyUCMVel2dQJa3RxUkWBq66NhazXjL6d4bR6Hs/6K5KLvIhl8+dxAlWlm1xvuYBAZdR3AJC
ZNqAGY8/C93VvCQzw72lRU0ydAxWzbEu0lItzqskXIPXnBpONed+LMsGamGe5Tfts6rudbtqlZRS
KrT+rYzORIQUY5Ve8nCBV9nqKaT5j4/0YuVm6K2psD2QGKeLTxnveEwtB9BuJygZQB6VEGJ17pPK
qFd24vsPAwnF1teZRMN5t3A0b6vaqHEFsVBOOg9kfCSgKcySsJUCiVwTK+t26qPm8ERnRWOzLNdN
t+egn0kx+QJqza1VprO6lPQPvsqeBwGqB6xlLr++XS7EMaKxxG/PG6gAulDx000h8BwqmqwGrpQo
v95v//E8n/gq7jG2IutlzM+O4/EsXWonjjTILp8+AKEz2aYKKvu/uyFYIh4Z/Gd+DdiLUZyxSDGS
MGcHl8jcNF0tNkg5F7uPR1nEJrYde40HB30gBerdEiDdUJiN7Al9Z1uEiGLyx22Njx0qGZgf/v5Q
oMnAMOgOGp9L1m6jKgGKBlbqDVNqemGrD/c1bUZMC8b4+feHYubopXKa6PXNK/jmANPOaNMSkX/P
N4OHsvWHyy5SseAd+/a394JmAaaSAVXJ7L3lW82nPYt4S4jbqRFAnOvMVvKGqLD+wQcR22fgq0ED
4LWz+eaDQq2w+gY8DSItUo2qjTwpB7WtfCx0c6dcgRG/39+8c+fLnuteR2tvEYr6OK9sYSWZhzkx
qKU06lBpCOzzj9foxCg2WJMZn2DqysysOFqjTJJ7Y+SIer0oxTaup2/6mFor2/vkIDPBQOOtRNV+
cVMhh4YvpsIgEkn4FlVlHYOVqr/++FNOHKKZ0vT3KOrxp8CoSyKaeWC6/T48s8tUo3GI1VIKFvr+
d4eCymBSw6edM+PoFy1sDNKGEbuQxAMBRUrPVZhgn2XET5R6pZUVev9ZUKwIcKqsmCRdS41UGJUJ
Lily4tlGrF8mgHYxiwiiZ3IJfSU2vF8nOk3z3UQXhafLEgLV+6pUjAVDFcTVrSGo9yWqsgZYeX/9
6SadKw1oLrBn5xVH+OYU0UbpEamkwIykdNBRQcFqIQ0Su7nsbFBXXqJKqb2yA9+PSRJCP4rnhGGQ
QS4WrCe5UvsiSL0SJgyWKDIM8MRASLlWebBroGU+3iCvGnxvEiAiOrgCuvmAqmAC6OpiQLRKHCUs
qtQLWgfTREsrHQr5mL0GbuOM9hepN51kj+1mi0hz18wdjriUv9HJrr9SWepwTo5bpJtQg6GKZToh
ZgnIREquYiYD0u840Eo7mn/m5aRrwfePf/37LQeBg8fynPrCQ5IXPx4DqCBQNK6jfkJVw02njlpf
WE3+C/I7qbGy606NBsDFAdFFuGPKjs9tLVJEX/B583pMJkZQsIb6KGiCCU/AeghXRjuxExRZh4QE
rsGmlr240FU/itGQ4P7TsTp3Bx3I2zbvUpqUw5CPHbr7hfj88XTOf+ViLyjyzIYjWFjsee34A+UA
QXUpMSEfOlS6kWscJzmjdRVuoqpMXF3v7z8e8NQ3cnotEHQz4JZqy1FQb2W9xmuR6zDqB8ltA+3J
GaLrKo18L0lxfPh4tBPrx2RSKQKP6lhEw+PRNPxVLQnLBC8gV8HYq6nLB2msEK+DQbei3nBqrPk6
pDNPtYQc/3gsuzREP4IpRryrRjsNA95LWsox1Od6jYt3YtUs8GfMHnQJHuuLmzEPc/S9fMj4k1OW
m6pKrEdwt/K20G1lSwqJ0v84Bit32PuVs6mqgcGcD+B89o6/r7DVlraDzFkAaXNdT6hiG3KvnDtR
rLgz9mD38dq9/0gAPvOjfU6MdTgvx+NJqhRUoc0Tre2Hfg9uO4pxOhTtVRr28gUI4uEWQ1Rj8/Go
71eR6rGs0qUAWmTRFjgetdZHvbBaRhX9lO6niousQpXdS9EiWtmcc83i+OwRv0Dz6jxxcPBZTii+
E3Be8jJD/yZvMfMe9ey2coSMChLGB1/SKUnvk7qaQjca0R9ZCTbvp5dyA/uVpt5rlWjxoWnEawhA
YY5ynGiu8eTBiFWncok5eB8fJCONH3xEyNbe+O/ucfjY4EANzj9+aUSe4/lFL3AcceTgtnMyANqo
3l85Wvh7Sh686BmFGKpr5HtAs5dhbaItNMpVRH5O93tjIfDhOYHdruzQd3uFwhcHYZ5BKG7cpcff
0uA43ykGb0dFwL6aH2So5zUsV9hP/2QoairkijDr1eVFlE4tildGm/FBvXmmms1Ai2PMtnIsrYEg
T6wQDyz6d8QywsuS95UpNDxpHmfeUEoWhlJEm40vZq/mj0/ayXFUikRsf2pey2cIgBYccvKJxKju
gerIfph+N20Jw76Px3m30edVonTCriAq88o6XiU6jqKmwZt5Doif0kVtpJNwpXEEumaKdD5gq1xj
UDmukU5Ofh9xz4T5CLXMXATpREMgFcJH5uEtU10IX8JvOdHU6J9MI++hOekDlL6UlwnEFAvL7DOP
BKQ1KPNGXeFJlMP2H0/jAoX/eqbgrYHpmvFllvXue6ykKPBayzxduIE9bs0weMDso3AzI8UvTTsr
cb5Oc+DcdmW3e4Tl1JVDcGpG3/wCaxE7nHSordZUSAhbCbtfGz7NU6tPxt3HX7o2zOKiM2v6nzWH
C/2FYbjOHPsR+aRupSR1epA5fEDKmV//x7tSxdhS6v35rYVBstiBqC09CSqFvLJsp3Y/xQdT521H
nXJ5yeQi6pK2gk1sxAB9epTt7kBn9FSlePHpbmFV/pUS5mtJxsnPgxFDUOS1R8X5+PPGFutHuWBY
fYry1guneHpCb1dbeb6eisCaRnmFoj3vIE09HsbsZhWPivedLxsO2D+kQEerocyi95q/Zmjw/ps4
zLOyyVxB54ZZPF3VqNW73uCb0P3AbAnca+TBFy1+/0QzDo9IknjwVdyTxx9laKXS6rScPW2ykxhH
PqRfDYxEV95z7+eOzN1U4EzS9Jzhn8fDWMWgl3gfdeyEsXXjqR43Hfq0rq0U2UqMmjfz0UtH50ml
svvoIFJFXNLv0nHoJJNU0gv7zN+BuKz2pRizm9BUirMkz+qV+tQCOk+sgvLqwASD6E5KrS5lk2Kj
NIBQtPiagvyKb8o0xV4dXJcmyK0c0XwOjVJ+yi20Nbc4+qXqFyseWws3w0gq7z8OJ+/meWYTUI6B
J4q6ATWz43kWuRqHZdENYEDRZYwsOdvLFDM+46u49qJkmyxmGlY4tB56wvC16XMvH81+BQ2swc3T
S4sczUfc3KXOubFGXa+/5hpEonST2HBEwPzpku733sxlmm5EF9oNVnxdEXtYFgUPAJeS6BlEpsjx
awuK2q3hWxxSMi3AILTRLxJkvmtXgAsctqOwtK96nDTm5YBGaIGaqWYOniqGKniUuJ9euyNRj7dZ
h2dPqG3VRu8a9HeGQtXsGcAqszTOoLb9AVZZKe58AJ9NjHTq4PtfENR0zuos1MFqBjjc4xDjpID3
ttxSNh5J6LxHSNqpxajFsRspVqm9IOeTAcLFvj7LP49hIlmVVwSSkiLCY4uMCpyDw1p2WSQYW2zb
BlC9cDG01rTrOop9qXAnuNPttkIpyLrKugR37S0I+Ayjq9gw8inA1B6Tvz8GQ/IHxA3t1PfiXBuH
H5qNYS0VvrDqcXnFKjNCkLnuh2iT44QUQ6vVQh0iUzT65h1AXAfvLV/kxm3R9o61q0ZTq88bFlj1
GqxHla2JM7DMp+u5FiLq6cTVXh9b0zkkUzo6Xl93Q3nlJ1U13vSTSKVHKUBA4xL2legebEjaBtZT
inzRwelHYnqYpvxnheXiz7hoJfVKa6HyQCWITFzPLQ2EqYnaMvoYAvT/eRAUvthGMYXgr7jFJgZ6
Sb2JyDeIsz90HlU2ANcg0WU3rpAhvdT6IYiCDcXAMHqSdBy23YCgXLidrovxRz5q9PRdTYHJ8J3T
lvgbv0II+973U9u8UIzStnZ1og7qt2xQohj6Vy7M50GEuCRSAomyMAZIqlbBNslr/K+SUAzyHYJe
LTakEszomzxRq34LS0vmexCS/xNHdvWnwJ8LuQ/LzIIzrcV3kwdhCSi4Tyxf3+FlKN3UJKQYQNZ9
NDxorfAV3Oh1xMTUsTPEzyry5W+YbtWWm5r8NndS4QlD841AWIsk76/kEfKnSzlPnp6E1FWNa6EK
igel3+MpoWQ8XlzQg9FXeLKAhZUaFVQX6+i22rQUGVtvCIMi2KZ6LrO3J7CIm1AetB9KlyFLazgT
1pkO7bEQP8UhttmHRXxTN7HyQ4YdGqEQPE7aHrfx4cHxc1uco4Xc19tQtXDbC3UggF5S54a5yZDg
NHZ5Kas/g1hr4g0q3Va3n0jEDQxsp6Hf+X3SfLPiTNOvg9Fm4HEyzdADCGLaLoyfsdiKpFAeyl7H
frTQC6eHnWSQc4kQy8wL2x9lvCj7PPjRF6QpWzVTNdSNFbP5bk2x0TxGPIZbTwRST8abmLyCKABX
93VeyOM19lIqOr6IUYfUXqfGMVzRVVZyKAvZx1PRALgFXNcO5U0nYRl+HZa+rXmB39j1RYzRm+4F
Uaw9TOjKhE9TZAI6teI4Rrs9yumvx42iPxL4w6fSGfw7YreK/E9tmvGjBH6WcGNX8nTWEzP/BMfX
fDO6TAyXFA3ibw6qstnlKPe4C/t1ZQ4b3uBof8ttkv0E2qc8ol5kmSARdRhJ+Ph28KMcdixAM78w
v3dFF8mfhyJT6qesHOU7WUjNjTIpFI96CcjzJXEov+kmo03P8SVB5ckA1Q/hxlKqe+i3SeoVmWT/
2Y0+FgJjM7QV7s2tGl0hKCN/k0LZCPblCC52DzIo+DmjbUu3hZrdn2dOZbSbJsf/1w15MQIzj6o4
vgry3sH+speNJzOUa0RyISR8jWUSdlCSGOtVHPbBji7GQLYvlRG3OJwlwzzf1EaRICjeByiTm1h4
o2rhj6HZu31RayhZS6GySaoaQpacTLqNxGPfty8+7fxq9nK0QAO3YadtiSUo8vtWNg5eLcXT53Si
pPYd9Uz5u236QfII5ClRgB5Kpn426iEhvwoMxMGdVmmwDWwTCccEI+/UHTKSpRq4oz+h74182mh4
tTZkwddUGZKXsqvUJzMtbH+nK1IGGEJLFWJDxB0gtkOLFTD1GC2o7nB3r7OHNIGV8RQkZRTsLWQe
id0FqYibFZp6hy6vrHtq7OvxpeI7Gg4TIVLnniz3fryxEK8PkctPWn+DgBt2pUHelekTkH9N3Se4
IUxXVgBs7DFsysJ3+7LklkzCLs02CW1Cm40Yi8ZzQjw03KaLJXkvRnb5NyltQ9NDl7q9gLQy9Of6
xOJtHTuSa5TMBUK4jlOMyVmeDVPxp6Dbjxtr22XPfWhZPyvHtMWPIekVAFAI0xsI2BeJ4paTVPFI
KDPT+ELYwL4L9exUdj4Trer6DEkbjMFLzqjmRWMTY8LeDjNGXQ1S4T+paIJF95Ldygqb3TbHTSTj
ELqf+/zdXaLoZXiP0U6jn6M3VbKlUbjSs62NHXP2YMtTAYWnDu2WXTLFUXGNYXufXNSlcNKzINAd
gHWTrY++iw1GJZ5QTALd6qGYnjlQUiZN6b43Dl39Z6MJ6uAu6sqs/qEN9sARivzQQIg8sH/qhd9x
2ctOY1xEwDbQcIiVcTofzU6Ktn5BWN77GC0nIAYwVu1aLy+GqPrCy6hiG+Ng3Flng5kq+gNOyrJy
IzJqiU9miz/r/cBMt/uxq/oU/72pUna0F8NuHwejFiIH0aZPPToN492I0Ia04fPj6oVuaxN4SFbr
7bkRqZV8Lkv21HvFK7tAGS3twqgxk/1ahhM1OVWJM+HC2cSgAY9x+yy34tkuWXHyyovrDrVvgoTc
nYmxmx3p7Egpb+pR9ISgEi1ExasRnOAeCcEeS9+zLJH6PXLxQb+TZEa40lWsoHfklalyja1yPnhD
M6B6X0HmVvFEjuLczQLUgW6DWkrULx3s0APCaIV11dHObX6U2I72Bz0YC6otVqIr9X2ogh9xsc5Q
m10jWaVya+VxbO/lRneepUaW6y+W36OAr5slUrZAoaXW2HI9URGVpLjQJS/xzRG7uqYPbfm5DMYe
wYECiDJ1t2x8fH23/xeE+z9kyf+Zffh/UA8N2ud/Ped//Mt9Fi/tH89vsbj8u3/xEE3lE6gdqgpI
Fs3Ny1lM7S8eIv9oLunNJQeKvIjrkUr/hcVVrE8W+djfaomz+eVfGqCK+QmxMI1uG38XZREqdb9B
RHytH/476aSVCrOIfgXQgbmXRsX5OO9qVayZyliMm7TLrPsIKZCLBi3aAqPWSX6h6Qnew+BZv+tl
pb3GIyob2VgQyWDFhda5OjjVZ9Ju/3yMJh3OMwUTj6u2yd2okaeXRPXTvT8BG3AxoLFX+PXaccrM
r7dpcgMuo2oMIEZ5rca96USD3/DlEWfrDfJ04zNNYvU+MY0RurkzFXT1HfFF6UIMiFIfbs+YqRsz
ane8SeBDGFR2zgUK8XS8qBoWXo9cquG2UqI9BqGyTSDSHCzsI27bRuu/0mIeDXjImnTbDZidWIU/
029SQVUgk/KvU0DechOkucDvAvD8ZzyIwytfzZNzZxRp5EFBIilqxqTa15HcrQlbHyfQv6YC+AfY
WeYDTOuiVEYxpMtSEyknXSH0lU2In8MgS9gXyWsK6cfVsl9DAQBF5ARt0Pc9rqjIdIJ1MmxM7O4p
ZpYynA6Qpjjj2K6FTfo+aPNfNaz/F3Gm+ymaVvz8F0qt9b92bf7Hc4NG75IbPY/8t0Lx/x9qw6Cf
P4o5D61I6teI4z1HP4r6X+d1SvypjwLP/Ff8FXos5RMVU5MSHDLGlMhmiMNfocdSP9HKZu1QtKSf
/QqE+iv0qEQlLlaQbFSGqInOMMC/Qg//iJMGjmWuVf42CeC4sWcAT6D6QuHE4q8yaZouCsijNEr4
L0/BDrXx5suYISis9EWxMVPcCusm+rMTcflFU9YsAJcH5XVcJBSRrsBh6ldx6E3MgC+WYwciBztm
Tt10tSbu4hrQPl4+9BffLNDtrzj6loJwXAz99Y3IxtCYJVoD2J/n4M1YTGXbdd0Y7FI7AP+TRcGu
NtVp8/EorMibwuGvUcAczqdxXtBlt7CudSy8FEZBizrbNnXW7yxfSc7q2MgvyA2zK6nw6XjvRd1n
5x+PvYwF8xUELZ4eGDsJ3ONiFY0eixc7ZewB9PvWCvUrIU3XhdxGO1VEylaU+lpP9sQCmjLNImS1
aQjbxqJUqBk+Jt543u16v4o8n6IY0xuT91VGuIJWODGz1H6BRVD6AJ/4DjzqhKXoJYygpLqMbmEz
yxtnyqNz37CSS6kevxuJjG1vl56lDeZGH0/tUlRkPiGcQA4cKgVgQZYFYRMVJcY2pG3ZFQjs4jO4
x21MczPqkGcZKcmGrMpy7Xxsd1E8YebRdBLP2N5F6+frLFbihXJkrMzJqemHWwAelH0N+H/xYpjQ
BaiLQpO2up46u1lGykPkrIQD11a7358BOEzQzgzAtQ5B5/j8KBWstlSPQsxXneISrR7jBch8+h0i
mvHIK7vbOGbvUbDNz9vkSqoy2dNaP95GeNnspq6ZPqNbrEwrp/q17fT20cTCwPNB6YV3B+/0ZbvI
yOQyaGqd0DVobeSKFArgII8ob0alo1DYtVP7IQ1G5aB1JMhu2Y/UhHx/PEC+7C96tZeeWnPg3xqV
NNzUujl5SJOV1ZXaqrsx1yx/A91mUwtbx6NQeuGy1bxwdkujLhmlZ7HZG/f+0DhrHanXbvzxp73q
O89gCwdsw9IyOrEK2g0GqytCK9kZ3dRe4saXUdku5EFG9TiU/5zLM649SsOw0UiQoMeSP/HayEvL
FQOcz2yQDBitXek8YYRBelsFQYjTlkY57OMd8gqeXPxeGmjAl2aUMtD1xQ7Bsgj0K/ar26nwC8SQ
Y/QeCvws6bfiqB2HBZ28FFssgm/eXk+xbt/G1M+RaRx9KXGVClaHpWuNxu9XqbX3Sd14ep/yPzSq
I1UeWvad7Np6cF8WU3+LdlD4WSA9zKuxGKzLKEyM22hw0rsIXB3Pv10QyXaz8VvoHFVYqxcG6IG7
yPTtwVNqOM2FMjpuP+XTI4JB+mMM+OVHozftTmlFvBJC3t8/ZBg09gEi2zT4l2JsWmd0+PHo/tbX
ou4xpYq2z+1VNNDpUejfa86smba85coppBPgyP4W9Ei96dXxZ1FS+v54pd8/F/gUGlWzYgt6LsYc
lt5cpVJRRVNl9P5W6dGGNOLJ+ioQEHKDIE83UWcFLn5gmLDSSVq54k6MrCB/C55kVvUjJzseOa7B
eyIr4Ww7Q4vBCqPREvYJOg0CK7bAeuwDEX6RAMSufPGrzvbx3p5jDNt7JkjMGqrHA4vQjKQw1pyt
Rh2pcCnQ+F+0TtTPah0nOp0ZAyszRZZ2CRaDiSePlGKLISsRjYtViMiDbZVXYSKPf2DycFX1GTKP
SMU1boI62oOvxtIlORzVXykokWbJ8/BOos/4w0wl/YbUL74d2sRfabW/v1J/BU4LjAICfksVdTwO
qxERJeR2S6ej8m0796VR3dVJQ4C3hnYH3u1A/hvuHWlI/tGUcuDIuLENQEX5eEqprNLQk4WzLZKy
3TdCx79aQsoll0prHydVd5NKqBDAcPA3FFO4YRUj2U34FN5mtIK2VW5/oRNSuEPoTxtdReTCwvnz
rCx0RGzqHls70aubUi5/BppBNTkTzyjS+YdG1daIoK/rv9gfnAbeCHBbyd6XKNEArYAOZRdrW9GX
uJsIJ+irOtFlmDVKg6KXQEeDJO48anx9kxoVSLJMFLe+qIMvHx/Okz8FtDTJJ71E+j/a8bwO1Gm1
KCk4IyLBVlhuxXPXToEL2qY+tydFurHCSXYrPcjcqhZUIUfrSsHi5m7lh8yvj+WczLUUtNhmctZy
ezmsZtrPas5dJa7yVj2fJkM+B4oaXfFCa3AtRDIp1YKrsZb0M62snb0SF+mmjNQ1WPSJnQ5di0hl
0mKnvb64mkJN9TOJh922qou5pJDY1yYn9RK5tWqT6oG1twLl2cHr5lKy6mpFjfREUNZm/LrOfT53
uRfBo6j8xoorRh8c37/GgNreaRmgpNf5/m9afmQCRJT4z6XAfRvlP58lN6rr5/ZtLs5t8Xcurmif
YGVAD59vsFdS/t+5OAU97H6gp1EG5A+vMMz/LQOqnwCB2gren3NxC3zE37m4In8iL0BGjJcPeclv
qZEtcjjqjyi2ElJ1ao6k4q/6pG+uVt5QY6f48U0ggz/xzLohVAk1l/f0CpHvGiTxiFenshq/5kTt
zVl9HRe8Hew8igkz8OM4aGR5V1S0qm/CAM2p4rozahwPqByK/sqMsp862mG1H6WuoyVf36zQibx8
AX2ZS67AX+YKCNcQdEdzMfToW1XaV+IGx2JxiU5f1W1jJ592DmorvP8qKwyukdgq8PluZTyBTbPv
Pf6/arBb+SVzZFxMAi8zhx9jQK3i9xxPQq/UgamP4U2EepLqgmlV002d6nLIGzFQWtfGdERsUjNX
XvpC0FWPs8qvPMVJk9ILkHm55B6nwW6adVmtJDonNgZlI+A4aJwD2F8yl1DLksxhcg5IutH40yH9
4MLUiexxpM8x8p5X5OKyU5t8jZi/CJ3z8pDwkePPdwovn0XoNEZbz8IiuJHZAy+YzBcvA3a7G18d
ootUyZSnLjOsW8mpii+yGa9JKc+Lv1wS9DNAl8GqQ51vUWDIYF+YRu0c4vlhF5lD8wIELdwFjRqs
PIYWQfrXd9oARTkDlBiWXBYtDIdqkvyDH2ryo63U1RnwB2VlkFOfQwY+I71nkNUSqgwvH7iErx0C
HylB7p3hcQhkedtUTfP48WY+9TlAuCA+UJgnKZsv5zeBJO1Uo4m05KZVzPahqs3qhtyxWnmOn/oc
nhiEKwXeAxonx4O0iZGoqPze5LinVy41n+xc1iv9Li64SH//eyiTYDZFmIDxsDibRd/7Co2DG0TS
2i1qNoHwMoQNf4+i/BqM4N1A4aAgynZbYoZxEwL5k0RMVjI9xFkZXNWgL1bO8vKJNu81g+jBk4Rk
hnjD5fR2cfqyCMrRDm+KCGDdprKqLt/lvAs8npgC2FvW3MOFNORNPjQqkTfGV8kTJTohe9NXBm3l
95zYK7PwBiZDEB2oNc8h4M1egbsMeDO1D3WTi/MkmOSzTkqG7ccLOH/T4iQTWqkcwdsCeTUb8L0d
pATAJuDkH1S1K9249VsXPaQnXFdfBkeswClPfBB+M7ReKIhCGVlWIqzGyBzHGA54lQTnCDqNG1kL
jLXrYo58iy8CW8s20SnPkxwudn+ch1AtUvUwl1wuqK3QYBZlSCfGxpdSl2vMKVV9C8YP/Jfqx8ZX
w5wo5uixdjW1ko+bU+o/VFjz3asYAmNwK4vB06Q4vjNaZ02Zev4xyx8LX46UgGohRKzF9Ot0FysM
WA6mKqSbqejKFzMgKRIImbsZCJkzGSzG3cdLfuLq4N7495iLGNQABWvjRj/E4IZl+HMxmK5hyC5L
lDbcUEN1083Txuo8xUjHK7M2pc8f/4BT+2C2zUKXfuZDLjHrLSlFRFA5WH4zbBFdrK+HMIxWNtur
AslyannZQ4ml5j/3b493dl0olZI38oF3haZtWxCi7UYNFb1wVfycvhpZHX5Dda++b52RF82k5Xbn
CtNGjSyWJZQcsc2CWQiYPlk52Muy9RxoTA7dbFFEmu0sL+9JUdE9rvTDjBGHE1OEd5D705cijNXt
lIjoC07FiMnVNTUN7vHh65AbCuKcXcSfHOc28gflzzRreu/jhXl9Ty7njMqRI7+6/dAAO54zkGJO
D57/0MLFu7BCFHm8NOm6i7qr0fMzhui+FXXxzUTi8FKIPnrS6oa6UlTVo4Jun6VuzUCo50OZJxd5
JpUPH/++UxtnpqjQfpufP+9g+mVbzyoWB0kY+b7OHYEatd2u4NlPRESACKCfoUixRsvbk5p0EAEy
OmSl0iWbqtHDx0yOTTeagBvt8nhYaxCdundQq1BfH3SILNnzff4m0JdT16NKUx8GuW0ulSZRvRon
v+/C7NXbHo9wB0BOmJguXXnlWo+U4QzqfnfvA1P6B3cOR3LmW9gydIglyDwp4gIWnTikgWRup6j9
U1aHdOXNcPJ7aWe+1s8NcsDF9za5qvlJWB8yQUWhR+/WC8UsXFyE2l0EuIirN6ypEwV+EbntiLGd
N8GHw/VdyCtPpROXBfVYDiSUJBgMy+tP4A0oIkkcerCmHl5o38qp/dnb8otfOAhoTvva0tYuqBO7
GBuSmVuISSjZwyLmJ6VtAnUsD1qvx65Uisr1Yx00tELxpdCVcz0vez5bvRrS6Uma46TWfjbGZtso
xfdgfnP89qmiKEUgYssjXzmn0G+3H0LFVec0+cGZAnHO9kbfcTR+Tx9jfsHN1F3undcXAHzc40Gk
PBC9KKpDNqjhYyRH9QPaAWuwi/cz+yrlx5bC64AK1/I1qoxpRgX8kLW6+KH1ZnIxGUm5sn7zLz2O
kQwCJZQTCzfkXcdztvaUDLM/NGBkANFOzbkPDh4B8M5A5/7jpXlnjMa0YViDNRCrA5Vy2TzGAjAG
Fy0OVopGqotSe/A5HIzoi1YPw7QFGQk7ooy1R9nP2vOBzOV5VNTwAuPk66BO4axKVuf4sI6HunJ7
oDXJttbqst+s/M5loYLpfpVFmusjROh3ccMw/FHz1UMRDz59ob5Vpo3sdNEltb8ITkBtRPCQHCfT
XBP9Ov4bXduzAOB6+pu7ef4l5AmcMNr8YDQWGy3RhtQOq/FgJtbk8QxNNpMcrblZLPcAg1A4RMmI
9h8iYUtJmdG2A6kJ2gOaqQkM77i/NoGu6mMer+C3XvV23u6215HmvJcXDD39JQOpRUy9b9gAGeL1
nyfJjJGQw/v0IuodbRfBMHEhC1h7QL2fRd6FtznCLT8RtHMuSquaHlaWeT5AH/yapa9JZAWBqRbN
IdKh7nOJ5LeV2re3QJSvK4n6fhWM4WNqRl7ajtNFGRTdbrQH5cwyAxWsuSola+zf5WN2MT/LRjPK
/RGYeXGYekmuKA4p/5e6M9mNXEmz9Lv0ngnOw6I3JH2Su1xyzdKGUCgkksaZNNJIPn19nlmFroxM
9EUtetGLBC7yXkRI7qTZP5zznd9JOZQXBVwABooHXwrJGlnumQqNtvufnmrXvx2cIInjKBAY7f9R
L8HD9sfcGc5eZZDQ1iEezwen+osD588e4e9/CUcNgaQ47UgJ++ejE5tx15cFj0ArzYdGuigNu+XW
7Ocdj3cfL6qe/yLV6V9u6OtfaWFRREJyHSL8qZcptVqsgezOw+ATXTcr0zxVw7I++kHTAO8y5FhH
JqgmygM/fxCYCg0E2nR++HEaI/irU/D6Mf752BFkxStNK+xRlvzzJ2CJWjoYruhY0uC4ThXDvHxC
3QtARnvjfDNCZH/eIaivUUqBW8Vj7utbGoP6vqna7vMv3oLrB/6vPw4vPmb96/bijyNGTpXfuJY8
S2yjWmw22fBOMIHnRwj4obyPdaBum24ZiGVgFJRjRWjdb1TGsrvR2jxoItwLE/6pZBx3IiduCUK9
bkw3NvD177/4Wa/FxJ8/K0t/jkQOQ8qcP4YI3Bp6g0PkjDA+XTdWYeO9QR/v830p/H9hWUiNIUY6
ZF0UDLq8H8GLfVurovPlm6zcv7gp/ryir08W0wwO6YC4Tw7qf/4q+3KcU3dqz4bWrXlEvIDauUb5
l7Kyf3tuokHxDa4lyg73j5em9K1amPn197ZqOj5OcxEVgVVSVBW1T0ZC1RzqrrEIGXDHtYvWrDCq
uO1I88kT1PmophBu/cXd9G+uDSRodH6YcVlr/flD+bJPzdUPbgd/CTDK2OVlAvL7ka+tevy/f+//
5mOGE8tujaEp3dKfB7WXJTYRCdpts3gA0qvK3cxFp/3FMfFv3gOmjPimodJe9//X2+K/9S0eRTlJ
BP5t24/2nrX5GNeMiy9F0aLwDab6r2iZ/7KTIHaGILvrdpymnWL1j7+wXhPMU2rCWGkOb3rfSri7
tarbUOH+ALuerbO+HdbAgOsvppI8VUMtv+spkX/lrebc+fPFoiZj34TkyuPHYkfyz7883VM2j2N7
iwVzzaICq0+6sdgzvM39Grw5llTP1HZsIwiLlPOXjdlRjzTmSsP9zOjKQpZhZ86tQPQ0hNg+6i5c
yYofMVala7EzjWbVXnVt8NabpSv1G220Bi0MRslnO/YEKcGsqnBdmzA8zsbaFo+dcLov9gG2jCCF
VW00rD5UYm+t7Sq2Zy2bNk7lab/GeiwuU94XXZhxJ37JQU/PjZqXL8cdUnsD0msgyy8v8aYszmId
UsRVw610J+x83ehUX4u0SrC5DENF3FjVCAqAyJMoKOkwQmM0k3Gre2QARKtpFr+9GstaqCZDe+jW
qYE2bQ4keuoUL4dCNOq9xe0Kv97U1iZqiqLsYrJYrA/DSs02nDS8gGG6rv5dTgpKh3beMsG36YhR
b2YRjGMYoDHby5ptlRFm4uo9Xzq3YtCDj2XQdwGKs3ajkOw3OfonAky+ZKFjRRlSbhHSaWzuE1PB
k9laha+B8wx6v9pVJLwGoZgm9EvhNfa1TMOarhkbimaN/r7HV+vc4mHOELoAn5q3yagF831QT/7O
SgihDwMbHfZ+INLmpxa5rmJk8nOKdxnCfCiTVHWhfj2eQ79VRK8lfr+eK6sDpmNKtytC2bA0j3u3
nPkCiQNxwsTg9H+WQpVjjJO2eDInpx/jq5PQDdF3ofQhOkT3keG7TrexZLqIcBr4dggxT/sLJjWu
TdMtzYurcGif7WH+e9DK5FZR5QxGuVmHcez3Bl/uewElzQcmnA00qllFzK0wiTnguhqzIfSC3PjG
tZPSAGnzB+kS5XpT682i7VI76b8atxjWc5cvNWSb1ZNlVKSyeZQlNvB4AdlqA/8UhhFdEzTuseIW
D+na8QTpS9kN4di1RCng3yaso+mDJo1ZhfJUB0k7IGIcfEUWBnqjedssNfGJVW+hsctaRqnRNC9g
lsgMWQJS7pKq32QIDayTWY5ijNtGpJ+2zKS+TQl2emzcZX6yFtOttnYusmnLwmvOwlnMxdM104n7
US/yLKJrne6nRE0XgzBa9HBc/dUGaZv5G2Jda2z7KTAxnOXTkXjAdmeVDW+pmnC7pZjV0cTyx0Rd
kADQUK14xhyAwSoZ++wp72rjBFtSO3Yu5mo8Aga8pspvR/fQaLV8kmOQ380SWBdYoLxTYcew6EVC
DLYic86CcjOuCjP4Cng3jVt7msd/VGH/L4QM7Xf9KPvvb4nB4P8DVwEF7n+7XeNP+fmf2obzZ/X9
v//X+bv9LP9JtnD97/9hIfD9v10tAkgSDMSg1yX1f6kWfP1vJAQwq2S6fJXbXP/Nf4oWLMIHUBLQ
0mPKIXXw2vX/l4HA/RupAldTAcCpK7XD/J95l/4e7vh/6j/tqn4CmsGq9p+vJ6GxPZBK9HvyCPvL
UHXjXZYl1aEPjHXj+Jp20c2GdySgmjXCXGO5vTP7QcNe6I0PGHED6PmkcSQ9gXx5tuQbZgrjT1WB
CMYyXfxS1jjt/cIzOJyFmL7LLHc2uqxo89Roxl7aqG1Fx7RDI509dokYzlkzQVTJ6q5g2IXJF5Xp
fOtXSfq4lvW6SVdD/y7AEnCyLVxcvHTentyr4hLoVX7TcIE+ra1oDEKoEv+hqHzjgGDJf5tQlBxE
VZa/VmcW72T2zGXccddu3cZyYyUr/6hRAOphqiMxMhH+RMSZFbHfa8j/Z8872F6eH7oq8x6SKl3O
Vqa6187EwMQsIwCcyC6+9mJD2taW3KfmG9/ifOnMDOn+OGbau8fYPAunPmmvB17HOGDCcphXzr30
vchv9PRIkLxxBr4177tELQ+TaMu3ynTS57zoXCc0RaD2XaAvIiIaZMXcLeURpLWRhSSJ528JQTrz
hjWhvyu44k9jbrYfMwFPIezm4ccaO+0s7Gr8XaxSP4khmIcoTx0fOTTEg3AsJuPQidV/nd3CiPth
tW4Wou3IgxmztCQ+R5DR1WV2/5rYiFQjrBrGV9st1Rf4nfqwgjz8XTitBZ5Bm4BSTEqE5Lsv8QB6
dztYdr/pp+HRqLk6LflEwJoV0izaRF81r3Np7N0luzLp0yDMC+QZazuKh1SvLxDID4bzVLfCjYWj
vM2yqGoHFRjreBrEblFsuzSz9+Rrni0qO9hRWpyi+3lo8sXYJwT2xVrzA3DD2BGVCecPwzUhmuOG
JvaXuwx72pidZhR97Dk9t2HRxKYie2W0H4aa3KmuKtd9gvU8C9KNyoNPJYQeCf/eXFznR8A/iTy2
u3N4Let/K/PqwPaNn7adFNoKf9h0vs3bUqYkgfE/5h2fFiFg+6DMXlVQqTsMNMWx9/14Hn5xO13L
gimSWrAj5EyLWvAnuvnhGPxYRbFuSPE75IXYeVpQf5jL7Gz96sGwp3Zba8VzMQVhqT+NFpVXld22
o+8eSiza5ItFA8rl0Ku5nnQs7Xal7qEXkUonxx3DwL2Z1V8dEwu4JdWmMhK84/PBckQWZfnqRvVC
XqH09UOvd3d2p+U3mZfHaeO8k/j22zPE3dj3BPaZznfuuffQU1RYYTOPDQ/wg724LRgWCHzemvix
KrUjE7JTtWYYsQu84YG69xAdZp6KEBI78CtKjZ8xf1gz71IlXv/cBXTHocyLXT+K3WBYydmZ8mg2
6rhyWxHLtQ4pBlRcjmWo6H1C6fli3xo8iQAI6ljm1asOCmuwqm7bjFMSlq1jHyq7fDS7+mcsn5W/
otB3ujHsLTTmFu+nCYMDJ6Zhb3RDNjcz8aZEtFqHwJB62PPWPXmT6d+rVecBmb/ddclvfC951mRZ
34+zxq/uz2Gbe/6WDKxYcsYW3rTNqnEJ89F6rDuN8iW9+J5st7k265eF4L+fWq4JQulkg5F+jp2+
sM6evX56CVaNKGkr/9NeWlmFGcVoHokM2AahdNXF7fvxc7b50gzy1+6UDaFBk60462aLTzNtV3ls
ESzFU2skNwXEjIWM69V4bia9jTOO2GOQ8f06qv1a1Gp9ao3Kv0iqqL+tCg1v2g/2Ie86wB3EFcWl
jyIGlceLI7Vh17iJs3c046WkR4DViZzKE5oT+s6oAPiq/mYtSIcjTJA63WXW8OPP1rEnCTNCUUuz
5uvNZhglcYF9LBdEUUR7zkfDqtIbPJLepgTWExlyQN4Mx0xWk/3UBu14Me35WNdei49g+hyFUdzX
Fut8b9KHLMRnekeuVPWVNIn3VVYJBlxrrO0zKIskLiA+tyEjVL+OjHyZNz6q5cvMqPZ6cUGsSoYn
TZE0NqfGpUqNr9Ve5TZzcmPrZK75NGntFFfk8oIWLBEzd0UxE+2HqizJUNjLuXvEVKMMEGgy+dQ9
p41agStiEmo3p+IkmkwBlDEIijHTyqE99blzAqPc01Ut4VzBJIX2EBvpYKs4nwfHiJcMDUyUZG7/
i3Qtb+8QH3WUk70e6tJXZ4+KUIRc7jYP36pobjjGytgmDDIICzVaTQxV6dL3t0YuJX/QdLCJpNqO
E3kZyI2ccIGlNhX2CUmLex7lW9n21S94SRAssNhv9G5OmF3Vzka67KG9SoaZLIstX0XFZVyrSGhe
ubWFtudL5Ksvlg0B19pdP/OLhrpFd2owe+2Ywnzgs1vrGF4xOQazCl5FVoBq8on1Igk4V/RUmg8H
ORiGkMhQUNVyCuIVUnvqZPcp5ozID9Lb2k4iiXlklw3aGE/S8aKZ4KLOHbZ0uW89eTRqtn98ffZC
fny25e6Q8OlMz6pRXNI0Fre5ZhHPxavkb6+rfdqCm9Ziu59TjB2ZWk34n1m+usO6AFvk4livf6pW
vRdohbeN+Vvz5LSp0uBz9vg53do5IGrnOxwV/qPu5DceSYMWqRBzqb7plnEY9Brsplyqjamukmsb
evCKCmxvaU4TFnMe0QTc+IWKyIuJRs/QYrtzIyyQBea9NogsK+1DzdFv1jKIs7w81O30oi/ax+x2
9XlFAIYtcxHHZSLrLlutHxqTOySZJbMYdWOh4A4KcSuKOmQFVEHlmLuQTNwvr4C4kS8rNBvQtLnD
PxjK6jaeNfwsunue5zvX6d8Jgr5nrbTssLN1N5Nu0KQGRF121TfZdWBT/JizKIeI1X1Q5MjjKAN+
D4Iod+QSGvFqqdtxcopLOh51/ERh1c1mCMjs6BHuXdRJ6BrDGLkQXFxresuncW/ND8aITW1MvjKk
OqfUcDdkD8aylEWcARCyB3muNRxvuoedaNqij3rNajJ9QOO/GPDuVk8ndu6emdBtKZcDEBo4vx1j
ab6WmJy9z1yv/DPbymtwRxoX1npxXPTueXMeSu9+klONzNbe445L9o5ZvhKpGWz9WR6cYrj1c9eY
9rlMvRt7Is3aHrPDVOXhTAVwA6zqZcAc8ggH4AeNUVj2j/BliCaVxRv5qZzQWfIVeART6tWpUDNk
kHL6RVTjxVJJSi3Cw6oV7H/t6oPsOHHqOgeOtk6EuLFessRhFQhdBVUuZvr5ban8/K5l3RlfPyYi
E8utWznd7dXEcS7cx64UL/5cHxxNbTpAtg/WOP/MqNVCu2l0JgPaelC+3f/Wcuc4wHAC0lI/gxV6
Ugi4Qr0aTjyzBUVX9eZDaOYIUH60QJvhLSu2dtEw1EiAebrOeu8jwQ0dxJShLOF6BCRkRRDS3r1S
QR/sI2S8w9ZwIHtesT8Y0Got2Tng2KJFdC0YLsFCrTmREcvvP9cPY+ruselHs+aD0VJUGoabPY74
dgWeXWoMmEF5wxsNU3bMfwvfuR8tfadSIocRURlKVbDEGLUa7bqz7S52jfHeTctjETi32UricTKl
MKfzetq3hcScmPK8LavIGM4BhU/Nji+Dgc/SOiImSd3eOHNBzvH0JXirto7XrqE519mOMKRD77cZ
fQ0wNLXTqvS4UIsexmW5MVODmmrdV9SmOdfKYAZzhNq7fXSW9Ao10d1nkAo3DPGdk942x4DNHUG0
D6xmltiwsc4GHWJn/wi056mn5DE761eH+Zuz0rlj9KPCdmIMsBp3iQPpcRLNiTvppCfNC5C2LmJL
c5NyiPt+syMtcp+VJVsAIe9AzuS+ecCAeKnJ++AbIXKZuQYvK7M9Srn2mHjao63LYDMM2Yc2VLdi
dcJJpZwbMnS0nHO6b59cfNMMs/qgPk8qcd+TuQ0dodOGTeoXDyz38NJnu7wkHDIbhy0X6I/jKEls
dnYSSy75sNOzNtuYdfU3iqkk46d1YkD2FD6BrjZeXz96uXduatPgWG2Kl8l1eDBt43omCR6HtSSh
uzEP9bRsoRZ2h6D/3buJiheDrzrP1kePuyWCA6ixbPFw0e+r8smaWwrXUmsifGJj7LYDy4FyYnlo
wshLnZWcR9P/qot8/hhB5eXaTa6BTbbclCRZRko6P46UUxsupq/R93YUQNIu40z4uMxlvwuK5lmb
XZJizd/FqBWcBdN6YBXDONje1W36XA/XMiTotgGhYAe/cQAWWmSgDr18rBSsPpl0Pp8n1lfhupca
JjB5rvKuGfIvT2oXgm73k+dUO8StGcPIGwMZ/q4bdRjrPsWyRnjuFvkYJFo+iGo6m8J46zuKNMts
To2Q3wwB83MbMOezzfrXwn8iE2T205T020Izd1pgvE2mXsc8zMMDCqn5MOuEHtsDPUJeuswHi+Aj
ZxWxaQi6vq/8ar0A+wKSmOuR28On88TKMLplJdfJhxyxSBRUo8ADW5/QHPaHqR1JrKix8o7Z77XL
Pj27GCIN1UioN1CZLLd/85oWIa7y7iofCiJ9RBunLLsjqyVowihPugeR1nWEDKvK9h+cQHvqiCzf
i6SFTOL4RxW0330mVSxQdR4R37LosQYzTBJihNOyC512vrGU/sA3X20I2sg3Tp6C75PYUkfpx/qg
OxGPZ3UryTwmO0RtmGekkcyYD5B1cShlH2K+NmMGG4+DPW8VwQ87TQMvBWPriJt2jx7/yeirdjd3
udwNZqXHaJQuK5WAmOwvwnvDNLgTjF7T0f9KBUdcIMV3LXw/NHt7Y5gMBfS03qvAvK8CFY0LJbVH
5QV0nj+qoZZtnqemNUIswbs0y4+dYBzdZzUtmzAIn57AaimVUZICqFSLLUMpdF5U3FCtWCKBKGnJ
gjXOPSBvq94b+5Wo8LrzaDvBeoFPaljByn6zMFYNJ8iUp1Zzf0ZPP1bOOm20Kb2zdcwhg1qh7+Wb
hW817LvXnlP6oAxnijMYeTHEsneO2rMdJI+lGbRhJ5gdFVwYZq+YyveosRPzrQYQNXaq2GAyGU5Z
4t9gkPyVK/97bKA2rQvbPVwo1Zbi/GLUhhl5wqfYQIUccq9utUmOl9rqXo3JevYzbl08C7suGTdg
cXa6QW0l2yKSZbWFF/pUyXFjtizzFVZnUiYOWp7f2+bwC6bLMx7IyBbNPdOyMSLTZQjhHTyVS3np
ze4nIZSWJyVZIiBkeKpFHmmppm01pz51WfFTeGTXp5b2gKL4Xm9XnvTKiDqnyUJ35OJZufsKnh54
l7y3q/ZLaZy16yJWTuPSYZCjhq/BwHxZOdAmzYx61Am2+mqz68sQYPTbxM5+BCloSjoh+Z7Tc9pP
uwKpa9gyXkHfTXfSLt2LlZu/Sp+bYGoH/suhFBuhm3cVG9Vd2+n6oZwTcwx1W8suLuT4eMHDbdE4
xem0vvETR9ZUPVRVt5GFvQEt0N8lWVvfWDLvXqF3TaEx+AyBZP4++uv9sjTDprfcxwYCnwD5FS85
RYCZOS9E7tF4LF5cqisvsOgeRVaSFZe/EVY376refeoND7aSuiWhmeagui2dZ0RmflxU9WuO5LTQ
lu/BCU6D1t9lstiMXKJby9dW+otRbjTNfq9qGzmUCfuAz4MQvKjloN+UPIpe1W6aqTmYjrYPhKXz
oFubygGzlpYp28U0uXFb9jFMe4pYerp47a+Hi2uHieO85mUTIhXNtp7WHoZ6PQ3uuu3RRUx+C+4y
yV6KMdtiQxbb0S6OXTedjdHYKqO7jOl4SwvbnElmvmv8lY5DgSYiXvPEXIDPtT72djlsg8KLu1Vt
4dfeTyXnDndn5Jnk1c+tmENHb86j5t8BURXUz8VdYtv5TizpPqnrbWkzrOV+Io3loVzrV3tmS+pO
Rhs7nmDgAltyKQzgK7V+SekRLAEn0FOJ2pFT2fFyp/rjPIBjqPdkV14FYBEiAYwezH5YfOkkGn8x
EMMPocvNmBnevXKKBbC1szPSZCfMxN/6PYUKj/phsu6CVRw12z95QXNH43lTSed30o4sSo2neSqJ
QSy1FyAWDI4aYujr5XVM873pmNQA7aPraewHm9egoNLW0T8N/WLt1fyoB1Q+Pb3/mOS7NTeWrdDH
4aM0jA9NH44aeAVLS/obpqcD60M3nPvRwu0z3AMFTREALE+lWu4mKW94pU4AQp6nKWBV46mXOm+B
xfY5ptzm6EDpalZ/57qswpK1NS7LNVkdv1fkTPLIS4HbnpWXYb0k9ATAZLW9Jdp7ofo30VK1GV4/
7ohlIQfPStqj2XfHImPM59h3uWM96mZ5gFx412kzJsMinkX57Y0MuRhHFpHBjKzsaO3Ma6/cf7St
G8IwZixrql2VwoRezg6rzMQe6htTVGvcmbTQ/XVflTr9BltfF+sU+rZL8bmqHHkpvV+1XJF6AxFI
gP9AJfq1vYSJVR6mKxU2014sWetR18oG00bwnWdjE/YBz7c+cdYBCVwexmHMN1oj21dmi5ZokhgI
gApTqvPMYnu3OO/eJN/BqOVxqavilMxCckz26dkP+r1TqBtYKWKbm1VMGixl1rRGdjVY+6Z/tB15
Y+Tlj2rG7BmhHJBXx+v368qXMhXBdKlXk9InX5h3Dl2/caWvdkFFs+oLAB0mdFCtLE6sYve191bQ
fmyWYQDOXH7lYtysuMJD6IrhPE+7ayjA1LfPvpO8l1VgxMxfwlz/DMr0SZ/mkz8l22p9KNlO26Ai
9Mn/SanUbTYTJEt/mGX/VevtNluJKSXVs3C0V6f3DojaN6sq9/48vaxFdlhr8Ru26vfiUK7I7FEz
Lxp9nrS9o+6WF1Mv51C61mn001Mi2k3rDXuhu9A7DU1s8Ms14UDQWJS703Ikp9y+zd1cgc3lWwgY
TC0vwuzMiIG14uYN7ptVPEF1vmc/QnnrsxRgm4zxRS+2k4AuPKv0ye0ZQ/sBZwoTI847Qt8629yN
dfYp9YIyNtl6QWltXct+dpNesUcx7otZG0PNbi0VZoPa5qpcw2YYGxj69rq5atVy/2tuH/rRhrmW
8+N4S/3F7U1LKFMx0XConZmlZylJY3O8T6kwZEjlbD292CikdYE3UJcQKa9V2e4q/I2yRj8PPFmD
Oz/SwN05nBP8a9c9OX5zCMxuE5BjvwX4kZ6cqfTiftY+wIfdTjmjbi3/TUn54rOQgtvOM1NQvx20
xbjiWcxkU5j6TQYkKgl6hP9W4sYp/IPQYEGQB9+mz9nkZWI/Z/nFRQUSmZPhxI2m702m34yJ+x+o
mHwkWhZPdl4fwc0yExpBoDfmpSH+aE/H3x6DnBKNQTQVLvcluJSg3UxmEBEKlkeDobs7dnZNOE4u
9NZsC1r6HsUU05YhYb4663ug2O5WEM/c5+aHNfLiQN+Ls1Ycnc5xolnPK9YWkrevNBvqlsXVdFzE
zrCvbME8R6zuU90Fsony1W/vZ6txDgsTng/PNJbbPqmbT2dgiMbhlgYVRGdj3MJLlxSkQ2bHQzH7
odWIIyOiC6FVgR6PmL9mhv2z+1S2+iRjLanaWzWKksWgnkxyWxt2d+DcYXhgjlszz39VZOxEaGXu
AywAseGKLxQAp8bwtrNAUj0X662h2UM4JRh/fbc9r4wLfnVtUt/PpUh5PYV/SW22/9q4MEorfaIc
wiktxa6VqIHpLftPCMTQ4ytqYDPS+2rYJkZuxo1RrzeV5gmPBmamAGndbjehzLkDGaU/Zpll79xu
0bf12rCrZ0AS/G4NobG6YXDdS+EfGyvNCWC0sk3iwXeaTZFfywxjs8oxPxW4f84Zeri4VaNkEOx0
C9qytv9eULNEi9PLjTfyMxb1CJF0XpXcI5k2b0A3F2fPy/UHT0wkCSrfWRFa1LR+VPZJHhXjYLpX
ppQ8TKs7/krdrjy4XkHTHHRIn1PovU5L869RUrZXtV1TLerEJyq3PvexuYWN/A8ga7pHlEG9m5j9
JDiw7Wrermh20wgMylVmmld3yBT9UwIHUkZpa/Q/M6lagIFaXplAeeJ5nYYqj+xxYlqkG5r3Ogrg
6UPRNvveXGivV+R3h6oLpuPQU1ttIeJwEzlZndfhioDoBDWWugl1JzVTWm7N0c8/irXSfmvGwqAl
60d3C2MSuQnipq3DX1dTaQcdl6gffML64E8rxHp2YNtu2dSCgmLqZr7PlTFf7LU142QK+q3kFSlC
gexqt7iyPaYMgvbFXL37nVqfDENrdhYuqBP3VXJal24++9Qz98wwloNo5mprGX26MUqbKYPT2gcX
6vSDYop1l41zsdELRlBTSRMf1lljqzt6HdZyPiZOivch79eDMcqUiTpv/68+E96Z3Iz53mm04MG3
aNgjvXa1W4vZDmSBnLw+TQT5u4TcfAururxTRmMfDRX070GQ9MtNMTi62DdUxSdm7EMS6l6uDe9e
ASt+nWaqykZvq59Ua61dmxIysE1r9oB7nwTEmV0TEqeIroX1Y30s65GdE9nTeVwV0JDpR8aWbbk5
kyrAnpoZTdH5ZxM6c7bHgdYC6Ifd9aCmxjW3JvOLHYEQcNBb7SFhf49WyOdYTIy6ulllML+s2jS8
+sxyN11pjFHpTemBhMD5tvcba2f6HxX0pZ07GFkQTtIIHvPVquLZtNrNiqG63eCfzi4D+V+cQY20
27Dpq2I3csQ/kIlqoSPK3WbH256kJzR3tIJQ+Jm1Awt323Cup+BQWsl67KwMtPg49h0CJNjM69Yf
5D3KqCSqxZjdIm5na6lr2rKZqs6LrEQE5W/+v9b6EjqjPHvKmn7XV/XCkCNI5RyiykLgoCv5lF4x
BuxklfOC29F57VxPMdzwFnUz2uN8YsomD7Jx9FOzzMnHqA0AsFgxSchc6xL7mZHc9kTnAuFhis+k
mipCR7RU2WPxELhLO12rb/+YIrl76+YUTZlNcKZe1+MF3zLYFn91tkU9zy9Dlz2SrZ5dMLOmMNp7
Jp6cn947ggEwzYq4VDaCtbe1J9Iz7jWM3NojJizIrsp7t8tO/yZFhvpnUGz6HJsNClIA+rWeDKlI
eVVwKGa3Te6hzrtPq5WtzxWXkjvM15nb8sy+MnicchAKSPmYCrfLdc0HgFbLZ06FuRZqjQci18Hx
WfbDIhvtNSc9b6PKZggdX16nVMj88GO6yysfd3VSdsBAT9OS4qjT+Eblwhindjt0X7LI4NYgpKTV
sq13neC/V9R2jJntapsJxlMpIKwY7rbzStaod0GioaMcz/hMwcpPBnIuqZ4qoZybCcXLpnAbepnR
WUs0pbZ4shpAvUHHzja3DDrHjA9VCNZDQyUFsgP4TLDaiypG8cIdjlfmrjSn4bgUZXIZTDU8LVnK
NLSU1W2SLTp7PLOgp53btWF2hDQGDbdBT1WwIhDG5J/bwiwRo9WNRaREvepTtJZjMIcpz8ttj8Kw
3y/sGAs08NV/sHcmu5FjaZZ+l9wzQF7Oi26gSaPNg2SatSHkLnfycp6np+/PPCKqIrwiM5C1qkUl
KpFAuTskmcg7nP+c7wx3yww6/+Y4N07zooeceot5XAHqXbSgqCpuG5ZONCIRk3HkntcFUV3cI227
mZcRqsZgKlKvxL7IxWoGieAQGtrZTT1+CRWOhnY8DRfqkUzPCq3qYpZD4SuFaWYrVubZWUmtsh+H
MmNKT56f3E3GxvJhjYtdBrrB2ajMW/RWJco6yXGiLqCnsx/pg5TgMLMyfZmdxo2oPEiH09wMA11n
mrhPwO3XXqo5xtrigXlNfozaqAWMgshJufEz+s0vwuitdivcRl3pPGKbpcIjIBQ3PttEjlaIxMV+
7sbmu8WAilYBe7kTptoejUmPdiqn00AHRj39N3xzj2XO//1shfsjX/f/br6VN7tZ+/Nf+h9I4cV+
/a/8cqePGW8SQYVvIMB5Oj7/zz9+/ItfHXOG+QuWdGBttz47MoEqzrRfmbv8iXpr11Pxyv3mffvd
MadocH50+qVcgjYGxu8bhfs3y9ztz+B9W6wglkrNFZGMf8cz92df9+0LWzamPRUcCEW9fJ9/Ns4p
tTYI/XauLXU33iSEf469FQN6TPWv1CXk2z98NHe/OvH+Of/29uUg++j2DxAVgbWfs7DGxB4R9pXL
ohoKStzYo0JTNv6//io/Oed/+zKmAQ0BBz2G/Z8iK3GmLAjhnQvO0bUCG7P6Pg0pc9H5sQ5zEqWb
sG2L1lMaAa1zdIYztV7i77Iff84//PpdWDgeLajLoAKNnzzzzYRpdapG0AZVU35JMjW6x+q+UP7w
vaQs4bPtB4NbUNbuc0twKtTw4ibA51Cem7S643CLT0piTtdyyq43SSghXQP1vu/NZnjsTcT/pezS
o2wVHOdqmWkHTcF+6dtt6jmxixDVT42xi4YBWmij0FJVx2qYontSXFTrSfe1NzMzDixp8/XJkK3L
SPTvtJOM70sz37HxhGeryjQf3bRcu04+PtqKwFmiNMkqH5h6oO6MzW+Nzv/rvf2HQ2Dpn5PD1h9N
+e2vKN63f/Z7f8AvsCwckiFQw8CY2LywvzO8f4H6AD2L6ByPPXCf/3DgWuIXkijihg770Vl3M/T+
tpzQOaDzZFouQbPf6N7/RnvATyXptzeOLD7GYIHyA4r/B8HyDxmZpCxATmBG8qUt2/s2ccl3N9Fj
6HQygHsdMqSUbUAl8sLurpicgBN5TsJM7CWmjbVGGt6pmHrjXDW2i4zZkO3uqDJOup9QWv/w4f7F
YvQzK/bHd8vnAmTNhfmFBPnnxW90qpBWPSzlU6i1z2EB0sGnLNx5rPSS03JpVFbkJe5OiOrmvjf6
+hqjuaJT2Ym26yQEuIBW63ydxLqz1U3a0bI4o7PLdW/DDVMuPZGKWfmWIv2d1TrvzhxFQw6FRkrv
mkFZD54rykzKxXyonBCV2XAVQlpJiKvBV0T4SSKB4ihncr91RI6ucW0iXQlLSe80EYIzyWwuskUT
Zu8uGa+/a8b7geb4Tz/17ffJf2FMEC+3QS5bt7zdH36fHdqWYebIalF5Oyy5TKPScjgOjETbLYXS
mCnxAjL1cEZ9JyNmewjU8XitKps6xKhgaV/4C0GmzjQoFFYl7vH+o60oJgVhs6H/HaHsR8Lvp+8Y
uiHfLIgDm5DqT9+xClnCaaHL+Y0eKQ9dEWY7tTTFV5SRApO1NOM9c9TwSVJui0VAD6Nt1kffjbDs
dJbHWWv8JGtOdtJHiE5RbSse5sv5Wa317hlxh/bKPkxHhuBhG1+ZJU3309D3k98wlvOmeaAR17Td
0OSfTcn7kqRW42WE04JO4Mz3TNQ+QB6xHn/2i5UOBOkNExPZSEyPweaM5jNN1T3CSBeESgW92FZm
qhVGO34EVB++9riC/cGK82sn7eqjV/kxEnNhkEiteb8tpiimdiZ3lLdYkGyZNaf9bDNqq7oJ07rf
lznlHkgo7kk3beWO6rzqglTywxyvyft//YrdFioiOXNUFreD0I8HyLxtwRxWYOv9iB788QG6jcma
UFWYv+q13DR2iIphJ3wkeuag6kxRY6F5Cg7xSmE5AckWd233eJXxOcNPVhTLs8i/DEYz3El0KyMg
TqA91kM0YRpx9PoSUYTe+pbexTgzxyg5uXMlCIwsYUNLnVbNpz4st1VcNOjCFR5qRnzh4E8tecdR
G45z2Kaxb2a9wT9SiM7V820aR47toyiU/jkbShySaVpyRmqj+ISwQVYlstLkoaMwwfEmWqN8XaVa
HdtPVGL7i+a59Y1RmY/cjTytMhinUOzGnSBm2qarbUqhnMgP9A22J7svTYvLgEDowy+76oYx3uNB
nTCsTdgQVxg96mOc8xf83pL6nRTWRWmdaVUQbYu3dXov+lrNaSCP12oFeb+oQvvFmsk3kQgw44fG
mZpshUpyIMPcM6oxq0sy2ckbEtp0NCD/XGEEwVb4m9/9X/zqoXADPOHC7Vg/k8MzsaTklAmJ9xkP
F6QT9ZjCujnXVDFslpGogmNm7ZdyidW/Ydr8TBy6LVvwEIjD6vrtDK3+dKqlYgnLwphAlhFVGZhK
Nb0lYBwOyICH1hmyHXjtemOaQ86LF/sZVuyVkMggEASNwK14VMZWLf6GBPMDb/XTy0B7ALB4DSQY
CMVbjPUPq6k2GeVEN4Lmu6PUg9igOzCp2sajebRHpUAP1CvdYuZFHASaHeZybo5PFEkilMQtFAl9
UDcULOr4UnQykhjT/ZiGzePI8CT3skL/yvGg9uv292sdd7LoW/kXe6X9Uyj99pFyFedgwVkBdMwt
3/PH733GodeksauBRzaSI9dSvMWhJuaCLIH2UNDc0VIb27ivapYrGJ24pqZV9T3OE5osUzNmImuP
PS5ZStEo28nyXL0YKUD/tUUuI0hKIc8I4/U+Z2iAFWlkh/FIJddBgwwf0CbUnnVUj1WIUxxjmpO9
ZCZNpZo7asFYgiv1ZKVWh7KZ50+hDg2+TeRl1FflkoTjZbHwpvrk7eWj6Cyow2rqNpec9/pt1LQl
8WVSTad+YfY15j1mmcQIr2aWTee8kDy5KjwSFiv0t0g7gEVdGHiMrnNw6YNPfE4Ick3l3LIFdzzc
GXo7v4rOiR+yEO9RLjUxeVLESI+KtehXrD7YuRtz2mUoGEe1k081c4YPe8aaoc0tJrAf+8Ywx/Hy
N6/lX+3pFLyyHAO8vp1+frqW9InBfIb/+Poow0fRa8Y2Q0lbNUU2BACuWt9cWoyabKMYaZZ6ramx
6kHkqzeyZ8yV5erH3GnJOiY/4zW5IVcNtwivqubub65Q+u17+emNAYDLdu2CcMMReHsq//DGtNEw
ozffWvGGPH2pa51ok8LMPjI02FSWteZp0slclRqjeCvym7p+qwdGqxTcJhuxyFt8xND9TiFCUHBR
23X9UB8WjTJO/J9rzYmNp3pezFVru8rqhla9VjG1m8C2zLeUYt9zl1vxJrf7fNsohBv+9Rr5X1cq
Ayoa2InbJdEBi6X/+QfEaRM6eU2z3Kil4g4Pk+OX1Aq8CLocjki9dqCV9cSWhcbjDeRuA8uiVKno
TeJdvfWpsq39JuH803f9Zx6GwbbNS37bSHW8ksRT/vxNVXi5CtXCqKMVRnJnkLEJlLnpuesNu9TB
yy8brPdE0SyVnVIz9ljC3fW//mT+fHnmO2CgrRokCZEmWG5+bvqQMiFrYLiqX1XjV1Ma1nZwB22d
i2j5m2VZ/y9nFL4UAjW3AHSQ28Xlzz/u1M4JRApuuW00ZXcDMb5nfjDO37bNM9SHCsgCTtx+V5jV
XSuK9r209egZoEjUEFMRjOpMUzmAwMLYybxY+5KW/dZdOuJmdYbQjKEJrshC8GoDcAxEYznoRJ5y
1syTABhEPKdF2m9mHAZeWjYfRUZ+2NNUWe/tiPrQwNCTv2tt+bPy8+MDhkboCpP6BB3K809PHpe4
QaWCF9Mkpx4YnzOt88IqjpQELk891dfBGNnjlf5fZ7ckESbDdjQu5UC30KqNSMr5ZtKccii2JgGx
YsZ8rUgA77OmfIlGSTZOqQ5q35SPeVOQdsgorSGKkTvNR20szjPnBnM9KFGJHSNLOWybQ++NWoi1
JhnxGrm17FeGRigAx/140fOl+hwbRflU3Vy+RaXlvGZj6hx0Rdhfxs7gVF0B+ztiJ8MqoJS9dbB7
E0dPG6c7belwO+aF3RvQMd5yMWT407WCburyiVvaoG0qWmw2BrkvgkFhQKeNkL8+0v8ra/zjtqz9
c1nj//UtnIGPPymk/INfBQ3N/gViJURnl8uBwXP4u57h/oLuebuXm2xRUD1u1KnfEsWGi3TKpqAi
gbA5AB74Dz3DIFEM/MVQdbg5HPxU/d9RRxFDb2ey/9yBbNLOLEA3sqrJ1+N/bn/+hx0oiWTHC4GF
Er5XuG85PrvZHEyj/RpGsb3W7XrvNu1G1Td6pW4lia7AmN5tXDaAHzLLz7QifnTNmXwc/oj0aUxK
zIN4E6LJG+PHWcQ0iMTmJmQ8Di8sIrVFGMqlNNfLxLSW8rGddQNfPHNvbcC/wjGwxEoFQtNzomHX
c0wU6WsHY++ou1+YP+1xZjOM5TpiTE26MloariOAE/Y+jS+ip/TBGjIPDOupwBzQpdO1FZNfGC/K
zdrtzn6m2LuaIlk/U5eLYVGbrCfyRYSi9scp82eb+qvmxBDFa8im5mmyV7P5bdJwsCYNVcJata6V
xG+K3DPa8BVs0FbgOIEw0AfSDFdN9F4ivsbjXqveO1TaSrKVpIHBmKLX3yjwqzCKFNPLoBCtnlOh
b203p5mNWU1rtfumV5/qLN8U7fjUpwZxvgW7n5s+lcte3KYy7i2/knbHrFWx9xWkGvTp4KbK1mZ+
A3jwZkyMaF1qFt9N4q0xXvUppBitmJ7tWvdb59F2L3bd8HOa3MrZCKdyujRc2inizvtNWuBcTez4
vk6sNQ3rW0W3N7VgID29x0Pi3meo7c9l5dSPmiLxPJJM6Dr8Gk33zsUxaFX1Vesqjib1mzCqfZeW
nCtxgbZ+3rKGLhGBXXaHaGVFBr6lptxmJX5A98viKCcwE4cum4ZVNVVBu4x7kykBgQN9N3CNZvou
n5se7u+Y5yhJahOoTnlH+fEzAMb6y1L34zenegmZfJvT/NGkGFxD5w7Lyl0jcJPU98h60JrIYWXh
ytUn2LB5VTKBtYkT2/RXiyVD5TEebcNtn6e+eJqzlHIZZpVbWc7Juk5C8lcqjqu+1DaTzn1H11ec
InyzeALdxK38JBcsX1Z1sEKF4S4klM4x/DhxzyHTQELpK9x12zwx7ys3fC5LPlLY3mm6h/9OwDZT
PdfajGW+C3HlW9Gpsnahlfgs3Z5KeJpRK/XVxF5F/uTwcJv2ZxLlnKwOqZ1fWlDynl5x/TyYeHLm
YWBMeBPt2kcRM4LPvi7RAZLIk6gO/NWTpacYpGGnWMP7kn9x23vLSPZ63K+mctO75Ew15pPpAd4x
4ThyRqE2H0al+6KFpPOmeiLifh8K/v/6LaEDOqbh0rdEGNiV1i9qDv+zetcsycscOWdGvOsFNxo6
Pl4pEC9UETr2HvkqO7pyIUVYPeJMuK/sHfC/nR0OAnO0ts1bAJPRhPlC4BfyxBD1XqVPW6VVvk/I
sQfTSe6IhZ/0uv8+SvmeN30cYLV+LaPFxnqlBvWgn7mcdWCAZb0qEnP+qi119LowfL9nQF1ssrDo
VszdRVDo2mNsAMtduChc8sXt101dGJ6ha7xatH4RmiRiCLX2TrTmQ6OX19QZT1y6Nglxqe/pMpvP
mT2OGkZNspEifDQZ+RauQsbIr2R7TSOJ7SXeR2q7HWLl1KfqqiGJ1djt+zI4MYFZxkem+KJlzTYL
u0MzKw/MrBLc8G/Ewf0kKrpgchhZFxnmdcWZtYCIwUgMl5ofAEZR/QHGCQcQVU3lIC6F/n2s89WY
WNNrbxzKZfGzqh9eHMAywQCp5BOb8OTppqYIjwGJO28nsqBqCEBAJ7FTefmivtNvT5VNE4d+XDhl
IAm5BKSeXBC+PKa1w10fDwuXjfoCcWZeJZFB2ja8nRb1+jUXzmOsNeomcZWWnWJRvw4ES323zAwQ
R/VMTIMGmfpF2PVrYmdAcsLXJt8rjetca/lZtRnvc2b7aY2Flpcs2Q68HNVEDhJLxkWqe4Nas97d
dPrXsiFlyqtRsULWhzkrdzCW3q0kj1ehE26zSMduo65xdXno4nS7f8iYhTsqAl1i+Xco/R2JR8yq
z/zslI3EAkNKfmwtppjwtWU9E7bypsJNIkIZeW1upBtzKdGDbfTk2RmvnPc47jVHOrmPVZ5cias+
0CIRSV/NyuxAMvxsV/IdTRS3JVYShx9vwFo0NA9SHFtz1cPv5iER6rJanHvHiN5ySY6fPuxQOque
cbfxAJOBB0yl/DB6NxJKr1JcRl26icrJH1334hLowUbZNsc2eg27muAXLzWGQd32TM6NlDZ5g2YH
bk7OyW5WqRKd66HbkEw+mVP2JqGOWfVTnjWvTjUThC/ng0MhB1Z6fQ4K1W6Q/8rEq6xsHbudzUwt
IjzXkLsciJ4snUZicByOyoiWx9emkx4XUh5Fy5YQpZ/b5yIaN/AEQFzE58xAiRz4Lc/uJ+SQdXRL
3ziNgwpMGTphN+xB8jDRs9DjEY4qDhoovT7mhQFmYAu/OktmmDnpW6mUj+FYfDGy6jA1NiaBnKAF
shn3zqOyWOuyK4eHvtDWcep8iim1EJ6Mz85yX/Aq3ZIC3d7gzfeiVizcbxprPQtNOSARAVXnCO25
qNqYMdhK3iZLYcGbFqIGt9zVmL1q0Uyuqm55FwVQAdILCYFZgcP4sZ6SXem62GIVuebiFiRUEph6
/qho4b1WL9q6hi9AYBbblMRiWC2Z3BgsVRTIrpnFrqme8rG+HSoLUNW0ASDhl33lJ1b/3FnDzs4B
qMUVZIRFLlyvBSeTpQy43B7Ksrj0yc6AWo44KNRNbfPp1DN9aFC+7WGbpbdarfEgiw2ng7LXqf9U
BqbZbbhOMnuz5GA8JnkpGzoQVeXboN9uJjaYYXmv5fVDpef3s9JfhDVdlbgMJj3M33Q6bvG1P6R1
96aqgGd0ANHftVnfj+1Biz4is8dWXuxGtScgOm7xtW/SrmFFOFZq40XFKa5Og/Meir06PGu80eFt
CpcHY7U355fCLYJanbdpwr2UVVYjqREPK8V9hkXmO+NHmzuB2UxrkZ4l/3CYIp9fJ787YzWp5mOC
Fl+U05ZkHdtF/p7cDng0zIsXpB9K5Ey/RAl3RuYbzjRvxejAzbTsg0YZqD1IjGX9QzI6FmEUQIsM
wFWHV6lPD5ExHmXplJ7dDOck3gH4OUzZvCqsXCWVXa9kb3xtmIKQvED7T8qt1ilrihRYdattlbnA
wyq5qk2yuE55b6Vovs70herM7bjgXWoGxceFsRcScAjgl1JdprVplU9O0gadU181ruANj0Es7nv5
HQf2aiEc4pZUWMdiry/FnasJuVpyTKsNqTbd7p9rTGWuxXxGkiymUCIAQ7sGdflsDM1OcnQ6K3S8
QeYI0RS4z2ODVVSefUbvEfwLRhozRlVAaBO/C8w9zrpTe/IIe9089fmksujo361weSpHfgRQhH4U
9/aVrE4IV2bkUpGgFdW4Nob83qyaLxbc0pULnQObdHmQiXLNCvd9AqJ9a1oTjXbp5nQ3lp/ch1ch
nkJOl0a5J5bAPQAynJk89MtTQeOy2/CBli15TfL3CykKu3ROKhYFrWmeO2PZSnd+MePxObXFKZPa
gX0Czz3nmlLFZKjCtYtPoiy3QkHy1GgLBcUsyPgMI2s26E/LzteFMNYx9H8WYoHRP4nBgKlBZVCd
ugAYAGzn52X/mLTLllQ1HCL5OPORKyPKA82jLkbe41DAims7qIfW0D05OeOgpFeZ+CSILEY1kxg0
V5joP1rJLWDsYQDkSwPLn/U/nTT1HOWIDIMcio1s9dYf0EGLlRIJi9w0BBfUHwFLRKkPQErkNhLz
pq40fXsr1NndbNiU6D1k1hLdZRMp/aElQdEsDStuXOZENpWZYNK0JBOR/0pdG0ORr1xi2gvUVM7S
m1Ab+BPLWVnFbeKVcfSv+TDiQnmZnDK8UwSXvUEXcA+7aY03bbc0erVF0nicFOXsODVZj9LhiawY
KqwRtzU4iDdgTYED1uHiVw594Nix8hI7XAeSwg7fFcu9o+2hgWrDiV0T6WVO7GVN4XYLVqdzvCpl
fsUsOKjKcp+64dVuQCCV4NtjWVZ+URR3zRCm/lB8ysQMsqYTK4soRFDLVPGTvPjAz57cySRqPzVk
5C3FtxnsXPRNydGt1vUFEyWGcqdU2mNnGwX8CUJDrWTuJnv3aHVsZE2keA5d9XsTIopQaMRFHyz9
jJuWWRQrexIfg2h1Ys99vZUGE/SxxmaztLBt7KEBPccyjGubxa9K/FlFVWvdxeGXtK4KqInWcsF6
uJN2c9+q7gVZCCZQ6Gnp8GkvgMONpfesBq/vIr7pRXosFuuC2Z2zJi+L6G1f5JweO03h9lcSsFjG
Agd9LRWSUOAAu45fG951y6+o3VjPjS6Yuc05d6L2vWrE69hoV70S27m1j2VNoFAvLuAq2kMqv9eG
89aoPWFXqDkyWaVFiukHqEYbfji2uxX5V8d9jkbtWdfahyYzHs0pj/fhHH9VbOvDbFAnc+zQSn+V
Oj89hYOXPG6yoFmsjyriVVCJp+Ku3mYQHpiPraBMelJ+5lziD7EFNNIJ4QsOg255ZmvSw9BjkSRn
v7QcJJJ+eWlUM1qXiuTUzrg6caozrdSL1y73oprirZ69V1ofeZE64KM1yW3bNbCGLMtWVt+e6K82
zxQ2AWB08BRxUVhK9dqyfRhZuhdTtc9l/yWeCO/axVKxyFjTqs5cFj1Ui6nbl1H0khXxA/THcwiN
uiI0ZmYcpoiXDoSJdTZeKha0EHhNTKMF2/VkcWibx2B21JVKToJb+RU9ck2SM0XPmD9GZdj2S6sc
bSf6DvNNaFFyyOrhrlCHT7dj7FQC/vAWO+J9LF6dxV4TTYLOiPdBrwsMW85rk+AMgXXXeQVVqZ6w
IzKLqyjR3tGy72QMXGOxgDCxkWAoD6gozwLQqFxWb3mVZZ8Z7qYhmgpRa19o+kEdSaNm/ZMp8DrH
ub0JJ3s9gDJONcg5MvVsqfsmR0nPZaVKrXnb4Mq2IxSiXhcvaLajJw3kDa3lmo28PHa7uLc4Stkf
hiy3udPue8lO2FW7XkfSmIgoYPJICUO72ZGGZn8eQu2uaeKzSdKKFsBnWXKLL5WqZsdNHPUWgBrg
2lf90SaPy1F02g3ZjGUtTrruhRNRfySl+dVgr+uUZaWNHP0c+Jrk6CLzPMwjfFAdIXYX67M8g2hm
Q1R+WNWXypnu7ZFE6mqkf+A+aUE0o2Y86DXTdEqS59euIjdCjnmcXA061hAX9Ny2X8DLBe70mUwG
cdnuMZbTGX7It7Iw8HuUY32O9ErBpGE081MUWmOKIJUjNOFy5ojRzyqUJJ6naE1dZrlNlFa91mFx
4NtmrKm2DwWlWR4DZi3oRmXyJn26QK8LBpBHZedkHn/5kvGbV9zcH8v6FKtyDd6t3KidU6wYt1gr
EKx85ku2csbaZ9AZxFn8HJpl4BjIMv2IjG0i5pwHXg1f44qsJ/NrhRDfYB1aF0ZL9qMajb3Vltem
T+Wxn6nfs2WxHunP2+TdtF90NmUyPsRliyR9rJuqWeXzoMIJidOVUqUYCJCC4CNMX3OiyqZWdXdJ
P6/tm0pR2AY3ke3Y2aRIhrWWq9FaDaO0xjDOY98NkXVmkU9fHIGwl3AXYL1+w79CaGjk/NJZ+aYx
JexekDTn3mynpzmX8wdzluh7WiB39uc6V7ayjr7qopObqNJDqH0mGfKYyxaL6Z6wrEff4H7InqHF
BbIMieKQOHB686G34ZN205Z8ubUZ9F0LDEmXaB/prBBllvdTCd42WdbkIriQkRA6xX31oujqLlea
K7amwhvq+NoSnPCi0PwOMWtzO6Po1hiE6jEms6upq9IyfMNsN9DbHh2G6/A0MpkFXaZfXbgbq7zW
8W+Mn2Ks2UXrcjeAvpN2Dn1uCa+JUZ9qoW3UCWlqxrgJYodHP7t9LnEmr02unhg2TWs1uhlBa12+
ZOFbm0xH0V3d/FoTQY6IBeYVqBOEKcsknZ1mGzLQpmfbtfa+tBhN2sQsgkFNwHlnN8DtSYZfKp0k
id16BIoY1umvjMwb81Wgy6HpTQBsnCE5k0igaQYvVhcroCjCwKhbaLD98orosbdtdctgfPGZnO3t
ku0v07gMaPXDECpc4KT5pqh57xWphRmfEzpCveekzlVWppd01jssv46N2w0sXLZgznIbZaU+JOZj
G9krk8UMQPiqR0woInnISm0PXHgfSRSgloRPpM6+wmlP5CMygsDGyrVndqkwBl/mdbPzMoUJU9rQ
8UDVEONht6kU8hpF99YqlxZVeo5ADVPSxM4zm9OGAzhmIiBi9sJ6tITgwdRoGl/j6D5X3stOBGPR
opHgBuMFs4aKaFK9URr1tctYi9sxRa6fz2P0MNnOvrXNnRUT7DAB1g2bwX1JeX6mUL3v8/I9pePT
hycCWCHbuR1L8tg9lCwX4fyYWOEKx58/8tknU3caBmNTE4VtRndTTF8nLXsHr7lawleYEcQh1+Ps
fEu45SgIoGmfr8AM+hbV7Zbd79MJfFseFD0pzgeIfSL/yJzX+YZ0iT8xcB/cZgi0Hs5X+tbKJ1QN
6KKbChVaNZYVugIQKDBtLdcGDT6yS3n4kCGrFe0hj75XMJ1SLScbOXllpG4cDI3hTHg6rg0gZ1QZ
1fQFAmAmV+WslfjFtuCmzag3XCb2In6PhQ7FLd8pw10GzNlPrX6LZWArCaXVpnVnFg+O/pH1uifg
OQyluOYZl/rGUDa9GDrPaNILKNFDyL3NSwo90Cx4Y3qzIgAN40Tp760FHJkRfZYaO+HUVneZIxBv
jDsTJhBgtRXhrx0EJ4YTeVzsG1W8VABFLIinw7lgEhKOz5ou11X0fWKeQCSlES/FeBnhSbj5M4kl
PlzsXNaS3y1Kr+5Hg+zsdE0HxhFTa21gawRZ6uwNORzVpkQUjlaD/iqpypHV+JiJd4L2kLXtK7Vi
YAoKz5rIfYaHyHwzpLMFcUZvh2s/Ma2ETTBmx6JNNrLODmV3CQmJPmoyRnNStjW5Ta2cuCm6Kzt8
kEnI0Jl876RsdAEAwITRQyA0FYKNH5I1fSWx7dMnykZ4HY3HAlCdI0R+smQQde+92M8Ivt1OAVZi
Q0FIcZQP6p45j9YcuUsZ2iGvTguz6wSBMt6nzq6Vy04BX8gJOU6ClMOiDIriOVsugCXXpvqusI0n
xwq0ZGRvE84Q8fRoDMkJKAomUDYROJCMzCodLmq0cmqar3lkbldDQym3cvkM9Qlq33SflTSDTy+O
MfvRbcSetSc05nK8Sc/LWaN3pBj1tVpEd4ygg0zTN4m+jQ15buoTQAafdA2xrRtkEHVNOsMKo+vO
rs0LXnk3fLmltkO7AP4H4eBgZidLfW6VbdkhF611qXll9W0qaB5i8BVIwR5Y2dc656/STBxKJBEB
qWqw1grhdi9XnhstCTpSUj6BfzBpInCWzVyR5h8r7PM9A55zI3huo03tjm96cr+ABS9IsdmI5kl1
LIqNI3sfibjTWVjg/dhibQClMSbti7Y4DzGdFtht7rBoCYYVjEAcuKKufVAEjIgozxkEGvlpyBKs
T679AliWRN3Sb1OuYByhgrRcdhhRPKYFYGwT+HkcMONzNcFeSchMBbGQ6eMQO4JLQm9zX+cgFO/C
MNPgbzv5zphbLmjZEZdKkGT9sV26cktS/NLF4cdole86qXFywC94DuoXKgmKvStcjoVaWp1mEpzp
9LqoCwDYtv0KjhmDy+LrfYra0/uyrwIH9pPqrHPlkpLluonk7jzjGlVYhS1s05dQ5Uee35Wi5iZs
+H1dyifDUJE4tobRK9up3UxilpARbrg+oT6m3C/qpTWDPJFBDhwqr45zzYG/CHL3edae6+RML7vH
Ed1blDooeT5nPVtDRsv14U5rv446gNqy2Qnnw+3kNUGFFfIuVDumMvAllpmzTL1uUJLTchdnuxnK
TvgqxkNhPqByn5tc5/zdLSCGReSZKiJUW3cwoHEkKZ3+5prjKnPfnKE6Vpa+wnwISTKUnl1D0GXC
lfx/6s5rOW4s27ZfhA548wqXnmno+YIgRRLee3z9HalzThyJqiveerzVFV3dkoqZiQT2XnutOcfM
loM4K+9F+KbSPHZ7+pSWjD8sCozYr43ihn6BQi8Kl2Kqos0WeZOgQpxi1NZoQNNjETTps74Eup/O
8olnq/MS5iTeAlyAjoQlPHPO5nEymAK1/TP8SlSFaBEz5RzmEUZBPf4IWoQUmXyA27hs46kA1hKu
a1C/NOaoUkwElAnqXLuW6E7TDnWF2QDSJVgMlskVqBrhDcfvTbEwxxVE9SZL0c6ZcTfcDYv6qos8
4YUFCpHuEEmsn31Xb2Ys06Bawo6xFx1/i/ak03TMRKbpbFmJ+NppAqSApTe3OkcUY+kAC73OjNqx
LkoTrSJaLCGk/41hzYe2B/coGcDyiiCc6AlG9VnQgsvSc/rotejeQlPp0ImsnAgqLc9TG66TXFLO
uQQYAb+7ER/HqObeujrM81h5tUBe0EaFgKQw/jjWrEcYn+dxXcoqY/RQjINHDoYWt5C17BIp7Fbm
aAlb6OSS5ulzmPoGrXcXZeW6MqbHcOLbqEd18sBSj6O5FiLt1VJwtuIGsxVVfgjFhSOY7LcQo1J5
OepDvWFC7Icmd2AbbSpZ3HcEWuLThKiHdrqUp2mbLKJd9Va0n1K8gtkiEBLBnXQy9HknlSFysqwI
w02RahkCYgNr6AC/4FHuKzXxZLokq7ZV0WSKcmL0HJMUWWA9Ce/itK9k2P0Rzcs04nXdZE5Wo555
baV0W0HRdOA2pbLDnDp5AJdmerRdGgROYMaaHwRVuUJle9EUubiUEgNSixz2YwWIcEWeTYcbNZbv
jbY6pGOueBw1sdVjN0JRzdlmqMTpSqplXB6J3W1N18Wjoy+dxkyMQmfC7b5WloxZdT/lC6oJOZ7P
9VAzI79C6v1K5mx8NefZuSLdpkH1ozeBLd4UgazQbAhL5XnMjfpzuDZ5QxksRzXSacrSuvlcYmz/
BJf0HzyDxMgGSk+cbWN4Stpc4V8Jw+BKqA85/x5KhhlEn7EI/AimMWCnGVBMHqPM96HCTY1lRD41
uvEwWLTI1CpYJ4g3/KgvlGdG7gymy6o/9vIieCrsLrstRskVKzHzNfSNT2EaUedm3fhimvIHuHm1
Wxf6qO3rdlReoRGXuxC9w0eFkzQnKoTKXoTZF43An4Iux96LV26r6VG/V3n016OoFntdoOlUBmu+
C8KnOG9si7r56AYJE6wFjLJmHMl+O+GXYWui1yMMKnXdKG4igbpMbMf+Rspm7WkoyGR3pLa1PsUY
4IatisKwghnj0/YYNS9OyvlK8JjQXwn0fYOobg07ZJ7FORjK2EejGuktKInqMhRTywBlKclyWl66
oMh9MV+yDysp4wb9JlZyTxwqkICgEpIz+n4oFwulm8QAiS/Z4nQ3mCmFQS47Vj3Kz1LRy8daDOTn
jnPNpkq1/CCP6FzlhhzKnPMDFU5FRUWuEPbAn+kdXVqr7IojGCAxC2qd51oq9wkQCltDOgdKDI2m
iteE761hoBKklb4qxENqzgKTxEk13yt05x4TbbFxddQtR7EsrLesEaRVsgiGN1QNQSuGJvoi9cGW
DjVFFHvpsR2E6dEg7MORG1k/tQiFfT0bCpqVlaaTUKtYN2aqGO5ATuMWYVNlK5ZAT2eqx5rjhD68
ZYD+mlUsCJxZgkzEJNMU4rZpTXU/y6F0kTqU0RRn+JcDROo2B7DZLWOhNFFddAz6FCSLSELUhqbw
HJ56GsBer0rDKdUnPl9nCkylJWP0ie6JDprENDhUUkhSOnJu2v3dKiUEO3SESnw0g2Bp/DqPp7VK
8vfLkHYk/IhpvtQuu5hwkVNkP4aB5C/IJ9oMc/CeN6qMjo+hk6ZI2NeRUxW0KALrxgrpmjQZ1vku
MYCHoqPaSK12mgJ8Vy5DzNgLqpRQG0OXOCmWhvSoZoFyosGD2Le92hxJUUx74QrLyDkfVBIJLkIP
TM1M8GBKsCPpbdD/Tq4MNVVzTbkUXGVOzLNB3NlqCsZkJzbJ4JUjkqHQ0I21WTbdJcim+Fxxvqhl
I79JKCQRfYzBZ1w182gHUIUPVRmfJquaVxFpOFLRQK82FAa5wUKXuJJh8w1V+DSmhrrFq/84lgVQ
866YTrLcLSzXsuLxsWSudRCsaSJ1uzoNpKfrUuhrFmcouSrm+1Ec+BK4Jy5hKmuruYEzMkwxd5FK
1KyqlvOd3uPNAQ8i4bNBRBPTnziLjdyf6VRVAqP3OR5hlkIKA3eVNAbxCCq5m/j77yMmCYE5qnae
5eMuSOdua45tzRMRCu5kSuYHcTNMaYAc+GXF1JdniKFKrXJ7YHWf38Hczgcacm9lz8S8NauVtQxM
kqEc0IydlgIUuMXxKWkp77s0VzdRk4prfQJf1IzKarZQzsAg2BhGScffNGqnFOttzTn7XBVqf2Bo
qfpSPc0HZW5nD6Y9z1jSkABrWvplCgr9IJtjf5wHYivysk4fzDKh41RZeO2RKUz9jcKUhATbWAyo
d4b0NHVTDGuUbmwnR5c5b5TjzHfb2xQnisc4yVhn0fQQJ2Z2RnTdwxc2gsdSmEU6bukTRlrRyYUW
dPQ0gY4pITIO6uhLQ1OBneyWe0vrn9Atmx5GYpqj5Zz1D5jtIEuVdQh7qNYhhNCY7qp1U0+aA7JX
PiSJyuQ/LEWf8oc5UsZUAuxx4OE4k4+GJiHLyukCMUneTemo3LS1DpQ8XV5o9NCfIR7rLQiIS1ez
Ce3FqPe00GH8TFVzpSMxSefEMAeyV005DU9BDJgW5yWyjMKIPeOKKqZg6Ng0KESKtK38uR82Od28
DJwXx5cleJHD9JpCAIYDrS9nELIXrPRVKvjqAhlhgZITqQdU5Kq/qIGLI/NCc9LVefBRhJK5n2n7
1WhrXAA3KHmSzBUtAHqEc4pbbtB0bcmjAajcQpzJUPKIiEPhhRpjhX9LZ8ojyQIxAhGfu0zXQdc3
dGDCSd+II+g+2rohR2ci347cbZzL47bO0DoF8aVD2EiJaQ6ll1RyvO6oP2xe1nzMsqYl7qSHymfG
A19LaErG4LatHMHVMvLpKKd9R8sIFduNgeL81JBmuQEZmCD57Hv4b0abPFacEdB81QCbKimcPse8
jo9qRmhFqaOR1tJowhozWtMW/SsTnYifR7QNIFJpb5pVfUrVOXhrJ4NLV+q9eJwzoX4HNbJ8pllW
bq1FnFPPCK8sU0KkmMBO4QsKDO0osJL7Mg2orQzktEQco0VnYS4Kbwmlbjf2tMnHqAOPOg3tcxcu
oRtaGtW0klUXq6/jAz2s0stHvGpRND1nnB94EkuBhmGHyOOuD6blM0uT/GAFweCX2YIXVJYF6BjY
AZxeRPm3lBOg1ZmWBdJy1LFZNC9us9ToWHMgakfYXOspSXOnYkvakGAvbWWDHR68eHGo26pw42Se
j1OJnKeJ4eQwn/QnQ0meIxOmj6NxbN31Ql+6YIq9RoiWlxqA813bWcizkpKRqzF1DyIidyhxsdjQ
oOuMnW4yVUrGMyTkJzrwiBHEmeTwOlFWRHz3x0kMmE/HqWHdNxA31qWejashl2oggX17BoDKxgDw
kV3IyFlJu2VBy2bChAfAb94sBaIrnhlhHymS+taEXMxIkWHdhGHNmL2gjWcyGrKDcBnPS5KQHzDo
4oLARycZYDJYIlItkR5ZTN56poobxsKWjTmJMDisiH4RT8khmBOekSBMeBZGbRlfdWu2zmZ4yAJG
H9HO0k5BHuVbYFjNe14o7E7Bvk4XrDSBbegdJUATLL5BAKhNQbojqsZdMHwzcNlpWLzkpgOHpSKp
zXdqEXdu11gax8lgmXjoiblomAMFxpoCRfvBTEJ9ZucIVmgVs5hhiaH9sGoheOjzAt4SjQym54zo
JztrRKyqGZk5RgVL2c0yYi5FtW4c2cSdIzXrMI0fSC+resdcpPBkKltDbdYNgWp+1UCZz0pQVJlB
8z4OG7cS1V26tNhhwbcL6bIPzP5BKPkdJeLVZDr52vzxU/T+r+T//w9klEP8oynb8rP7ikb5/5af
YqHc/7+7Aw6vnExfs+yfuAfS9V/9H5+A9B+gBxoTUV0mSV7HCvZf4APsA/+xcA6IV/ABK97V3/Pf
RgFJhYkgoeg2iUjH63K19vw3+ED9D6YfBuYG8h18jQwn/o1R4HczjYmrHAo1uUemhoMIZ8LVYvSL
S2CUrjUP+MFLM4mNI9VAp0Tzdhh15arfNVe/XKB/MGNeDUn/60n4r1dTwLboMGIAN6jXd/PLqwHU
RocvVPnFiNvUz8/yEh5HSHml0h1KJaJ3pBrx+l+/pspokpBkQl2Qr1/f0y+viY0TO3k+pZdhNo4T
sb5rSp9V1cZs4aWximUGX7hD//6i/3BZcXKAIbJEmTjor5d10Afa31J29SdrMN87c9NNaA8Fc4cq
QPL+/mKS9rvbkOsq44iCCEVjgusKrOb3zwgpp2AoL+oX66gNAGpdhf52+i4iZGJO3SbvMcllRfHU
h7f4hJL+xuyOSgHKlUURAqErQ6CTXi1q3MCF6m6G72Z5P9WPUX8Sh003fCrqxky8nmUx8rPkTm2P
erTLTPpWHrh6ZppNvjLbZ5xjdsGsb2J5u+ubTRu54KvOZeTRB5xL+um3UXGTRcfFeNYFwE8r01wF
2oWjH4AFUb2YGjwrOiM1k4CxOneisEIK0RvrmPboWmDRFshpUy5msFFWxlZhcgLdsDSO1sPyqkfo
yTuCOrbxs/qYvrGXp8KJ9ToTcpirBP7Q3y5PI6unmn+Y4vNs3mrmK6p/e6Y8KaqzXL/VSeq2V8mr
/DEEL52GHtTCsEhy2oZMVCLtSKutn4LlfOX+41uH96vBaZ0aPP/zk4HUQ1IehXjXTFtdx+m/0KeU
dmK1xSPSnorYoWdLVAVaEAdiAPdCWLnMXtXANcbnXnB0dcWpIy43RvHNPfkVLvTzLrEwJXHANFCB
yl/8s3USohcYOTCMcc7UUw/o3wMPc2eRorsJAhW0XqzssS5fe4X1Hdi+4Zv38MdzwcMgsujoRIBQ
QlpfHsbZ6LoUeJJ66czXbiYzpBvbxdE5ItgyQcnu3x+Mf3o17FYsawQ+8hB+cQpqgtxBKGn0CyC2
e5jnDIsocJxiSPYT6QLfvNofixv5EjjBTF6R595kXf5toQlGA9sPzoa7iQ6GrSABVTvj3qiCTUdR
oVvx/dyQB/X3jyhdiQC/Lam8KtKIK42LDcawrnbUX5Y3EJyFqKbEnzVwmztjHeWDeW91gcjoCNWD
hBbRbiKdNmaK+BaOR9hX5Jjmw1mH3GG3vQntEx+PN0G306fk8vf3Z1yv8W/vD0iPqqsyd5whgRr8
8o3HsNoJawqt26JCcbDi2zZwNZtrTcaig2eMvtp6TteSP3F+8arAHQz0zR7oGW5Cy6ZDi4ZMve3Q
sziJz0B3J23rjbZFrgzvr2Fg6lgHjnmwnPiD8Aeuh/LRrWlWOnhjMB8LW90Hu02LnwPMu7Bvt+Wa
frV+076Ftwjwd81Ltg39aBV4tSfT4sDIwbgycbHRP//9avxciP+8GoZBn1bVFOXrBhhWJIrOdWrd
mvfj7Cg/cI8msl3yCDCZVp3g09iV9xmBCqdsx4WAjRCIbkWvycKSZDcPdYDcwqlvQfXuko/yjc9h
XLve39xV1h8bys9v7X/f5xcORROK47gMSDeSTbWHMD6aTrRp/HJXroU1fN76k1aU8pTe0Dk5D0/S
sdjP295DXx7cpPIqiJzgEG2sdRg48kXZXAm6sY90y+q9MnOZ+iGNrKjA032iOuZ030UuNTs5yxNh
Na3DDkZzP/UipHRrYxdsxpN0ni4zLBjDrnL+oIuShOFy3a8ypGm4/aYdJM02OFjlaSbfrXzuuksB
khIN8xNyO7v01XW1Ss7VoeQw65S3zSFZCf7fv1/rd0c2GzHXTVMVDOj0RAwsQ78/jTAQrTyIBvOW
mn4rHaXNckz27U1+Y9naWnhUH8juOaNIQUyepjYGB43pHRpeyxckckec8SWfvKwgidRpp00zomFb
EeFdQAVqGRpynFj1JgMdf9FWUe2RzGcCFifyIWEiBiPW7uGjqZ4UOe0euDQDyhf2HZxrQrStKx46
P3upb4VtvzEfkxf9UToMN7kvnNh4IBol52RC3MgQ1Y5ve9RQ6q01bCJ08gYb5xo3p1BCI15BArUG
pAPkyKLHtpNvKCjK79bV/7mKVC0G1xLm0JeNak6ocXJqntvgEBzih36rbKJ78hbcjGwO9OceovSy
9HHp6AXeUxtdwKb3s12xi1e1a53LzeQxgmbGbsuPc2dnh3L99y8aT+6XdY3ZDs0zkyWNIzoT0C/r
bgURBVJPPZ8zcxXnK0RATK/Nxtd5HkO8fhg304ojskXwxyYMtxVaDuOsD+ek2IjWVgfwUT2rFiLG
LTAuIzxo9OUVd2aIgqL4R2X6ZJQSdNl9zmAzXaTPyrno7Ea0Meup72gdYSmfqk9g9X15H85PNBgk
hjPsPA2kVUBNzjw6Zu/hoGHsV5J6TVdUvmUKgUYIwC2ECCWnw+YSw5BFfgxcGgywwgWWeOwseKgl
QXL3Bh3hOblZ0kNVryJkFqzG7TFG0EFbs1M5iBoWROJ7XbmxLOTM7tB/8OZrTEail1xMYqrekFUq
OET6XSL7JZn2wkqf32ZqRXRiBWoCIivs2lA88jfsRoN8ofIReTMqDgSzoRIkahO1F2ukojncogXN
FRFkSccAR3N1nEFjJGGv2+fTxYhOQ39ozRjF6UNs3MkFspOEqzX+y1JGUznGsIbDmtDoAatfHvUg
l8kPoYN2QZ7Z2FCPMHLO6MkDuXWW2vhm5/haymhItC1YByDCkEmAufh9YSHDSUXhnDYXJkzvbUPp
pqRIm8XaQJJXyftvbu+vTyAvZwL/hITH8ZCJzfX3f6kquljUW00Rw9tEz2ljYlxy46L4AbHyWudv
o0QF4WZsCsTW+xApTDqGrrqEzdqqjG0Dl/abi/0FN2KKlFScpTioUlqpqvSTiPfLGxLGRI3FaBIv
khk8NiMxHBSOdmTo+1BBHAGrF1sgm6pA8GUq3MS1QdcaIU4RimdjVrN/eZDl7VDWkCNO1WVwGP9S
WbI2TWFO9tolaMYVqnsnUjGR60RZWxhXMN2Ugc0l1r7Zl6+Lyq/lA17+KzkRDBMHWhX86e9fyxQr
nWGWvXjp44r8FSyODkS71pkq7ry/3wJfq1lN0ylSqFIYqnLhv+Lo4DepUVjm/aWrSXsoA6+bkGVq
5ARzsnxRFDpatMG/2T8plf/4hDrPFf/hc/KyP7eGX77nqZErpakq+YJisDSdPNlE6jtJFk5a3mDJ
UpN1b90Y4WuRkzRGxnKysCiIN6Z40CzmHeWzVt+pTK6qByDZE2m00+1cPcyIq+GSRNNtlO3H7i3W
d0RzUy0T3JMua3NeFzUc5nUl2LT2EyaxktIiRcudJ8Sf5Ns6CQqsdSozBm454ZnHpcF3t0bxAvKO
yUEdnIr+oOnrXHwWaxZwVbipl7U6H1Lh8+rfQ/QH0ytGYeIbbL3qkx5eeutilA81ORrz2uCNmEch
9GXlR1Y+aAS1TjctEnJ9zR43GOdM3Fjarsldqfi0DCAFKJqso4n3scpdIWNUMCA127LyM263hEcz
uZeXG0Y7nLANsEx8JlT3qbCV1Y+gX2nDq1TeFApUw7uM463ebRNpFRHeOIDP51oJbLQkcQv7uOtd
3KxeYwYuNq+59PsfUSkQQ/QqMdSPtJcWOp8VYhJdgaLBO1m2Z2Z2M01Msgy0TWV6iGA5P+vG3dDf
RfzRONWdRrltSfM1H3rLlxQPVgI9ijjg4Hxdq9vKU5IddO+/39V/7NqUZbJqXMkxIowO7cuuXccF
bBgtUC9RHGYc2HWa8dXV+FAqBANqQuPETDm/eWr/qKY1zdB4ZlVIUJSHVAu/P7YRWARyMkXlsujv
xUC4xeKUBIui5zMx9tefLfOcK/SCzTQ8I0DBvRwUK9jyav3Q5T4LSjs9C6ThGod8Osj5TYzkJNXO
JkcB7TxLL0HoqCrTPpBkm6Yhk8ILae3o2zk5tYQPKwlXdt7WpU9k78DQYV8gK7inqltOiFp062xh
uRLJrlRcHDID6VGBKwoYErcLGauVuGXWPrUfYeGrZA1nXvke6CsSvPkd6zykhxtkKs14jLDkz8Dn
s8au49yW+v2ingFq2kbzYChbZuRxcySVBm1/EX8DQwKP98fSQZCYpOgKh+GrGeHLmcVsa4bZhSJj
H9qmBPaixt9nG+YCXuaMn8NglwdmgM2TargkGgQz8wlmgTpxJWdx2RKFbfs5R9LJOFTRnjCu6/8J
Cd6K84dAd/LBzUAdg9sDGjo5FhX77Uy+1DYxDlFxOKJuxX4pYnsER7pR2ZuV+WMa0AIpT/3VJlry
j305bXIoI8pgW4BP49cZ6iM9H8sJytUc3xIJJAM+eKvQ7x0MgbDpXTggMnwI5vuhHxwzBJIwv4bq
WakGDkoHdSEF6YgmVaEOECWsSQDmq+Y4z68mDhaQDp1xgeTBOXo/EAnoBN2FgPQYQZLQb0nMtOvJ
DQkKZVBFio1i5+EdQBYv6N+kmPRFxM5acyda5Jv2KMas2z5di2wDDfinEjq9SxwT9LI6Zd5huPOD
tO/lQ01ABGHT4o2KVeB1JPKWCQhO5x6n9CHDvBjWRy24CRIkrsNKa94xN1iYL/uJuF4yLpAAFc2p
1XADB2uUDLZcHevOAzEP7rJ/Kydt33cxzht+IHLCanpLJDc3Pq6ZS3VeMZaKfKlcFQ2Rf7VvdD+k
2DHygHUd6g0QG0xnzWpe0Nc3rJnEBghECVY40TZT6lY9fb2+P2GAt3P9rcreNeVOxo7L0G2lkWAR
UzOv8aGH+L4YZU0+EpN7vsxV8fIgvwnXPKlVHvgiorKLcN+LrvQOr83k8ELQ3Qi2CUaO10yHNFqx
Hwzn7ganvDlBlHJbl40mW0UoCP3AIAI2tsvcq9MtbrXqvkt3tFV9jKOLN6lsPNDkNqK7r7IV+U7X
DBgvbA8xKk7D19eW23qsD9EzypHyJdxZPul1rwLCajsnl/gyef1mXON2a489vVQd7YEdXaIX4B4T
2t51jUqbdzer7GVOvKl2yaNqMy6fz43qqo/FN2c+6c8CF1+GDGNdEg2ZE/SXPhEGpJCRdyFfkiYx
vQEkIuofwCsqG5cOoMztJcz0GLd5QOlrhaQ0WaW1I9JUteNav4lU6b4VjH0rpt/sGX/UwvQPTeK4
VcxYRCt8xYFadZNjje4nFLQZSZKaTGx7McT/tqLkoyucIgxDV1G8mF/2CMIYyY5NZvGSxFQVldY/
AC88qeLAIX957cTlNCbWN2smfvGvaya9SpqWOmMorjwzhN93JkWHip4gb8S8YMeEERluTloVX/jC
SuDXhUv/e1I8nTQ2+Qb3a8R9ujxkrLF04auN+SHFLp4dG+oDLYs+2xnShSBU9BnPBqyoabiJ8Tyl
uzn66PXTMn5I+ZPR7sTsbehPdXIqk4di+FwIHiSdlMS9xoG5UAs2kwbwPj0Rrrh96cIjKva5B5LI
Jz6smdHueiWVVLKNmw2BrtPoyoTU4N6IbcRfPLpMHqJsyxxZ9jVHXcs7GhprCpFz63GYdOgXurSu
VpI/O7VHNrlHuN05eCk/g/v0s3qCveqSIOiyrblMjfza073hOX3M36Tneidt5Jf5LPBP7UQOJPEZ
psgYhagKl7+LcA3mIV0ug7Cei41i7KfxjEZeWVf525D+mPPDJO/EgbTTg5gcu3EjtJjlmX7F1XrQ
bpN6L5ZPuVvUex7wRfaB6UnoMmnihJssXheKb6WrCfhDxPHGJmiE/x4u4l39nAJyeZ5pcwPpvEqa
WdlYAm0C6ozn+O3vpRQH3T9vHsNUREicdED+PI3MnckJMuuXSyS5Sr0mOjlJ9ipCJcSDFsAan19X
saSCmYhkW6wcbmz1xapdsnGH6q4wGPff0Is3lwPocbqMqrQCuVBFHsFQGhHsHN+Iuaqc9pI9C09w
CQh+dyiu6RDgnr/tAg9BaZJ78jG4nZ/0jFwGnwgc7aw+gZL4jC7FA5YGxOD7as0b2mJp9FN+gIWx
xZ1QAu6DY+8bHu9xUzxUr9rDsCqJ48Ea5aS3LPefGlHI3HAod3XsGG5fYTi2q3V0RB2FvvwV25Wx
1jcY/hrpTj/qfrWNXuB2EXGNmHjTfdIJZOOU7PZZOwBz0Q7KAZOng9dvRRSy2/rhHqOyGzqi33ic
YITXhAYNDxRMqBd6LeJtsA/uxJF+B10f8V3ehIQmYaskstauD+V2vFHWw1p/x5+KTMOX3+THZIeR
QDtDDVfvahTfTzxTReUli5uCrJ63Gj1UYs+KNU4vYXivjPM8bGblNiJ+XZv2+B6S1uH38ElfNwW4
1xfxuXhMD/ozvksw7uEhv69rm78JeuLvJnB1Ya2X/gR5E/vDFe7roJ4lCHgc11a7G4SdORzKUaRb
99TO25EeJuv727A2VmYO74SuvTeSO664wzntHOl+fNc+hsNVw4urnp+E2JkZJQkQxKENawAfWeig
wyFPugXG392k2QH/BdAP/jAkAKRZ0Uek2kVtY2GcEtecXbH3A20bWG6T7BTJ11DHKxtJ8s1yG43n
lBZruNb7TzWmnrpVGBEPuDxXLYG9gaO0x5GjCUaZzuUXe+LPq1VZut3IUmdjiUsDh8Y2Q0SMUBbj
OyaR35wi/myB6EC5JZluk6xS4lpf6ltVa3LTCAi0zHujh0nMEx7EpDeRhjS6UWpAY7tgf9Ll/lRg
yNVynLz85eQiliNBSb/Zsf/YsHk7bBsK6kyZ+drXUR4C3AnKR4T09skqLBTMWsWEtWSsMZnf7FOM
+v5YaqApUhmQSMMo749uBIJlZUilarmgnF/X2/5m2o8Pspf4ljeeeDRiYESwN6JtP91hrG5kDxpb
eS+f1LsZ4/aJLnkynBKyvemYC5xHOAn7MHZboCHxClu0+WO5n0Xb0V7z3CHjUe/IPLOz0qWXibtK
P5G4nXdHaBfj4BlIvFHmJt5Uug3HMqRDp+Tz+qAf5+d+IEX2LlRv5sFTWJ5P84k0p2eEPpt8D9dk
G67ilXVJV4D1d0SVuOmK3uojf+7I8v5QvI776kb2R9Yl5QahGz4fDBwMxtrE01DsN9s5XnXpYelO
U3rIVd6Hq57gPNLxVevrcghmuwZ8a5yhfqAFBorBwzyehPvr2ngQT7x9QIaU4ffiifma+KR8CqyR
2Y4+MZyA4HlZXOYwHIhYY/STcoEs4qKFtzUfaI8f+arNfuvK/vKJvUW0bOG+eLOIiMdsSJra/chz
Z9r1Bxf6utSsl63+hGMZpsJdecdRSNhWZxR+0QdQQ3ZN6906jQJ4Q0LkbX69fcOOmjNKAjEDiOiz
9FDHHeMn2iZb86bfWmv9knyE7M/jttlnd9qPeSsf0jeLEAtWrBNNYf4pYB+5VxTGyq7ac4RGvrnT
lOujuuj7bDi3wc5sb0bLxTcKUGZYz9N+Gs59d4rVQ6j6ceP3ukscVSX5MQ7RgeXBzYQVqkxLcYWe
kI9VHPmj4dDFUCtHf6FhrZPdTb4MIOqEu8VOHy3c2iwKgq17c3eq+oOMLJo0zfkiq/AQnUgnP5Rk
rr3QH7LuKHSBk2oHK36owm3Q2sY3fd1/eGaZVCBCUmQZkrv4ZbBi9oC1g6lbLsuSV0dBIfIUoR/e
3mFSvbrT5n+9RhCoginEoPehmjy8v5eXSanPCRq+9ILuWHe62GTFbOptKabvsyno3zWJ/+gA0Nyh
5pABn0rgs80vLXkrqZShRyuJjSyoXBzib5pc9CfFSBtn7n6IaBDjmVNS1OFEQ/hASlrhgBBnS9XZ
rrpcpveE5826slCQwToVZgDfCtsffy+dvn4NXHm6QdfuukjMEhbw3y9LPfVi0iV5fKkWCzFn03Ob
6nrncthxllHuN39/uS/gdMD3vJ6pKMwkrzII4+cp4JemalpZMIhbjPtmvIzQQeb9lJCxlMK5g8ex
/Kh1TlRzouAAMhcGLZFp+LSGC6dUs2YH6Y1+KKJEAi5VOE6W0NPWq4x9hXj87+/U+uPK4LKTdFQU
7CpcG+3LlWlzoQ7SRlluZUKAbUGysYNnd8JRXWm3wcrc5l6J/dQhZ2dbfiiPLPUMReOXLMVxT7+W
mBRfB/xd+jkFGMwABBD9DSmk2KThsaWpS0kCyPWqTpVi9v/bXr1Rh7V1yZMdePwicLR6R5VXZwQn
4n9i4ORb8HcWT4MJiUlS6vy+oYjwGX3iyxFUbGWHQqZ5eyZOc6TcJ7ceN+bPqmXe8T8VwY7fSg8L
F7ZgvKkoD8AboFbA2cUQhXKJWo796JF89wyNFVHqCXpdF6FrpWHd+uYS/xS9/DpDQFZ4RYUz1uEv
DQPe7zdfqksG7ddMvMVividGNHUVA/k9YmWOncIk2zy1r0PB/lmlVFfXtAMp+EwsTKIMRU7ffOFf
9nWd5DaNfd3k1iYcSvxS03AUjlCGR8WtLMewV8LsqKrjsAriHxJZS3ZxPw+QTMbJ+mapuP7c3y8C
r0tAHYsTKHYS5H6/CIVS5ZbexsXtADegI7CcLhIWjxgmYy7HMs0sojz//lH/vLUZXUmI80Q6CfpP
geivIzUU6l0rKXV+m2DN8BpjNyvgFIqaaj7JU/9fv9j1QVJ5giya3dKXhXfCkQnNAkYBSNWnOCoo
sBXzo5R6kLfxd5Xp1+KMH08TAWkD5eB1W/nSulGgp9HcDsfbgFhbxsI4r0SZkc3fP9LPzeLLd6ZZ
9NEZDYnIYn/K235ZxRJVmUii1Idb80DTjdarPd1F5HLqtrjw+FP0AQCj8Qy666S1bohRhXoHQWvx
f9g7rx25kS3tvsrg3LNBBm0A/8xF2sryXiXdEDIleh+0Tz+LpT4YZVZO5aivf6DRaEmtCppgxI69
v72+pzbaFflFHN5r8qYcLkqbPuJtgS8qjaOpvcaPu1TrFq+i6tqsH8tmBbzHoCObNm7rrElWCqCr
f6GMtctBUcL+W2N8WgN589cS7lG9Mn5ynKRqPRAqKdyXVtFj9mg8uwPGHSBHl+U1sRd/nj4n3QL/
6CpcGwB0iD67ZYtJCiXD9JpmaBWdDXRauZv+7RA/BUtPW3ZIb6pNZa4DdxtfqOxM97cJEv2rfNue
eMiHVT9e5ayXA6vP8oD7zcH6S49jFkap3j7oCYhpp7uhxreYJPSwTtUvcB5uQtL5H7/Yd7pEaHHS
ps7MNJon61vw/9uLzd2wpy/O0R+oScYcA4fVmLnh2rRttF1dA6/D1EkJdQMt+/Bsq6I8VV5+f9su
xyoTiTamrRbOP/vLgU4/SNjbQ/6QatZzGmGQXVtgcOMqh3EWC7GKi5+tS5vQx3f+fklgCUaPKQjI
EF+DfN+rsje4oNf0x9UPo1M358rbamjx7NBeZkagncgvHnnKHjGAy6og0AmiM9sfTFN66/c1tO6x
9x4q3Thr8jSmJPAz7G/xksPs1WjT5SQpIaVlcSIQPDI6ylPA9oQfhGauN4duv73jgv0eB/GxftBy
gMJ4yay6PLgyWxsgVBRdjZd9FdOzjTsFlbmXP33MEuciy8R/EOsYlt79sYUVlfSK5/XDTKqrGsG5
BiuGJT7li0E2J9cpftr+MsVopMXwE5xV/YeJbNnrNRI/u3lAWqHOSGRBLxs02klb4TybIgyXIofy
aJiJd2I6vdOCIgHnLnnFJHJRpZhi/0ZD7sbFPRwUTTYicqv1xxA9dN4+tEq7yGuTr1hQkh6Uqy0k
G8IShSgWHdHOkQESzJKuQjXpGxez6YeGOvvHr+HtOe89GdL7nmWy21PYN/nc9i8vLnE3rZ1Avx8r
5UH8Hn+GXUUPJz2VdNjOwNWQIpIZUcqUycDKrDhEV+EnFQmKXVZmbZTX0qTlEO6V5r3A+mxdZyje
yvjEpb77MJGrytk1gc3aI1I/uNIun3pnwPTvQZbotyeADDTgYUDui+R7WKEo+/jJvNtAZ002XhJM
UMMgNDtYB2TTNkYeuMXD6A6QYXp0K6nfpie+QXuO7PafP6Y0hNaOSSEAJe7B4t7btVk0Io0eKsRq
kFSl+Gwaw30TTjvwEMWlY6FWC7Cj5iBSQbi3uQ6ppebV0DoATAJ5W/gy2fj4VVOEwXjbSfrr0o7M
iwT8BXDKF8vLKO3WsXMjw7lpfGoNkPDfPYS8Wuh/k0Go7bgMsqUkhQUWVbKyyXbnEnNwzP1cjbaw
RFnauZb4BSSxfBWb2A3QcGZtS1dv7lqyoxBAursJFLcv5D2ygtFWxa1bgWtT0Ynw9P3JScAMZV+g
gYdjrOUdvJkmsjwYpGn8MKksXgYYBi47vcJfOzWKpT6R8oO/4p+3bXLLYv5I80+/ULp81RWN8/B3
zMHqPllCLqeaPECN5/UGFIJ1YtcWh5l4GouQIQnkNMRhHof7/S+rEnmAnUYePdi9Fm3NvjNvDAza
gfYqsZjZdilWgqgJ4IlSIEd6qtqzpgqZ0JYqljWJgNsg/5yVaXY+yegyczu1S6x2G6VNc2lpwYXy
DXH28aR/t+cyBekEwK0JOYbNt7Z/zWab12BC+m5WdMmtyaS4pLYGfBPpuiexLU09PNr/fEwWyDne
wEmMRXJ/zB56rCG8rr7HK+D7lDavWYgbm5/sMs9nE6TupdF3/vGYGJC9++6I9xls1tLJeUXZHzUx
TagHqRru82hl5leO9eDKls6c5zxfBKCKAuNl5jckFwoTOQfNDtpMPFKgiRkRVo9wVqOIbkr6ecZs
qdOTEXnNyuSk1ozoCnw6KemILsU3F/+D/BsgZfqpLmoSfvT+iO5mxn2l1lkMxDy7FzAlUfeUNA6P
twpzRTDvcCRNDkLPDc27XfmUGd8wr2so37X2zpIbGf5E9puGZAadrU9GPbOenOLM+wSXv89fTPMC
UFRiLFBJNbe2B4iSShiCH8qkzho+koxhwQ0/tfI+ITue4c8w7BL3ygJNWz/55O8ceAZ0pSY3ARdc
39Mo3xVQzZZgc0z7eixXo7fQPrPqUvCCjeC7G3eWmfKj1klOcwXbOULIrVGeWJbf7wKSAyhcMZ20
OzHawXoJ9asfW0ewQpomyomB5KYfXQfIaou+S05MTdbgI9Nk/hKwnrSxDbIOpklk4ywYVVZ/31qb
XtwVDijemwZHbNxW6P0FREuiwH5xwTmVVz4vsfAfQvUStueNCYb91bBeh54UV3kblK+pdhXCkZ3W
VvJpardo3toCFh01mCfDexpBDVnxpwD4u2olVDFnE1Emm9HoPhUNRBUzj7ZPdn5734dXhdgG3guG
IYux/CEarHFN8he8IbxOlnCTF6oqmc+fpH8+hpAN6ebpHXs5gmb1yKQMDRZAobY28TYYlz0COqtv
SZ30JOVILCdqNXbII6ilAYxZuIBj1EhOUrfQBzN18F/QzFfD/hFpJQD4W/kycJiq6fvSEPLnZAuC
l6rIth2XPpLPrvlTQQtTj81w6DyjilnoEVjtht0kocDdfba/0DrQk4vHz/a5Q6wE6dm7q8v7OPlh
UTxOBOCnYeeFwJuCRxncRfXnwrnXUcxAkUe7g7+g5KRLQxFCN8wffC7GkjuJq0r5GfkUMuZhBYVq
pLEqarcayA106WSiq51HO/FzwZ4HMQYYGgzCuY7WPomfxsNM16MJE2ZSklwKOhWspcsFh+u2vNPu
qAp238yLIVuSn4+2BY5A9bpnRQA2iIyDfA3qNbEqUPKxSeqrxPvWi2dNrotgTS2ILu2uX7WQ3Ge7
4JXTbt0Y/8St5Gzsn0fIGPsvsiEluRPurgLKV2/6uRsPZuKgXcZvvz2MN6pGhE5/XDN80sORetzn
tvg8UMdFhduHK/e5/zG5K8p5rbeluZACbS0eZXLup8tcnAfqJfDwjvzidl8nZqZH84pHuDHXqjF1
mXvjmSdUReW2aNemt/KGC/TwLIX8k3eXtfaQoIxKcLZeDeI8SREOXGYgLsprB6FI3nxL5nrysIAL
nht3uEwstPJHZ9x16YM/PMQUG0Gq0Szi1TuHHb1InnKccf1r09iKYEsDuRVs/fgyac/j9Lxq5+O9
OZ2hjsynGyO/cIxVbm0y+37sweuhQH1q0022a4ub0dsOFiz9xzqhNfDeaG9bCv/+J8HnMQ07W66l
d4mQPbPPRH4mKZEigzp3KEgWJxJN1rzb78d5tAWzzc0qOINw7130ivtFpMbufqIAGKEtTWHEubka
N6OhP8Rx2u+myunhsEAEarLgMh8wCvClH25DkCnLqhXkhZMBMoFAMVclhL9uZ6ql62ToGDKfEsoC
67lHL84flT/Xb0WBM4qO+mEWguWItVQWDttqCMjAwLvadA3bVCr1ZGmHn6CKYsviZhVq2Y6+E2/t
VApHcAe951Rskw5p1ok9+F3oS0xEx+F8DpS6br+pj347fmql3cRGqKUPeI/3tw4OEpWZrwR+ygvg
E2zGHc0sXvBtaBsgf3rQnjp9v3snXMDcHzj3Ps6n7/kCf7sAuzU6d7Lt9IHDm3UZlLdkA8ZNqayf
UYN0ED5BS3MPyeF6HPplnkw/aBqn5lQy0T9+FvPb35sd85VY+KdS/oHy/ZYf/u1K+ikNZRp3GSA/
/XNgT+zdIyeuglB364hrW7Kufzzi+/B0HtIxdQrGus3x7+AAnmPU3EzCIvXZ9GrlFTlM7sT9bpbS
u4WASuNEK3bObLvmFY2/9q36ph7Eo8lmeF55YN3g4z8FouaveVhWw/nqlqoGZCZe3dk7gu7n4cRT
elN17T8mugxwYjYJ+tGkHYbU0eRHyRhVCTI45keHGd62G3QB+6ftwIFHal2mANRw9TRXDmrdWGbB
rUJiEVBubHGk3ViBNLajrrdYcULeqnDOTdrA2AR+42zsvJBbz517YLIYMUajmm1jlM7ZWKC6CsPo
+5i7zeVoZNt+FPqJu7PezQHLoCWTV4Kd5nwg35+NzVgOfmFNyYOgqWLRe83jCLj4xFt/F8+Y+4Mc
vHU/sBMhEh8hTaNT6JggJEYGdKC3f1kQM3M3EBvHSUnFpoBdnUa+VO1NPqTlJnb1epNy4jZ6cTN4
9Af1HZIvqk5LHSnDaopHdK6ofH284TcYYtDcp3lnpRXQllBq7gY3YjIQp0L591/xnEwXZLE8c+5J
OfiKsftzQjuctHtHIWwq3HBaV3pHcsAL+l1YcmhxiAva4NIGy7YMYJHQVusBug1678QrfEvhH0xQ
KhcOYsm5hMEpdf8dKmn5I8ck7b7FUcdWZretFE9Rm6xdYc82bKIcNxOqPCuxlwJDnhsZKYIE+iTW
gU0QZmdUWmL3lJDx6IUZM+IB0INuAqnYv7C87PM4rWvtvpLjhE1Xf29O1Y74AJj10NP8C+e6a6F5
+7zDLMTcnTzC0h1RScGJw5BMCx+KbHg5MR3fncIou3A05kvmvXGYPzj71XhLxSMYQ5ytvfx64jzr
mO3WT73+Ysr9neNL6CqJB4DRGmZ+lO/h8FE6F9hrrmPtYsClkiqppecavgEqI1ZwfuYyHDfVmOtQ
G4tfk+2PqCv/N6TKTfmaP6j69VVdfS0P4SvzeN+Lcqxx2FLNf739Mc7pq6/q694v1rkiJrhrX+vx
/rWBbv9f/++X7/L8f/5f//A/Xt9+yuNYvv7nv74Xba7mnxZgrvC7h+o8Vf93rMpazY4s+66r89/4
RVOx3BmmgkxBGia9d29L1y+aiin+wvqZutq/MSvMu/+hqZCZmSsL7HmC9jHWw79pKuZfJn26FoEB
f0ASju3w3zd+++tr45n9ehB///o/qIneFlGumv/8F+mWvZXVnXcLvkna8Im8aP81D77KOB0HXYHJ
5rhuFO55l9X2rSjtCiFmKIL6vI5VgGwdChCWL4luhkhuu2TSPjd1jV69ji1Rv1RhbdXLXDqBCJdu
14oaNn8afzZ72YXn4QApBS+ZGrsPPa29hHbf0oEwAkosOq/bwp+hGLEBsnty/c+uXfq3TTERW4sE
DdVKIz1N2COM7Icq8+RLkpG+w+6pqdFBpMb0EFWiGldRTfywxMWlhAvglS6CqKGP7qj2qVs/SEPE
PU4AnF63QXUu+SE4qU8VtharWJX1hZAqsM/jcXLTRRrotb2tcKFGox3FfQmtisB0kWLXwUk+mSGu
daEkzf9WHQSbAdeG5NzUK6nf5Nao1dvMdqtgk/g5kKMpEB6dv9gWYlYChy7r6BAdaB+8iQuc0+gO
93S8bRqac3uK7bET94teqbpZl86khyX7jgsC3C7q0pmtWgwLLOgQ2zRP4xgTTA+cQIPmsUto8p4g
KNth430TQECHlnayuY5y18GOTf1l1Wmz82fb0y3Z3wsty6dqmTVh0Wa7oRvgdVFSbq2sQnDjxCDU
KPrrFQi6pIGKBWXfjHrJIboIjAV+6NJFipQ1LXLrInHpPqjMklplnKmLqE2TL4ZWFTFAOzesvNt+
DOm+moaQo7yO+VX3EKR8L2sL1C1B9yAM0LRVhezPJLZItm7a9f3STONaw7nJmzhqEudjLFJz+l8Y
wVTM1BhBgXNSXqGcpZ/07LbYjsjobLQRpTR5O9Crq/yZE5MX4CLq2Bb92gpqLBGgAgOInYJON/Gy
DfXiqhj7yGH/i/JHmWcNxVEjUbcBfDYCKJM5t5jAQq4aLXWbLUg27zZsmgHCd0+Rg2xywHEPRNhN
ZCc5+t3WUwZV7Gh4cd24p1+q8Pp53jp+h+hDH2IcXJrChzjptDDCPfqB+nUfd6PY4ucAYd6KI46I
Q+rZOc4sBJhfhIabEiD4vMGYEOlQdSEHAUxh9DLhoBDxg7K+M2SNg5lR9pRmOx2bG9q+fbqHulqv
jSetjvVsKzD6tjeEOIQuSQo2bRekaJ53vkw7COowOOyYBm+3gRYTRb7lvOhGUOTB0nRwE1vHinDo
pUs6V4G8A1S+VbTgWV/UFOgwa+zU1lArKqm50VINSeHfgLHrURLz8XfXIQ6VqE9zZRffjTifBhxC
Q+dWr0DYLs1w8tdtl+AbKpysvjaSqrrWKqO3lkZneHcVtrrg4Iey02i3brQLAOxTB9FsJqLPnGT6
P4aIZLdtJ/qdCOzUWOtaOJLRCJIBJSXU0wCYuO89tN5on0kg2O2ipXloWo8pEL5gMJMto1IYwMoK
/4LWCukps6qsoWG2tToYOhn1edeqkCQmCbHeKu7bot2CdCq/2UE8ynWEeyk+jbpEwanFmjwHeGwG
WCkEYExAL9+HcRRSaA/58InVG9iIVpEgn6bZL7HwVSnIgWMIFzzFRTd+bSgoJ2svy4KJdoEGvXpl
+XwLNdBGdjOJa2aijd63YTJwiwDFqX9xlKYbqwrXz50V2hJoummQ1PB1Dz26oc3tC6Nt4h48DhXN
ZQ0s+nUhfQpXKe4anBNw3DinQZrKH19I9tPV8vSiVrX11OVpFe70CW5E8SkB74tdyryOjIbsXmeP
cfs8MhvAx0Hsl49ROFrXpaFXw9rpOHAtzd5okWsa8XjtDB6bgYBFWDD9ncbbhix09LF2Tn031Vnm
Y2Gk6ItDu9tEZE7ggF8mrHm3OQAZe41nIB9UAEERCmYqjc+OpuaUlNXS9GOXgQbcMPAt6iClaL2b
UeNLprkg9eeuNA7NHiZ4jaSgUEp9sIeVm5i8gjprnBKcdkbfXec5vfxUxgHNS75i8Vq4QhtoflBe
SDvZCMayw/8Zu9KFFULoAUPkOHdRTORqbizqfmAzdHuC+93E+qdaSzV1jsQwIu4WSnhgH73MXcrc
Mn4IvdZy4Adhk5+X6YAHFo7p7H5pXlfp2lKuxAOEStmPvNGneitqiag7GUqF7mxMIl9tQPmgM8/w
l7ko4UsD3sy8NlrlSWLijgODgC4TMBAobSvHR6eLXU371EurRQdD+QHqfFrd8glwr5jEk76WtQZL
NPK5bWkaxSfMklGDBENYsNY0Gam5GFBOe+G0UyLoI4wqO/mZh5Hr0UBRlLTkoKbi2DOk3XyRY51g
9CHDHPCu66TPboKpDnLTsA0eqaxo5bUeKav6FmNKw9MVRZGRkvftGLMoNdWJt4xbDx+CVZZOsb4p
se0Wa+C1JBibuNR0BMcs03hcG7GzSHvM7+jh8Gu1LkJljMsJ27VbOtBhu2Z4qpGk9ZWBfq6TYbJO
tCT9yv83PlNKkvdjrNGGQsFvfATl616TAyZnLyltvNic8BB6DXAuz9E+Ig+eQHH+1JoYRidU4/xa
6n30IEdL3Qrplx49L3Iih+RbX7jU7nOs1dNVlATkZd2aNGbqhPWj2ZVvAOchaZECsj0u2kiSuWSK
FbiIigg4Lg7ZEgWAF0G/D2VDJ2NDCoNQxoQiu7RlUIA4HzILa0ZMGi/9ph/oTMiz4IwdFeH/5HTJ
xsEIirOAY5Eh5FaapZsAadDsoccYwtSLS5mIuliHnl08N15fX3cBgAgqoyVsjLhsfvRNY98niY+Q
29ChpiLBjH26FvyK2E+Fmr9NEa0ojAv7fDtlfe8iw7NtskV9aQBnHews3+hmWjzZelSea3VQ1yvR
9OUP8K4Inp1wqF+I0DDS4bRifmeBHdiKrRlQWg2JIjHu+TWynhJaN9hiTL+ZJyndu9LHbIzZ1J+p
3I+wBDOa5HI0ca1bG16pf3eqMNEoFPQ1tje21OhmHkkjUJZx8sdJD8ycXHUAKCTOPGKePC8UbkJO
7aCgDoGKL8K6cz6DdEcZPpqFk88A0ZIag6yR4uFYAyQnU4ZVric9MWAdSxngnOkq3OFTq+k+t8KK
X2LTqPixWUgtzIMSTA8uAUyz4EPK2lWnYV4AomTSftStR6NWbGWoVm1a8FLEoqOvVhnOwlQa1Og9
zeP362bwMblapGaldJoAcn9mDvmoqtkxKqS6faBhpVFKszLOiqAfsk1S4rM40GIvVkoMZonDDI4F
s58m5t9uURtbjWgw2jpyIjYvLctBnha2+tmQ++BPiob2+iKtkeRmmdbf977VBNvRJljETjK0eGIL
JSaTDHrc2qj4AqU/9ENDX35aDflzYeFWS4bcsiIJuDXmHEHD1gQrQ6BDfqwbS0Yrp0iaS79IsZXN
lKKeoAw0MPiY159kleapuY3IYmD6OGk1K3LkFhokFqcvo+EK5HyZFos+9wkAx4RPHu5PGwFcSrxK
3tWT9G6COmeORCF9kj7n5rkGWaIsz0HBUZ0jjDRWmijIBAL8AujM8k8mXFYWfdUWtkAtuJtyfPYC
/Gcv8kQzwnU2y8JIjzkNNJuiDL5yJiMXOOL2TWji+elWDD3Ozklu0AJRZnXwty7j/x/B/+WS/fjg
CF5HpBO+7p3Z+Qt/n8DNvwyEPMygWUqCVo683t8ncOcvi0O5gziTdK9hCjKC/z6Be3/p5IRQFLLJ
StO0+Ut/n8AN8RfYGFprEaQgmrKMPzmA7yc2XYY0MEXw4M2R3uOXB6WPyNZSMkrIQOH500MTGM6a
KFWdyObvF4b5sUgH+IdxSEQAFz1IA4ZYIwvVU7XykrR6UTId4HcU3XmYtWDDXXB/J5J9c8rsf3J9
bwPSa8WqRBOFg3hhvu3fcvbDhAu9O7HdYzpONDG45U5FvTpPcic+MdS7J0jmTtLkjJZslokfioTG
UcVprhU27PIk/9LkY7kMNIiBv82nI4kSYz+T+nZHpGHmTmceIcDSg2ycwXExNIaW6loiy1ssfoto
IXqtfhA4F+MFXxSvrBA4Z1qtAIJtuPC9jCZ/aUg7bub17svHF3TkCTN3iftJ3zB7rIOJ03ASLwCZ
YwCI2xZexK4Po5OD89egFfHyH4yF4B0sCAlJpCj7bzPIkyzD08SmrCFxjan69rEk/l6R46Hj4eOx
Dvrqfz1o1ARYqND24xF37g/WR/UIBb50cDyNzXOD0/4jdozgXAqtuLK7rrhNJrs6x4mGMw3esyAU
dINqXI5MstPAu1OjwxWgEHF3waF03ODzok709x2Zc2TVmWyI46GjHApkECh1eJdnDvQGYnbf5DxR
iuKU+OfYKDOBmRoc1VFLP6hH6HmE+aaXOPSSOwhN3Ml6xIUTYOvHT3y/7PH2wJlBrGZzwYtmq4PF
YT499lkS4JUuJrVxpjbYxehLvhdjXO/MbNS8RUhGn8qyEA8fD33sqwIORtkXLDRz61D2L6yyJ78Y
AmqoOTAsYoWThwz0DPtd1zdu7DgwUAt1sIhaxwshoMi6wXPHNYhInb547WxUOx9f05GnzqxDcuXy
7EmyHiREAy+vCD0S1srM9u+SMhlWZeNljx+PcmRFppkDOjSErLnoPV/FbwukFqItsSQoCLyts7Oe
MwsN51FtzVk0e9pQC/O/fzzisfuaRYFzH83sw3Mwol+hyimigBRDXcdLnmOw7GjHWP35KPDOEG2j
2MR862CZ7OmKcadAzoLY2Wh+gqwzFpCA/sEoGNoJvgxW/sP67EQG1RiyCkhQU2Idh8Ed6JCpuvl4
lCNLLAV4mHmIlGnxOiw6amIy0jJjZyGwsLZABgFWjli19Br1uo+HOvJyAG+7gi9hxvMdLnrkdEty
F7RgZy5tft6Q0GjjT6caF+YF42BXpsBF6MKEQ1VwuGzpAykVpQOnIMPRsk7SCxoZydr0KQ3WeJqO
eMOnpncLR/XEgnnkUSJPpnDBvZkW/Y77092z67TSShp5rJ7EBuKGbNNOnYO9Uq6d2KzmzejwJuFW
zUQSqi2oI/eHcrPEVQNbOXgORICt04HtxRcBicRCQ9BTNe14YgE99vLYC3SI+TRHUmfdH9GWhacU
2u+FOaLFGhHtA0SITxHajz1Ci+XZNhFkzLLo/VFIhlYTPisU5vMOr0vfCjetIkGKVYh54iM+Nk8o
OVpzdwnKj0MobGBRaHWw+l0MuhPsOMSKXaa3/RbAv3EZm5m2FKRLHmuymdjYWaeK/cfudMY5wsWa
caXOwZ0WYLxzRwnWkIyktovnypVDLuQqNUBrfPzdHZssNPHAvkZ3RDB/EGzkvT4ZEk/GhQkNDFui
+zHyMbCvp58OoiovaJMTA76fK65OkGRAAPLocuXwsLfutzkrJH42NKT7mbmJEx/QC2mz9ce3dWyU
X42zkMU485j7owyJ1bS+D1MiMoDtuY0CY5r6p5qz378ndEH0vAq6VChUHmrN7YY2vSAoaWItKuch
1kP5vS169SP1p2n78Q3Z8xXvf9UuXY8mcffckki3w/4diSSsuVVOMMSGro6s1Stbyj8mYpbI6Owb
2XftsAw9nAsXGYkI1Kf8Z0rNqNfVSrO66MtEMwRoJlnAS+mbzsJaUQ7qZ6R36bQZ+sptlihnMki4
ZpZ9TvowiDDkTBXmObKm4weoZrISijoGPn3Y/JDIpGcwCnVEUC6fLKKoQtiP/qisZJHkLfSUPMJu
baOiyP7mO4b6abIp3tDlGH+iFgRXrCy5aq5XQNe1jdx6DHObkF6lMkdSyAV/DvHVgxeTR/aldDXs
NEOnotPe9bCWZ1pTq+xlo9GEEFgQtVrTHiJqrJnl/RFTag4SCRoser8cnUARRcL+8ycf7UZhoFM1
aGxxlbXlF280/N2Jt/z+JYPZZ9UBOUiH7eEukZRh0bikjBf4fY0XMWaVZ14psZXN0ubUhDoyFBVW
B30XTFTO3/v3E1e4DRU2DdgTvlpbjNUdvMZGO0BtSxXoxAZxJMyd27nIuHEC58BgHuwQeSrCok85
QOVu6X7vWxuMfJKW8rYeyh5kepV2JGIhcQOU0mW3iD0x/jDDJtoGQxLfVeRTTzzqA9HLrxdKw5WB
thAvDqoy+w+gLU06KQhxIWGJ9FyVTtMsfTOyz7RY5i7V3dS7qmxmGx3luPwt+yaA79k5QCvI7Cv6
HiIbLOJg5pzDUjf076oBn6YTy+X79Zn3bc2ZGwQP8MYO1ucC478mH4hYsBYU35oKs1nUUvZPDv3i
tR8N5zoI4/b1z6chwT+nkZnnjY5+/9G4JFP1cOZCloWNWDduLSBjEVZcClDvx0Mduz/6SaROXgqZ
yCGqLTFgmWleDoIy5CCrkw9eSHe4q6PidbThqPSQ9j8e8ciiDRwOMYqHdN/D0mb/5kw/s7M4mNMl
bV+dNaUtnlN+czm1wxCdmPfHxiLdhE8PwQQdswcPMs/bgiCMCjTbULszegAadm+Wl1oFWvHPb2vu
yYXrQ3KOb23/tjC4zKeOhpjFpAxsIzKd2ZFyclNQuv7BSMxFQMN8P9I62Fv7KRvjseMcZY26Cb0r
9dXCMLx4U3A4PcWXOLKRIxDipuCx6vPSuH9bIYo1O/dZkHq3TK7GwZo2HJidbx/f0pFRUBtznsJ9
kfj88KBjBPg3Gw3LU1gZ2U1SJ8XZpDfZP7gZtGzs47RGIziSB0sOZbG40XqmA4IQb5eHwrx0okE/
+/ObISohKIHiYsAR2X9kLGRkwHSTT0o13d0gBbCySooTH+688BzEI9iYIM2ak8rkbg/uxe71wlap
ZtMmCLOns7KfPgp6I3IvC41Uyse3dOQ7mjuu553XY/dwD76jeGpHfzAZjA3GfEGm5W2kHvbbOhR/
ntkilcrhXeekYUGbODioDZbmIT9y4BdSHsd2foB0GDbdiePukadnAmDhgEYsN39J++/IxjGpQOtF
jiXVsW4FKLMbssHCWpp+h8DsxYlk6UE399tuRwbNARVA0+rcKLs/4NxnPPK0yDOVlAaXbp6IT7ZB
DVQjIX03Ya38I0om48EYE9qYMMnrznqub/vxezx227iJkUowSHpx2t+/isl0Bt8nxKP0Xk5nVYwh
JEVq8awUPgWU9voTn8Kx8Vg5dMzcBMqAw7ADTZDwU3TspHz0fFd7wtnIPgyf1ERzAwu2dvfx/R2Z
p1RE6FjHRV7OzZ3791d3A8nwtzyx1rQbr5XGyugCeupc5+UfjET2jOXEAaJ82DgegfP33XQgVNZD
JO62YdO11+UXadv1f5y6gAUFD8pie35bh/dvKpAFJVlk2qSZrdvGzN1nLaimK8cbTlVp5td/sKaw
cSEUpbZEmH242NuhkBiUMlIt8LtlV3jwXG1cpVZNkQbngGzV6bVz1mP9emKBObIBkOIixwVjhgl6
GHjXirokxRWwyuHgPbEX+WgfwunE9DgyHWFIsWXN0lZKNQdfPSkN6WkY7S08Fwqgp00vbkX0Gxjh
a+P3f75Ak79gsSSBQIvKYQ6jMnG66ARrphPEJXuB1OnkSQKsQWbXJrIpJ6bJsUdIpWWuJFLyopy3
P03SadLmI529SOpquE8DF8hxG576oo+Ngu8inzR2ijhUHawgBFtpiUGIjU1b+JTQhoJg8OTZ4Ogg
0Kw8imkei+VBhJP5ftHgrWsvChhLV07Z2tc1AvX1n3/CZP1nB0DcGt7tNADskaFVnr1ADudtrcix
zocK9nthoNv5eKijN8QiCGrdpaJ7CA0OLeUQmxHQT6Ufc1Qe5GXcavaJdPH7rBkL0tywBa+EU8th
kbVG20hcywwYoiI6C2oUnF7jgrA3p2nXV8hVYV1c1nrPJCyckxmSI4sH0RvhAfvW7Km4P/+CyBiD
Vke+1mWJ/pyWDfKDVoqbXJ70Nnm/zHuEPWhz56XefXdo0eMWf+jGJlzsvHHZaBEmiUWbbgezC07s
mO+XRIai/E77AxRR7m3/rno0RVNkT2SstQ6jn97E4ratKvtrpA2uQsJIstzL6UH7dzfD/6qMPzIy
5xYCYhYQJumhIWZdTZOjeY2JMNGGXsQh+CEpbO+JM6iHg00Be45oLwLaJ6jifDxf3z9gDoQEYJRp
qKJTI9q/awnnZsw4XSwAiWCxwMHsTCVxsBsLwLgfD/X+05A69UWkk8SwDv/aH8r3vdouLFJarta6
t/S7q52vuj/fXzhcUHKiUoqyj2ak/VFIspbxkHJD1hjIpY1vBRYCxinRwZF7EbwzsDnzukKBdn8U
rwhHFmbCcYHM8sypkF2ZKtPXHz+xIy+Hqc8qQt2dY/thEWU26UF1hX4Wsq2+NhWeLhId6LJprOlE
kmbeEPcDAmnS5UFW3YKy/i5tNIaix4ebjIvImugxaFvvfgxV+zXoG/2ONTpcd6Ew/ngjY1CKkmxm
FGpYnPefoh8gNEUgT5Iz8IMvwzhF9DFrwbePn+KRd0WYMdPXSO7MBP39UYxRsyIXidjC4hi9wZfb
WlEUGlf/ZBSWZI5PnPkORykLJ9FiWiwW+FjCNjFKJAyIR0+McmxGzPagJC1Jkr4DFDY8njBRAi8K
/OwxbRDTEvrwtKQn75SH15G0HashB0GXkIYI+81T5Le6cU/VbES3jXrXpe9yERV6Djg3aRuEtdLY
DewAnyNwSOuGRpNV34vsB0dVKRfVYM3OfGG6dmq7BziaYzBvj9Yf54nn1Rp8CGKAmUJzEAbVTjFa
A/Hywuzb7Mwq8FRrDOD8H7/X95Eko/A9kPChXPoO5Rzg/RrJhG8wcAPnk+m6+XnSTJC0Uz3MlmyQ
0YlXfGS60nNFpnQelG3h4KMYPSWDsuIVl4GjX/WpOW1COx5P0G6PjUIwNCcUOLXR7rn/UdDdodop
ckASu7jdcBkv7X+zd2a7cWPpln6VxLnpq+3msDndkowIRWgeLMm6ISTL4jzPfPrzMZxZZStdFrKB
BrqBgyrYiXTKjCA39/D/a30r6D96835RjF4nYsh19LapYR2hXD8MoYkhMxvd2sUoK3meJ7a5N5ei
um2briB6MQ6LhzxNgd/nRXmeKmH2uqRRD4l0SNpz9On5B7PcL14fKg2rUozaEyXed0NmbmwsD6yE
bsjh8kbmGDxL/PW3Epf+9vfj5heXYvGhdrdOBw7b6J9vsMwsjF0a2g4sStFlnrTZmTln7XZcoFT/
80tRhkKKgkqQI9W7S+mlVXxvwdWlXb9gEml3Mzppfxgyckp+f61fvA5gAOmOAShSEOOuf/7DE+1H
MQcIYahuqEFzUi9TchEJUg7xUYhtO8cfNWh/MU7pmVJoZc5bj4XvnpgjOYHYag7OvQ4gU5ZxfIJf
oPF+/63ePyzuGQBS2qU6xQvqrO++1dgZdWc1XGXuaQTVXYR70A7juyQT/1RDSFTEyhZgp4UtmVCX
d1/InGn7tSkQ7omunSdSBVJ6C8fr91/oHRCfwc1lKAVDe6a3ALDyXXENh+aCZ4rL2GTcGLmxS8km
0OPMXybd6xtrA7jSm9KKhO5E3eKX/owqHYta4+da+Y/vLp+FJZ6qvMF79b6ComXzsCgWzVujyEpP
D6XGMt/ZQEb1j3Km3w+XVSPH/aWKgioD4tf7B2kWXZrHKDLsvEoOjhm1p1DdPmrl/+oq9BpotB47
7PLdjkLHvJLHvPpu3ZrTk2rM7UMti8ffP8JfXIQhaUqkpuwxGZk/v2lz3UdV3yoSFp0F9SAlOlMa
8T/dtlCqU5mXHZXTN4Un89122azGroCMhLtMtwlyYV97ahTORwAn/iI+7Y/7y/U6iBAA+KG24Iiz
ftsf5g2tHUhX11M8F4idv5YoGp+G3MqeFrMEj7doVvXWVc70mVxY5xnfVv2sxyXRbIj2+hgLSoKB
MlBzcjvq0poJFAyM+kQZMws8/aRYd2k+A7w2i8pqdnGQiz2mzSo8seKqu1r5IpMXt/SD9uyBi7Oi
SIjmNadB/zpnqVg2cTgT3TyUOkL8ZdZ7r+BVwXGMY77dTHlj9X6jjfUZTDZoTrUZdV/0JmCfl2dT
H55UI6DSlfRin2RNK57b3slSd8BuIL1JM2NjWyhZGkZg23CJndiBgPhesikNLyenTy+y2ZrvB6mW
vYdR0biMeHHbbZYWJHpkJOIBkFLmpdkrMiPkeirz/KHs+ujWnuOKvB9zic/zptbvFGygz9WoSUwO
uB9GbFZqnu8mti7Bxjam7pwNQfo02l09bcNokgTfOpPqnNdJwLwXxVqZ7JM0yjSvYWcH7cdOJIBw
e3KEm0oNy65QqyL3uwmbrF8lRjTsNORW4eeoXh1AjVkRThA6Q3aaTzTyfSzxGO6CuoeKVAnRkAVg
1uNzpVTqvT6PhFilUeAQUFEUzp00JrPdR/ixv0a6ieSudSasOUxvzbURZemVHBrMMm0w5Y9sW/Cq
jElDAMnckAzrdmllwQKLm1FxQzurzzWhy3utLLDQTIaZ3iv8M+O8G8yTVuA8Qitu1/126ZKh8QcH
lxFm1K7NyLRcUjYGCzJswg/HEZegUhG8hPfbfAmSQrsfgrgpT8K+4L8YrHKa2SMb9WsRNhHBhJqx
YA3ThX4XKimJzFqeBA9WPQ/BiaVW0Q2udfuqClJ9n8y9s49xsRyUeWg8HdkceDhdf5pFYN5Twm9N
FwlqCs5L78bGAy+Z0AKK65H07mQQpYssLZ92LZWNV4Xwrxivxzgx2G07xh+TN+KFtS19TJXAqfC0
1aR02Ug+1pC+aLxpjIHUvrpix+m2Vl3nB6pn4eyaeDuJRgQJqLhzOFj3uIcTaNH8/NdhmLJ8h6l1
Oiscu2ndunOAZSlVFrgMPQhlQdKoEKnsenrtpsx6GTuUPZtkUoJmq1dJ9DBRbCj8YDTLKxOhje1n
Stno7qxOdgCYvqikcOekAnpFu2I5a+w4ny7RUZjPURMbmT86hVFvu9TsMNx1JgoHWRe2eZZodjJe
Gm2j63eYcZfIM+055GWos44MOJnkup+Zzgj4ykyt4hqdRPslWltUO6wTsYYexxiCL4neKvl5vEQj
PnTRpI8NpEuSq6faWLyijueHrJ1riMdFWib2U72IZas6MRSMwszTEdLKCFBQ0Mv60kQL9sLamjPm
h64YVCIsqqiFEDaAjFam4SZUDRhHDvdiX+iJHSPqI6D5QMiZtvidGlqmC3tSEnIk2T6j18kmNl+Y
PUbfbkISgLSi6RBRLEMwnBmRkquEZPfFWUk0GymPXcLDW/BL5zkQaeb/9qnqcroltl4bJ+j7yMo1
xqr6Ug1z62x1YdYOXmGwfxyrGrIhQmfsLpM5MQxvAhMXukhH+UMDYwc44jS8GmYzxoyKCQtaIy3q
jLq3jaNTjI3xljnlNpRW9qzGMrxKgxqKZZwr5bwDTsM9CZWkcNyZ4wEhiEG00gbAsoRe7kw1sbph
rF92eQ3nqcuWkXTAWStgxMXAXfwOsW94klttNoebqavAJFEXzcIETnMx3s1NMFyHao+L1IoaW97X
coCVmBgdkaCqVJ+anqng0KvGpD+bZsGOaj9gUxt3le0E5zPv7+iNRaN9Eepq+oXKqlkeik/MwO1s
pFfU0xib9dEunBprADeecWzEtZO11/HRXKzYKaQ3reV0A0fPAS4zrl7kBivh4htHi3J5tCvjVJMX
Il49zAuucRchHNZmM+qHb0i4MDwrsT7epjNci/IBgBKm6Hr1R+fA2avGPPSrbXo+OqiDyFgO6dFX
XRw91mujCRs9XIje6znPk1l69GQ7R3/2sFq19aNruy40e28cvdzFausejw7vZDV7Y+pbB5M6Zd+q
oxscuIU2bVuK3QuzjETZG6/mceGU0efs6CgfiT+T8PQM6sRLlsWAEfF1MoDzDPIB0mPrZonpmltH
tzqS/OCgCwWLYq3YeMLl0dturDb3+Oh4t9HiFL55dMIvqyk+7uwx2upHr/xw9M1zX/HQT8LBTz9O
QbqrxzS+JsEAvz1LGN57EFnGyeDUzq199Oa3s4lPX6H/ZJAnuvr35Wrlr46u/ujo8GdTgNs/PDr/
wdOKU3zQ8ACqIxvASCLnelkTYjxlhQf02dRc9J0FUUCucAEFHbxD2ldrEsS00geK7yQCPYKgLo+E
gvlIK2i/kwsCdfXyd31gvckj2KCfKlu5VJHFJpv2yD2YjgwEhjU8BKWXMXOHyig9x0QPLQGzZWTe
xJKYT1gPZj9voyNSodXSad7IXvQ1du4MTVV85C6ITCPg0HFGQ9vBFQbLwJEHREN0xDWQuwe6IUja
cPSEk43PTdWN/eWc9DosxCPpYcojaZ+U2TSomwDeKusSRe7iSx8P+tvvN8R/O6SRbG5REkG0x29/
s0WR6d4ync/4GOYR17CWkywmw/TSMsfw6veXet9fYbe6NlfWQwvCfzoPP+9WBehnK9IXEpNQmbIu
mUQXNDpjXXbOtG3MoD/EYavt22peNm3bF5vfX/+XXxXRAgW+VQj5XkMwpkqURnnLMSZenG3dGfrn
OtAn386a+oO2x9+OGXxVuvEc6YnbsdnQ/vxVo7QotdlGllwGNICFKuddXXXTPyxRcEMBm0sF8w/t
FcRuP19FmEoRWCMrl9aWWPktdl99LztEU0r9wdH3F88OPedaL0DGRLfhXTVkUexs6Rbku1kqFcrZ
+hotGEPUsUEaXDCRxdsEOul5n1jVYTQC++vvn92vbuixmYPkQaMA9O760Husgi0cknI7qHfzHFQb
4hM+0nn+aoSsoHJ0pfhJSUn4+YZWfb5wkhrJ8mrKCminaDfkxbTuPAKM/qdfiOI8zQw6EEip/nZE
bDrZp01hI+2InWSz0BU4N1vD/vZ/chV8DaxsVJfeUyhVS2UHQ8XJhT8AkGGAWjhOyUc0+b/XRWD7
oe6WqGIw4VJE//m+xbGN+iDkMqLNxkvO39YmMaAzo4CuhN+0lX0xtRNg5nmYLsxcFZtyTrHyG4hN
9nY7DBSaQwhTwik+aIasr8DPJ2Q6+WC46BujyqCQ/PMny+e6lSUbaFcupvIcDobYKmzDt33AFt3G
o7YiYaKPhCB/H61cFXnQKhWiUvserBw4c18Cl1lnOrXw2rxkEz9F+gfz2S+vgueOlhy9fvN9IwvS
xNgxc0oY3DmZgfn4oCigPH8/gv5eYsCbihEMDzWuI77OzzeQBS22Q5P1Af2+48Lh6B+LEvQvaAbr
uiTK7fuX+h8H/H+ttvXfOODr/rkrm/g5+4NE7+JnL/z6o9+98Kr6SZLYgPZy7W1T6+R5fPfCG59w
TGk0lFha107H2vD+0wuvfzr+1/zRqp3DE8kf/emFF/x9nMT4MQLsMAqtdqt3+Lnf4eiO/fwf37dV
2oKR+8jL4xMa72bQeHJkhYXbE3DeCPoIssHc2fqyuoHzuHgUvUieEqckF76acYlSr62LaZcXatec
Z1VojX6OBgTHnjEu5LVaRmRtAmIfHovWamPUxwrKo55AuK90zsSzURtKdiqVCJP6Avyk9RfNEIR0
CGnf0SYJTA/Vquy20Jqay0CmjubiXCLMFLlxvxEZlYMtTqxpL0kxKc56S+g1AGeJoPGHp3n1/Rb8
COp7L0fA6MhjQ9yM4wYD3XtxSSiXyagMG05GMB6UuOwfVbwq+wkd0FmWCBWcK4UfetJl+PD7K7+f
JtYrIz5lhmCp4Qm/q95Gai91vhclh9DEhVt1F/OkVh9EfRzngR8fPFM/g25tS9EOxkr3boGm6jQT
b5N6bZ+oUMYQho3ke6fGtSLQZOp7g4blcGqtdZNrMSjDdSIADZHAJoiy2LTjYjaxP/UVPDp3blaw
aUvdnCiINoYKjZyidUUWwtrrM22otvkMUMlVC6tnZhpb2VHGra3PEKxKDiRNV0OqExMnCDkZAzG5
Hd2IbRfqvW8Ns7xNq1K+zsBMSl/hmKaPNyl785t+VKcvTW1FF2kUaW9NOZnUfkLKhId1S/sM2Jao
30ijrOQCOA18ekNEKsxzXb04S8s5jqM/oea0rghWoCaf+GKGF7xpskVJzifaJIsvy5xDd9sQR7Sp
pVJ/SZNR1pultZtvtjnMHR2EBZhXChC4dsukxSNkQXcjtItwAOVE1hRKrgNG+5UDFXH2Mg2V/kZW
mvpIRTgIvED0HNnicCi/5RQ8ppNhrKfbpegUucsrR6s9mIiR8GlSxA6xZVTNTtGixfjxl2wga8Ru
1NmFNBVSFqCBMVEWfsGelM2e5oDM+2AdO2pU/j127FXRazOrISZgXkOY8W6EiqWM06x9LUFyHYy6
EdcDjhGYNjZukZE8xqWuANbzhb+MEbjvzNYv8iID/l0TP56pUXhyfGP+Zw36L6zqP0weK2j1T4Dq
xXMOQPWi/CN/Lv5X+0f2XLz+CGM5/tz3FUg3PtFxot+ASG3diq/zyZ80FvlpPYVgw2QiYJO3mjH/
WoHUT0BK0QiulJS1pcr0+BcPVf1kq/SUcNFY1CVp4P2TBcg6TqT/HkwIitG+0BRBwwn4e5Wk/rxh
ATrZC0qsEzi7fp/EZ3WjX4RV+VJW2gIRNduiH7+KdfNzH9iHSs8O1tKf07HLZHqq6ixUi6J8sSq4
dAIKUqRP3wBub2eg9WQjKMSIlXawVeNnPJlPIgBLJmNoaoOUpZcM3fMQg7NX3DaFJLSQZVMYRBqE
tuVpsn7W5I443uTWSS4BZEKm5qgxV9vApkfklQenYq+8M2wQ5FeXnQlC3zrXQi+KzgC49bsarqDu
jeGGqUBT3RE/dLclQ5MiM1mqm6zYQ2+aIN9Jv+qvnPQ67skFvwmS07jakjZLDGma0rq0XMoVKQUz
OpT77Da7TfzEzy6D8K3+rCs39bmhuHno8asOACZbzgjG2hoPIvBnoljwDe6qW/hm2EvuhOopJfRH
JpRvkXpT3Da2e1cTLCjutbRzDRv4Q+itcRqlB0OLhIk62SmNvVsSdIcTQRokFcYjm4PF32fTWePU
JKJfl2IX9du6t06JFwEVBR6udNVdS+eD/mrk9Y/zV/EknuavyvF35fj7+mv03L19/zV61r52b9rX
v/43vCXPxs7Yya/Dm/xqgMZyR0F4kjlfDO02mLfOriYDwyL13knZf1C27nVXP0AQeMouknarEDKi
lV9q5sQ108PVHrNn4nPXGIr0jjz0m0nZpx0llJ2reiXFHnpc/hjuHLoPwSUwXNUgZNEfIEyVl03t
TcvlSlPUrvm7LHXHr/Tk8vLSbk4sHSgdDQOiQfmlMLZkmUyj/2XybNRqRGDr0PAONT/N7+DOPToc
a6rK0+DJSxcEuGfbz6XcECdrPe3y5iSpvmr2pVGlLgkaurILe8+yPHPa6iCyr/ieVM7qwiMYRd5R
m5F381X0Eihbp73K41PUOZN2UpwS812dRL30OLK5ZnYTiq9he5mbZ9o+A6e148fL6H6abib9ySgO
V6ayTcQjQzUkJpzmvQdHzNeo/ysJnxDF5yRCsGQgMyzh98OetNy59GJ52hiNq09XUX8CZJysTdvy
a7Ep+MKlsbXcrj6fIsUTdup6VbgzgnM9OK/I2HanrTyU3Zl9/WQQtUJBnpqhc9l0hyjahCXvtzdr
d624agfwCQsR3Y2fkKQ+uONbdBdfnPtbqkEH+21bT34pLsbncw6pscsOxKHTQbF1G0fXpHUO0msv
lE0EKGDZOPpZ8z00eKC3Agtv3iAdbufNpEUuWV2ZdpZiL4of7IgkLAqG4mz0ZPc8iWDT6rmHSnen
sd5JxO7GmgzK4l3HBd1CxYcjd+JEp1mXeGr8Etq9P7Ugnc/S7owELoD0Z04D2VIo62dziAi44pQb
sva72j18wfomr9/Stcowe3RVSRN1S8jAnUcX3FcWt7KZYC41eUha5aR4jctTGIDS6wavoNNVdqTF
MKQIQXi93IYZH40nmrjTXiVrxs0VMJBPaTB7kfXNGcVDl5BtepJV+1k/zZ0NbFrXDu8i9QEnI990
VyjbtLgvlHsl21TD6XxhP2vkThEKjXrV05bDmJ3qZEcpRDqZo1ts++xKme8SzaNfOoRn/bn1gPg6
Ut3yOr924DnSSKPocPyH4rI/b8+P/5p/9/1P6PPzz8xVkCwxV5d//t9ovfZbec5+px33TIzL6fIA
uZl5Kp0Ud8np43T+5NpXtbwwsPTOLwx7PfbF9NLCKSzaC2OmIaM9CGUTSj/ueadqivBKxkRnkZ70
ohaLH4obqxEw+fdhBeqWT2EVe8rNLjIqdyRGx54PgbaNqn1jfM43Aexg209n6IULIUdGYD62CvMq
LfXqhrtaqOQqMjBG1wi5Ny+2G3Bl36HPj+iEmMLBbciwgSAJsJnwmuoxG81t5hdbqtqE3oAAfaaZ
99KPXk0OvKzPo/LCDO9LlkcYgQ5W7cS3QCRH2+UCaGwuPRpzk/ZYNNLvyPsKAfkF07SJ7RU9wkKi
AdxNtasOc3EOhVHUz3QoN8XB4KWNuwcaz5tqxQ6x89YsdJVlsAUh+UZHgPxEpliZuwnkaKcb/VT7
HKjpCwv7lySTDu2GyZWAbiEx+02vXOVdswl6kyCOmWy+a6XUoQFTX0JaC5jX66UKLNrkPFedZqbi
G7Pt6yLz85K8ovFtDM/s9iEVI4RfsLaYg7eJcyV0jPmAkWIEOkwUc3wdG4XcCLCLEwVir3GEpMwx
ABa/zKdbNZxcztabVJMbpSBEVLEKV6tC6N/DshXprhfTk6EOF2mink1Gdom96T7PzFetIH5FXkbF
8z/fpf7/BuKn9q9QgvvPZZDLtmvK4Y890Nu++uN//7GhJoLq4o99+35L+udf9WdZRNqfVvkuXnN4
fuii/rUpVaX5yUYriXWQ9p6Of+lfm1JpfALeZK2gApg637mCf25KpfwkiTaFCIEkD5klhqp/UBXB
r/RzGZLaGeJ8roXsHE/O3xwX1YzGphSZ+bkx4P8OmSCJvWm9JonS85L3d0No01tUkwpBIZWoiHzZ
kvB11jHQ8V4P5z0Q5ldOiSGK4QWO8NRp12Og1dctEXoX+WxPe/D8HXs9rdhJPTMulSQ3LrMhdKh8
5mftADmDAUl9hLC8Teg482m/BF+R9F9biAdgktaPeaSmvKmd9PGOvs5rFCBLlE3JvbrN55C5y/6i
Dvp1Vcn4RAO5uRmLIffgBNK5zklzy5hdyuwpyIMJojmh8spo3zWl1eKvFuCFsw5GAydht1QWgs7m
5MlJl3utDj9rUf6E/Xpyrcrea7l4jlRrL/vsjRTJ2oUffBEv4VYTOkCzsmNzoLUPVAkiV2sq9TGv
05dYte/aeQ1lQVWjaFx8as2LgGRPheLHRi8qqBRFdBr1AMcE9hg/qBvFVxPbgKG0FDulo6zQR3y6
RF25CJNyH4R8zCwP7nozg1gvQH2jJoj8usjeAq1SfExp90rezLt5aFvWCbXbWCG/jDJ5tUQLqlrh
eyu4RS8DjeoL3Rrbb4ziCl8uS9e6YIDOjl5DXaHYFRf9iSS36mmsjOARji2AIGXoryC6R1dDVkk/
JLa7ggjjllM2+k5fsZA1oTw40JX3oE1jr+VIvKEgbnhJzPWtRaleiFVVH6msUBKwwsWTC8z4emla
31TiV5HJa8AkB3XkS1sRRFVRRm+FiN5iPXyL0T15g47wYZ5YnCpuUWghhIqbPtgrE/qumASVDcME
Tjzct5NwrG6slJpIW6nGCfIqSLlN4jBqZX2YJ74+7wJM7WE47zLaR7Ck4Z1rQ+2GGmot2LM7KAA2
XfGh2SfdnB7sQkm3RRvrD9msQdmNGGAEGu0WZbwPBCUJqx0iHzXedSsD4GiBoe9CxbwQ7WBcxJWs
vxYClHZlN5zDKnkd9QVHJEu9RmbyOibTfVLzuSkILefVKKbPeV8TLwj63g17JLEgyu9Mc9A2fSbi
E8vkb6ni8ops4+s0rqfWnUaeotQ7sgQle/siDO6COnkRS3Vb9Dz9MuEepFVLx3q950XF3pkJ7Fqo
BUlndpe4SR2djik7t3E4H8zsTIV+7y8ouj3EcDyU0qInWzDY247RSddrJ7UyglDL0DVUxqMQrHBO
bu+dQmFwl8VVrVvx9ZIQ7cnTxF1VPYqJhB4xmJOrl8YJeW23lEfFybSUT3W73IeIadxZ0e6DjnEy
jwWHy5xdUNwVZ1lDAl0c9vGuiguGnURwULVgDVViQe9aJbU21JyDOxqcrZ/UOZ4Q9nuZaDax5Ls3
Sn+OdOxsqfi81uzctVp1VQ6MJxS9F9i0oPWOXD2K8ooNmbKccEwYfQtSD9v9hBjP/rzOKO3qWph7
NXkJXqIE695dxB6RFcHTcf6DaWy6ssg4C4eEcTQKowiQ0b0wZ81TOkLvDB6SB0O68lSVZ1xnk8Pe
m1fFzOKXVpOUKo3JpTFYXhY5u317sSZfYVMA+1cXG0UoravX6F5zwRMBsjwxooZUY5cbcEsQnTA8
yy5b8yw4HjtMHlbdPBZq8yhyWiZWz5Q/O7XtT3NxazUUtUjrbW/S9UHmBhFdyqRtRJzbPnPqfWoy
egiKuAtQSyBFWt/PAn1TxEpRBc/SjN5yY2z2JWh65s2h2xz/buJ2U7b2BvlH1l2QLuGGDVTqp0v6
Mg8UzVoCP/x2hZePWV1tQR5zSBnZnEfzfRAnb1obW94SKOrBGcZzLJ4lJQde2awwYq+MsrN6Ts/q
nJ9n9bxw2pHDVzBtloZlyZbJUyGhfyPHPkDYV11FLPdVa3LKHxiIWOZmD2MJTsDCBAm2LRyR1GRv
CVoG8Nebc4SbjDVlVthVYZ2bBvtCr/TrYeS9U8LqloTmp1oknxP8rcwFjIW0dkLf6nm0MoDLrY5M
RUgFpZ9m5oUahmRNUPm81REybrQuqTws7htFYzkgeu8xQ81yQD/0WqmcaOqe+gL1IzJDaXEcMmPA
B6rJiSRFW72j42d40KMMRKnyeoQjuzMy4eyJnyP3uGhB7FQ828C8KzMlJ/ej4h6zJfXaLnpbhuJ2
keXVZKRPEx/LIxnK9hODQ93Mj4Y0H5J6vhedeTGQorJLtME6iW3OtHQTUr8Lm8cc5rYXJ9wJWMPf
nJB/jU15XzjZE+PgsZgY1Jyy75zc+RqI6BXXLjJJbWH2jpFv6vMS3ARTcZWl832YVY9BOw9eNSXN
uV7U5J23oLIdU3xjpWndtIzfhEKBqc4LnUUwJwyGsNXKzDzAWq8iXG99SeYqyrvSBd4qaHG2j9NI
KS0O+Ywqtxl7p7MXyHCncgwOKdy0TTnlybVYaaWFGp6aSiTuxnlON43kDE3kx2s2hW/zFG67LnxN
e2aZqqQOIMCBn8xA0ckX4dPZI2vdGEcIIqU97aRCgGNt0OTQax4sCxYsnnAE+1OO3CSRvDkxb1sj
eHbqyBoYm7wzah+/DLo4EPUDfSAXdz3NJBQUDrESxnpDTCbnfhU1q1WcemE+uuHIbFDMtu0qZkM+
Q7PewYiS+dCFJuNbKUuCQIxgPm8GVd4Tk8QU0THpogaMZkr/8YuBts3vRHZVFbr0FUX1CMcg4RVq
k6uL6T6N+9o1Uq5fFRrTURrcRVK57mIDi9jSVEiOeTGW2tJ3dBWqi7BT0VRnUXS5KlAP60zp9e10
Hxd28NwMJl8max/X/V0b560Xp1D9E+C3G4W9lUeEN3dYY8rR4trZWnTVoMMzzwYKolHBRnCjZdkZ
efTPtOwNPxnKp7yM+y375h1NFW1DGwP0RsvwY7pKU2Z/RVh0NkJ2jnpQlCfGbDbnSmlRRK0bbRNJ
p90JnRkyGfhFqxialqSrl+Du2YihGS5GtDLuYCjXSmJt9RBmYWzx1nTcTLOg3NCP1dUw8vlmRGZu
BO0V9eLAYtAyRxLLMrmKHr80OdNOBumd3bJBMWPmJ+2O6SxUKexCvLodhNZv54aBmkpiQLR1fTH1
8LWs0qdwdGZvWLfYUZab550eryprNPxR4awhgDkVv8C+syOd7bSJFJHoln3YoFg3ht3yEjQaFDB9
Fi+hwmImq7x2W8GLngVy2h8nw1hG9oZshkMeGW+oWEdOyHL22PTcDxCPT8ZJa3dOoKMCHFKWXSNz
tkPHCKZZP5+GBevbOrGEI8+f3NOZDbV1t7Tsl6clqqkgmZQmtKn064aVKEkmbmNq6gcl+kvv8H+h
YfIf8+XWa339fys1bqXa/OeTqvdcffvj/lvz+u2nRgk/8/1IKjTtE3op1D0AOVZzqfxXq57+AwR6
xWEbtPbKj0fiv7D11ifMl9CVNM6xnEtX/u6fZ1JVfrKRIKv4sFdvJt7Jf3ImlT8fSVexHwAb3NYa
5DKAIO/tNmFuaqMhW7p7bHv2KZEIxK23jvnFoDd6ICFOf6rwVWhe1uhIIKM1MNchWX5bhHb+DOTh
EFGRqTdClKY/JVmruXmmZJc0mOWztEvttLeVnL1RPFKnDRatJpOIqfMxcFRxmfTpGFPtKnMyvMf+
TEzEM5YZrQnIwPoJhSTx0NNdpamCrJmas/HCKVA8y3zWA7dSCQFT0gUXw8LilA3znlYQZSRTiz//
8FB/0bfXVqnev/tJ3KcjRQPI0epgAwK4ttd/8NgA0c7g0utvLBLaZ10paHGvLpCd0RM2LSmKNqxk
eXQSGojYmYz6r8aM9JN+kqWWrgjD6VaQ6Mqx0tKGe5In89kFtNN4iSDnnGSJjLBHZVDYzzZhwKLU
x5silcsH1tRffg+LPitEWG2N8XzXZNWHlmiqsXyrqyi6ARHyLdLTeZdVCcEupmABDMvXpqJjbhUh
J6gBxSuS39nr5hbtAEUCL+hC9SXIguEQGN0Kd1XOhmTU9nYYNadpMcgr1t1kH6pl/IHQcf1s756B
g+oQaQGvDY63VVzxwzNodCXTWyd8K/IgPyto+kF2JWVl7gbtTCU9x//9M39Hm1qfOVI5Fc8ULwZV
o/cQrWXkaEq16VuvZ48iNT5H2aJujCrpTrqSFK1gZM3qSWz0xqpk7BPI8vsPcITb/PyFMY6ZGBlt
AgsoRrx7WBhbqeZM5beYyGTVFYjpRrdvk/q1DArtbcmCWiHya9jDnDbiTT0o80suNU42wDbmZ4xe
0bDJm9w+yybt0igsGoP9ktVP2BmyzUKROfKl0lW0snIRnw7oiopNqVrivozZtZlKamxDvSMOK2z0
m8URoj/JsyZ8KIoivKEmFKboMOzqA7HekZ/109eG5gmOwzCAR9BKfq/QlfpYhqxOX3V2ATUJAOZ8
mIU1PjZTPUY0ZuNyC7dDeYs4KA2uDCa5zgVBe5HZmXkbmVGEUr1vuWXpWM5oxovEXk+//YMplO6C
0CS6JFhfr3FsGPdTNI0X/KuGDmuNFxZF/J5jdnOOeSS+m2z7GqqU9YEO6G9DGZUMIxgu/QrYolP+
81Dm5SjDoTFeqtrCukk1bINXjh1mqGIhSIKPSCRHk+3Pt1RF86WpTGDqOpzXZeCHV6dOUF/oc/3S
oxR8NIhIpmYfp36RdXmy73NHe+YcY50MYjmNugDjWxq0N9pQVChcSI5yNYtUxLJqBBhip8DkpRZp
6DdSil2Gh3IvFJu2HMLBDiNEytYIngpODbse7lCjcSqoyeO9U6fK7yyzO1UDxTpdN4MYH9ZmLlvy
Qcf30hwcPe7fVm3BpWEOOqF7DVlZv3+t1mni3b3Apo78G7kbommbtfrHe5HLWE5TvnwdnWAgNpvy
38wdczkBRafE/Lgtq8sHl2SN//slTeo5LCOrU1P/+ZJRHCN5qqb/pu7MduQ2lm79RNzgPNxWkVXV
g9SSrKl9Q0jeEud55tP/X7b94zRZPEW0gXNxbgTDhhWVyczIGFas9ZeQTb1zEuS6VWbYXSPxnT2n
dfWgc2dwknxmuFq4PKvV8VRnklo3f01O/92E0RndJ+bunpXcP8YzpMlHMxjmS8J8L8gsmynRqI6h
pNTNYVfKXLyJy41+OXDARGCmgZx39VMSJ4PfWHV+FvooPyfTnLW0p/X6gxrX+XAY+zLpj+E4WV9i
f5C1g6QH0vcwb4bvagyELE+H6mnUKCW7itzNnNIx/2XYCGIdUiPqgUWgD3Lpq7Kmb1jX+YPqRxpA
IA1NxoPq+yYmM6ve+ZIiXFstCmlpbu3fdJ6c3eWnlKPZrlLJ/JEmKoAPMx3N/8pNPVNpokEEbKuF
LhrtCWAO9AdgKOuDX2NtO4cmgprORXk8Pla1kjjUD5Ph/VyMLQREYWS7Rq7kPwamZX9PZo9XUKUZ
JtdwVv/Qm7R5nwST/p0B8/5rhdjoE74Y+dlYuTD3FX1MwrZAE5NZgww6CJsNkNvAUg61X+QXdeqm
57SU6FgxJvpHCsbtXgIg+aCXRfeopFaG6FofjyAHjNgsIHLT44+K+VLLzHoy3dvX74VCbXksmFiw
YCtiA5jAkFehlNa3DSzE6o9aDeVnvatNdARDfWgOkH4gngdutLZcxRmzB7MwxzsrHKVjMsfpfYzU
VuxCMCWTcyODm2bpN+qDxickEJtPTdKG4bEsEck7jIHZoakadGBO2qb4+LKC/wd5zv9vjTkBjP+/
5zqnKF+338T/8A8gTPkP8C1YYYF8kbuADPtfQJgq02BTmfGTee9gmhCEiP/kOZb8H0gFSIEAyr8g
wvif/slzDOc/9MqgsmWyBZIYoV7wht7b8tbScCO/ofcGkw3nDhaKVSSlaSB/GWwNPXOMupoelD3c
M2AXfnEKbY+Te/m+CFsCwcZzSxOSfXjBOb56a2MQkkkLWTztBVv/2XWodFA5Iw0fMgU1a0PKwRrM
FoRMcDYkewjchXv6xzgKtWKUizu6zlNkPWjjPEDFrtIJ6XIpKc+gqTRX7/3CFVQwx9b2s3uTlsfO
vX6JWf7Pvf7HNNkkSSSj7nDSLD2j1vRSJRVa6JVaRAFDUiJvqifpjIbe8J6KoAVaaNTzhyaowvOE
ZBla5cg+q0UCIDkbQJW9Opwf/rb8Gmv9wu129YPgRVNeWHD5ZcsfJEHCnjDeF3pxzvxuqhfh/cyM
6oUjSWN1rorfBD5A1Wy5QwwxSmh7Gonz0ZZNZSftWo/GiDNBVxq8JBwImgj5lj9l9pU6m4si8tpJ
it/FeW5Sww0r547SJ8ixTgqzD3Aq2+FJYgrz2Um7+TfFJuqjXR044cGCl+XRDNFmcWMYk/Z88irV
efl21KeZsQQlLm7cCrc9ogvLvCbwwcoeok+63FPKz+bpaMLq49V52JxBG9cPGk2gU1NJkVuhUrpD
9bn1vSDLgCOQl9AWzmK5STbisSFMdjHFwXp8ol2qu9pcp++jrpHuIF2wXJj9CQcZxk0eE0ZIowNc
Cf0PNDXtnTDq2l+Iig0jiohpESGu4aMEjh3aDUHi5U2s/rcGFXpCOqFFLrz2z7eP6TIV+HvrX5ky
VqtmMhsdYyNCQFmuaApOMPjdV5Lv/2lkE6C8VHmjSJE4i2J3cdUQ9jKKuUqjI8WJaUc0MaPosKk2
WpU/6Hqu7WQ44ravLh8XBc4kCy4oHoaVldzIVJItGHiqofTdNtHISmdjOlDeFeN7xg8rQZj59lYq
G58No0KwSrigK6Zk5qmlaAzG2DOzFGmiLJk+xI2Q9IRJ8E8d1pcTUXh+4gI4x86eS7oHCIUdmAmF
NDEr1LPSxmjVqJ1jfJn7EXaL2z/w+vcJjTTxDBqMhjKutTzh+Km0iohovaZo1XNeiUZRGg1nDR3w
HVPXxwpFNhDYtsZDoF6h6eF3gdSi0MVXNnoGcaIIjhdL/hwgUuHOlhXs0KZuLU2H5QaWILJa9NCW
S8vGYm5I6GOK6G14QnzNOPudPN6Zpex4b99FEOawjXGy2MjVLjIxiRctgtQDBmt5OrwlLniMFPGX
0dqZe1OujzFTLDZ4IQIUUb9dPWoo8FgAxSpuZ+KM9Gd1abov+oGZUyf1UbIeyqkDfBZo75Winh7p
W5bvAqkNXb/xnd9VpnTfok53PsBsMXynOlp6BeLmpqdnnbZTHtv6qSLHRMZHFhyrq+fOGigay76f
eH6pFKcBDT7KiEF6wr1prmy28qnN1b3BwG2jbNALaRlF6eVnn5PMV4qczl3U0DA6aFlifzS4VJda
mvPfJSWm91SLpZ9vPwGA+//X6lqqqwJ0yBwbE0Oh0+oPKDF9TMPUvJAx2TvXSCQjSzeGQ1GhwYHy
VMDAVmfNNqdE8fnD04pY5xF09HexPts7Ja8Nx7U0s9rGwSijWrFrBMwRkbkPKwkkjBZEYCBkxbO1
uGuPMEV2x8nupG/ggowZBe4xY4JNT0J6OUn1ET173y2Grnw0hsn6cHvDt7wJFUjeROikDQjQlp+5
tyJ76kPGy3uC24vWjYFXtrb5Rxc6xbdhUP3LbXsbARMbAqc0U362Zl8xwxdy2cJmSH+SHqz1s2Xs
+NcEgBUYEm08kx67M3xv+zD/kA8U8mzmqMe7ECKU6ZCCJmNqSPXlH0AyTflgRrrR7Lw0W/sB/Tmz
vcI1EK8s92NACn60wz7zDGbK/phmtAQPRlFJX3G2yUNuTsWbn1PoVUksaPkg7QlScWmQGV/NApuV
eUhpxqDtFN6PSLWSb63FP7WxI1oJfe78nerSZQt+FRsxtDh3q+PPRCjtJjjKaSiuFRqTUFGGKWsz
L+HQwfU++R7Qm+LE8EbxhPwRbWVVSY+KFoyHgorDzjHYeFQwTy7x4tb0dRChVhMUJFmBcpadhy58
nlDolXCRpdo07nj6LVMqNUF0+TSqz2uaQsBxtp22A08zCuTAY/oG2dmGoYRyaIMdp7LhNBWNxg/T
Tirdv7WGp9X5ZsGUZOo5fg3APFfsE6yFhgsEFKmFyB/PqPoYb18gg6c80RQFYb9YG0VLDTKVMgq8
sO7CTw2EIi7kLQBAE7k+3b694vSvTg19E/YSLkbmTV+ajq8y4MQ2AmVQA0aUuli7GxUYlvxU7VyD
qv4hJctxo7HN7uYw+f12w/DWvMQ91OjWc8cc1wGBNk1yVTMYvzMTCCAhVMOzRhB0aLoOrh7bTr6I
6HcvhdrwCGLeVYgJEXjBLbK8oKmu1+A6ysCTdAcQRhX8npvIPIGzBeJQaMNODLRlDmsUNfAGhPIr
h0yaTY7iK5IbpE74LlAm61sCCdDXCjW7T4rvqzs7u2mPniHEl2T4EJQul1eZUqWp0gDwdGwZZ+Ox
ok5OdBn0c+jJWbuTC16fINSFuB60JYTm3jpfji2D1mPHIM3swwVG9tvet0lD0yqVu7MU1h+SUP4j
D41qZ1tXvSeRjWFYsOky1Qix21o0IcqSfOxQ5fEaBeyVa6ZZ9wQrkTmeLSqkHwttzHNvDLjVMMpL
UXFMGmlKHkpLVCpjQsBjY8jhgypTfDzUoVz/Ny38GrFZLXa+WrHmPHXBzFyFZegDfGRBO4F+rXIZ
uYHEkD9MyACOR11BCt2NwAP/qSB1YB+rcLI9pXSCvcbQRuABst0UBDWU6aHVEt/91VWt9c5Q83mg
ewgM+ZiWDA7CZVm66QjDYGIr/rGf297LZTl1+ynW+HcSjHmFnp4gJ1QgWc2mh1BC715SpT3q2I2K
gEBBEAOoPD14zNWvU6MhjgYnjOBeQh+mNWb1U6F08jFRgRXLSgj4FMi8EFrUj+owdOepo1icJ6az
U1a7fh3gwhZNc4vh7GvlP6jiJz2MmOcyQUgfgzHLj20xB3dZX+o7b97WJwFWKFJmAk5IXVdXu3EQ
oVV6RcyO9RKg+Umr73uttNwoiQzl4ABf/GI0owwZeBX0f0lIV7Wg7gBVm+Zs38O5XB3TOZPR3jas
UxwA1Hrz+0WBl2qq6KLRS7RW7Sx4DdOwRO/bS2M+S1EBQezDqH4sjdL2VAnixiSr92KB60dTVJXZ
FaJxiyraymjQ2L2sD37gdSN3k5JZGV4S2YGpsp7z5PtgcxnnzNr78tcJwNLsyq/TMR5GeOFxcvEQ
3zF0zoxlnU+n2w/X1uJozRLb0buDN3wV/wcCyl02uJ2o0Mw7gKs1bdSh92wo55gPyQ2PSYRdImPh
tJfvNLLY6POisEaGw6z08vKrczinSqGHniLIg9M8SGAQ7lLXNKT5k9NH5I4itE9gd3STYoQRkwR5
77iL73b9IyjPC8Ui1NFWP8IpAaP64kcUUaY96foIs2yQ1u+RbG0/8mn7b1Y9hPcGnuaujYIMpLNR
PA5JLt1D7Ku+MwyQszsH/DrsdXh04Acj4BZkFqsrqJhkmLVF4YhAvPRAYeQPkmMNp2i0LfrzZfvY
xpC/toCamFEMFff2adgopWNfo5qr0SQTEo/LD9MpI2N2PvYbs2pOPQn2KXMctGPrcDjOkjo+FNMw
ymAYGbZpbFN7l8+NVbszNI8UGEpt5znecn8vcAXqwAo1vfV+OG3VV3XNXCuSMRel74bTGNhf7YCp
2NtL39x5TuVLZVLjXVqunAwv0yZ55CIkCZMjIAyeeypp59KZGpR54dE7yt2gXZRcCd9DDqg+37a/
EXjQJULwAElIZAnW+k8KAE8zTAk8YAkuDlPl/9LQv/w81kN3sUpwTVAOx8cBkNaP24a3/IxolJNS
giIn5VkuPJvD0Rpmthi21+EMZW/6YPlUwG9bEdu3vmz04hDKFV06CKOXVsyCdpWtNKHXlbnsRXI+
HMPGqF2nsILPWp3vyWlt+TUgjATECNfBxyD++6vwQppRjegz7M2ROt0zjU2fPwe2xPhM5UhfiG3S
k5zF6V6bfssuJOUmQDFgRJC4Le2itgvTSigh7lNM0blXrZ+hNMlP5hD91qRIuVTmHoPi1sHhcYIU
j3IhdlceHKJ+8FCE/EDY5ch15qolRp0gtwbJaH5TzKinyZU6H5qs3r00W9eTYS6WK6R5kF9Yrjay
7DyxnCTy7BgC6S5jLhYEenhBsVbf8QRbB+i1qdVzmOfpmPVdFjEgC1WBjQjJEZpT59hmeXtqQLPt
HNjND0kq4zhUn2gvrz+kzUd0lCry/JQ4uJ5t+13pq9DsjwKJCvXyIZvS4Xz7lmztJ6bojRB6coRW
7ldvmoaxShY560zMx2LCKEDm40SOPuz4u61rT/omtCVgToKQefnpUA5IHMImGoOU2E5qQGdyKoPY
u72gl57O+t5DvEJtGGkzCnir05m0SdVCwxV7UHvX95Na+yc61zTQpKgqL6kdPPZyXD8D4GJwTy9Q
LQB8/7tFCO2sNlV1IQgcXK0vNS+RFPpTYG1cXcsGj2GYcscFb31yQZpvkfwBWDNWp9makS1p0wo6
RFuOjlKVG25ZG5pXy5F97JnQO+uwg/2xs0MbsRDQAJjTQKVQnFknuNNoFXlS15GXqU7+qKrdN62N
5q+TL81HaeKEKxB0g0gOEybC2rse3PROk3hj3UJQ1KCHAuSBRujyKEhNmwZtTv9cZQQUYPMISRSk
xBdHk3QXJE0EB0Yx7mz2VopFkQa+HFq/UJWq4le98tANc4AAd8k2yt6uz2FJG8ztrRBaEOal6E71
yWlW9Oyd0rb9e6YVB0bvqyiGAcP3tZ3LsHHv+C0QbVFVxZetM59OV7MxC/TAy81APsHZPz1ZfaC5
mjb1O+0qceBXF4IelU6JGRUPkv7VFWcgTHXSKQk8pU0U/T7z2/BZyyCl9Cp6LGfI55NfsWY155Ap
6UyQVdd3t0/c1uemBMiHI8RD43Lt2fQyaMeuCD1aT/oDGtva3WDCvZwGyu9KMphfCvvudNvmhvem
KsayBbWpegXRUEbSY4bN6dYoUXLW4qC/k6LOBjZvphcxG/z1tr2NR9Hh9Ue5VryMzC0sD5cFMrfM
jRx74BegXonyk9kq0jF0m7+6Uh8fk1nOd16MjUPEW8EFoixGEO2sDjRyuECxc1opPMbTsdIH45xq
cnTSmLn7eHt5V9tJwiLz4NPhNkACrk1V9NlmsnhIdyW9Exlac5aZ2rvkuiS5ki9XO0u7vqwcVTHy
QYAoyEzX4Zsip2pWgRR2Q71r7qhFGJ4PeTSYYSiy/4gSZbprmSphFKlXTkmXF5/D2Mm8KsvSnfuz
sXQa2Spc0bSFaDiunFUzMBont1SpGOIvmZ9tcq9KTwPNqqLew8FfvZFi1agBMqAiSkFr8tG4wmsF
MrYy2WdCQjGzyTxOIP3CHf+zuSjwSy+GELYV//2VLwzQtyEpayU3ThirmgK/Okq5IcRR4FtClTA5
3j4/188yGQ5HlUPqgMig3Lg0WMhK2030bF1gkOXZqG2ov4Y6egcyLvyFAA4sMMhSPozyOD6DG2uf
4KjUnzO5BJjf9OrJyiFLKIMouFSVnT9XuVU/JoVU/Or7uts57Fd3WfxWAiLa4XSCQK8vf6sTjKnj
l5Hk+tGY30PCEP6ce7l7VpKAUcrSqOvnYmKo3q4zaWefrq60MA1lJoNSjiD8WGUtRlb1Q27TsJDb
drrr40qFvckxEFiJ997DjbMG2pCIjDowwvD26giMs5OYgw7JWTFMwX2XQlFFlT36evvDb1mhm/XS
y7NExrDcy9kfChA3seTavlrckSx0D11Z7vXmN6zQZKIBo2rEfSCWl1ZixdcKCsyMVGW69lBVqEGo
vbFXwNmy8lK1ImuXeblXa4kcEDS2NfiuE7T2JWcs+2T3eb2Td2wcAVIr8mOhd8dyVlZgjO2oYbWi
ZxVld0HYaqfesFO3LjtlxwtcmaIcDn5RdDkMwCyCpPC1FzBLy86oCRlugCaEN+pa9C0JZ4i44iz4
6/Y5EH/VIgphkoGaH26UVIOW2crUoJdykwYDpupYua8V3ffqxAgJyBXzCCFW+IQi3OdsaFX3tuGN
NRoGLO6EugLZoq8eybpFoCMGFukiGB49pbkfMJza2V48o1PxZlOMMKFLxbZSalzDzeBNDeygURyo
kkYAM21flDQCJ+uhc2Jo0G4b29hQ+ns0/oDuCUKflafoTbMKjHBwXHvM2/pYxfb4UPtgeOAkb6wf
Xd6U34wgieGKSoP0rW4KIVnKRlD7yoJqdx1TJj70MpmS+G7d2n9GPkXLLEAL1fbBp7x9mUJSgAIn
IeRV7IhSkT7goACDjqrZMQA8TiDm2/CT3s0BPFxjqN/rmZN/C/wyfr5te+PoMOEMOz7VSYiW1u9A
ZPRS7PSm40KJA/tbbVkekH7D1ZRwD8935VrYUDEihT0CDfA3y5voAzzV8pQZmWZ4EUWd0ZSBjnNn
QVevvmgxATuFQYG8AzW4pRUbHoYhA+zhEujn9yaSN8dx0vL3oLXUSwB/0NuPCQNjLA2GKnDi6xFM
A0RBXdRQD2URbC4IC8Qe3XII/orS2HlntpYG4h6UHF3ia6Qcw7XMWEid7UrUmu/bIs4uMc3alKE6
YnZXH1qoLW4fjxd4+8qnkb2L5il1Ilh9V69Ol1McEyBB12opB6HtXSDgnE7ovxTIXX3KFHMwDnE6
zfCIanYN17Vk30vIyxwTLdE9xyw0z2zkvQnejWPLz4J4m/ui0excuVq0pjR0tmA4KIYw/5MhYoa/
gqCHtMke5w+392DDFhgAse/UktE9X4V1KHH705gHKHeiNX5oCg2mUIZWoZHN9qRQNxweQCmCRzIQ
PtnLCOmrkLUOLT/IWh8+qabPTmGsdBAHqgqUDmJGOYRT4qvdzR8bJyt+/YtF8i3BmIJ/wtcur01X
qHGJApjjznGrMLDtV5cS0C+kFX21d6auijPU4OApAQmAPeKAVbaRxAw0w5zFFYVm67HSG+Wu1rPh
nAxQ/pl2lZ0mrfehxgWMCXfrdAoQN337O4a8Op6IbIdC7xrgCllGSNNTsd1pAvbUz4N+DxujwtxW
r3+/vbVbHxX4DHU68jx4+VfLhXRiaKcIhiBVt6SnPprsY0f3GYr6OHDlODbIbdX8oMcJ+iu3TW8d
XbREGd9hyB2gkPAor8+T2gI0c2p40bLyVzZbwznQsEyjZW8UfdMSkQ9wYcAHlECXlirdqaaga20C
DweSZJNGY58UP81hcHa+3LUXBAUAYQKxDr0P014FBQPAvJFGGTw7GQBCtCFz1xhqBIDSwnxsoUPa
sXe9MuyJyTZcDQHPGrXWwUQyMSprue3Q/Kp9O730XfQ0Vvp4fuvHIvOl26Czi5R01kI1KIdbRlsa
pquAhLnIAT41B6nhIpi485BsLQn3SUeMyy7TaVh+rHxytHFIFaSaUkU9cBaNS1BlMMXntfQvFsWb
RcpvES6iSLE0FStlPClpbboodZLsAeIH3gjBYNQ63ZtfYjEVjZPWDN5jijhLUwxlibpoabqaD39a
0kATPEoSvL6hanpv/lQMFZCNqQTDtMPElX91r0qpouw8p6ZrVPQToBfylUup5sVTNxnDz9u2Ns67
KLrR0RfLApK2tNXJqEgzI2S6ZW99Bzo7PvWI9bmz1Oc0tDVjxztfR2mgQ8H6sS7RuhSkm6+XlsIU
UeXKYLqO1fheLPcOIlRp9NaCE46fT/U3MoubtVqUQwrLcG1vUn6gaZk1vsCc1M2dH7fFhTEIehm3
d1GkQMs4ZmlwtSxGYhAI1jmHSjIxma9LtkeRA1kQaL/eR4MWeY2Tlzt7KYKjtdEXMSiQaOJGryKH
eYRErUaw0u1y6IYcZ5S8Vp/Siz2G0SmlmAp94GjBMOTrd1k+DV9vr3nr5DCoSd2DUEKGLGD5KUkD
oT2MdBOO49k/DkqSHgu9zU4ZX/UC5ld5K6yKj6pB6EG/g2oI2dPS3lD03Dxt4gLKtfEc+61kQiA8
GPd2ZkMUd3tx4oRc7a3DIKjJbARTXasTVJGgJlrD4sY8paczBONdahXTBRhlvIPn3zo73AmLHhqU
Pwy4LteVW92QhXNluoMctUwfaaoIGBpXTu36Ew94/AHNkX/xzInxG/Hw8O5QLl0abQOpb+yYG1JN
TXKhV9S6jEBDSDnWyhGxUvnt3pPsjyoJDUVBi7M6q7qNb4YuDDfTZhBzmygEN4Yu3TlyEe7ku9eF
bw4KtSyLc0KkCXx5ubYcwkXqohwUU5ec8dgrXaof637273Ugze8tq5K+jDWBkQxs4zIqdevVMF+d
JzKMnWVvuTsODz8H8JtNULH8KeSrid/3Gssup5iOrTG4BYKGb20GsmCDOyFwj6QtzupmSFWD1mjd
Gy48EbBYm1pySEINtpN86k+mb/RuE+XWztN7HXcKjCPdYVo1BJ9rDINe2TUwf5Ncvhyzsx6rINSH
0TzNMT2bdioHN0j6/s4Jkz1nu+V4RCaBQhVYNOr8y02dMt5GVLYNpvvD7CmJc5hY+imibkOXGa4H
kypjsuMPtj4kKSpNX3I1KL9Xzg6WNfg4tclwQRwFp0ktpKOVtvLOVNaW13ltZeV1kAaxojpCAzXI
5c6b4KM9tL0D92DQ74F7tkxRngdIQKCh0t9bbuKgIe86R4pBmVwDCyb78zGkN+DlJexAt33p9cAw
+8VEM1kn/o3RFOEBX8UzMwrDgd3KhlujpCu745io9iFA8fF7okX5i9K5es46BTpQX6ca7JsDyI3B
DvZYRra+Io0w5u0FUQAhwvKHRDkMIYpCCdXQGJno29Z6F2b2/O32erfeZREi0jwFJk1ourRSw5QV
OHJgugV0Schf9qb/wJgddERDO0iIJVRh93PMqzSHZcVv7kenJLa7/RuEjfX7xdSuGOpnxN5Zz2jz
LqYl/K2mmzpSjgbKOJ9MC0pUF+BVeW5UJfptoLWc7VyTrasJTuhvSgPwyKsN1mIkhwObcvg4zjI+
t+6g63AqKle9Np5K1Yek//ZCtywCTQNXLPN+AgFZbjaiqWNkRp3p5oVsfmhg3D0MBX480Dt0qyNG
P3cMbp0hAStmigx2dtLfpUFJgkmmjlrTJc2Nj5MeFO8HZ/T/vL2sreuJEJFJLQP8Mt9waaVKA92a
NN5LQI3aMdUD2+thVD3aReJ8vm1qawepWEJZL7SWiGOXpjS1yLR+wJGboc9EriGpzOFK8cEuQfDX
YzbtvInXgFXcwWuD6tJgoYbKxPSZ4bZV0j8oduW4WqfDo9nZ6bGqKiiWnSE5yUpjv6vg1bSH2vRM
xw+OZguj9O3Vb/0a3mcK8SBpKO6uiYfMWqpzB7J2d67y6s8IlGx9lOoS0fFIMrJfxaDNqReaAUym
c6JkEqc4yh6hrZAoRORSOUJZ3jZvRrfQ4AHdQ1QvYlC0Uld71GidYo/E9hOjjd7YUgtta/NxGgtr
xztvnOeFpdUFqmJd9c0aS4qkfCvrJD+Ps2TupCobxxkjhCiiHcyCVq8NunezrEF/5Pq1kV70eiLc
TP0BUmn0yG9/0E1T4BtVhozJotXVzZmNvOi7TuZ75ginQIKe3ZdJ9XnWxnIn7Nq4ODh4WivQdeAR
1vnXIEQpY4OKgFUjF5kOqnWSgb1dbBtNEM2I4x17Gz4dOA4tDvwcrXV99aW6WLJLLcPzDBZDN1Fj
IU2k5PIljG3YsdMiSb5Ycgjy/vaGbi6TyTGkQ0mNGfBcHkVlcFprzAmnjWK2H4G3TB8oT5Bcojb4
Xq+NeedGbjyftBtp3YuKjk2PbGkvRhUy14OZ1EuJB2osxewZdQcRDzcih324y851MNnvhkhvjiHs
Jzv2N7f5lX1xwF5FK3HfteWMQ0RpTZ8vaiKhNZmq9n1bA+rXwJIfjSneGyLYiKZp6zJVQXRC22Ed
M9hyMOYwGltuXDQoB1mWClW2DJ6gcsJL4zfpnaYk5bHocnXn/m8tl5hIiI+rsGG8kBq8Wu4Ul3Vq
4VZchsPDMy+Rj4pZpB2jqajfz0lXXbqsejPuCvdGeELBjP4nH3vl3gBwwGBfc0ljm8IgyULmtmke
P+JI9xhMtvyBJWYfhfC5Sjq//JzZVKdaP1H3nM2ACeTegAQU/p5TTxdhZyu3bsprUysvN/Wm0hup
ReA3s5V2BeNaqvgKen06hIUEQqfbN/N6+kvAANisl+eUKugqFrGCUGqo3ZFe+r70qxpMdD2SGhmt
yqca489CHkGuG6s7xlPfPxSaxNxXMkWBCwtrjW6AXn9LAgOG9C6e/9AGyfp++xduPC4cKxR+BasI
CJbVXbahkUyhX7DcIPO7RyLjv4agqu5uG9n4wjwrPOEvVShq9ssvjB5qV1pDZ7n+wHyfj0L4eUR3
BNI8a29Y+ZpqgELpa1urukk0taPT+bALmRDPFUenni3Flcx8+ksNneYX8h6t8sTQgJV5YOyTZxOh
2QDFuSqBly40QYpZtBcsLxs7+9CWklm/+aUVPEQ0g6hT8wCuHYnlSJC0g4pxzVhq7wepHmFjjhQv
HCp7J1u9/rhkF7xIjDxR1SHmX+671M2JbMep4faSob4fYnO+K515Tyn+2jNSZSZqENm+CFRW4alk
tlo4Q2cLK0lqnuyxRCfRRPfnmKTjxNhjmX9uhkGDJFMx34ojIn0igyP8ojVLK3F1veqWORU6eYbr
t7wEjaLCSJpU42lq08R96xnGFM0y3D9ZG8nFci/9yk81WKMNwZiavkvCWL7MfpcdyWC+/gtLZBRi
ZMkWRpeWBB57hH+Fr+ZILeDpThAuNYS1I1KHt01dPy38/cRHxAxELFeDBCgbACOHvd5FOju+BE30
jD9rT9YYx0T8CYTXVbI3vXDtgxc29dU3qyYJTo8Gm4Mh9a5soxYK/L46RiOy3VGCht7tNW5dgldr
XB/PeUSLjl4O9uCz82ZLrU5BqDk7t3pzVbzSotJO3rlmp5tra9Zy3wDa3w/JcXAqm/HrHgGZBKlm
ybSDnRho0x61GmbbiGuZsFsekmFIzR5aJt0N5RiKgKmxT7YKj1GFfIwbGM1e3WDzktOWpCZDjAka
e2mva7M0ok7KSUns7CQbDQRU4TQ+MWMeHlW1s4+SZKZntdbincdja6VifJOYiw7YVWZi1k08NLGj
w6/bBpcaYu4jDNn5pR7l+k6ZpOfbx2WjFsbsKi1znmw8CsnQcqVV3asVEHPDVUPJvwNuUwhq9Bmx
hQFmKiPtPB/OQ8jvQ+mnreXflQRt3tu/YWvJgFbFwIwp2M9WfpuXdKrRKyP/Lq0EDZTYQv3ThtG/
gYDibpKSPZjP9QPNmhUAYPBG843X2V9XOkNIR9tw4SOP3Rny90NrlpMH4+yPf7E0jFENEvRD6xSp
SiOzq0pqGRCLIdnVR/mhtyD66swxfSgUNdg5PRu9BqyRp9tUNlUDvovl59TUehwKaFTw2wKaFfTy
KcvMmFpqpx5UJGTuUgkVN2Ua9CcIz5pz5iBDq5nJHpezMLQs+PFDqH+JgpEMQEv4qVdhPNJyTUu3
EbkVsM+koAF/tLLi9pUA+FRMdV+Y3pHanbO0fZ5FcdcWLX/gyUu7adKlSaB2fNu6dSgk1436aTC0
9K6lTPKX1knSfw307I+pFekfVMvvzuMg9XtFuc0TBrpBjMbBuLCexDWjRhvnoKTu6CTwzhdJ+Oyn
3R8BJPyn2yds05IoLwCkErKMqw/OhCrVAJ9wJGtt7ZM/dc5jp0vNHZpk2s7ebpkiqBc3lHIj3fLl
1layGUySjCl10qdLBJ3A0eri+jRF6d5LvWlKeF9AogTq67l61Gb1ZojwSjFZGNq8pfp9TpLY9c0+
+uv2BoqDuD6oAoBC7AHwBarf5arStLXr2VBQJnSc+ofaRbwverg3Crrh46DVAe0KHBTavzUqqp6V
VunoybvxENae2dXWsz3W/aNkqp/aLph2FrWxf9BBCSQvA2lUbFefSk2HsVckXXfTqWQgLDEtl2to
/5CKDuaW2xu4aYshEAC9mLwihGLgdNCzPOJYMAfCzLJq3beG/lNz5uTLbUsbrzLvMekbCbpAJq4+
VZvTP7QsYqm0KzX91Bla8NFUggSIZjfXGhzFdgRs0ZHume0ddk7/lmfRgWeLqiyfkWbu8qA0BjJ5
zURMMMhWfBpivX7XRCiNSrbUfk6TFEoFK0aTK8Av3edxX3oMpiffbm/B1maLS8EpgjeJ/uryR4yF
P9n1SLTcSnorHys1Ku/R/8wqUAhls+Nbtg6t4Fr9u7pHnXRpjMa0Osh+RqqTOIRZMb2Fw2AM7anu
+j5xjbmSpn9xmF6bFEfg1bMxhlNvI9diINHYt3eNko1eq4T2k68g6Xd7KzdPExN+8Nda5KZrXKY2
FnKYVqSLY5FDpkq6VZ0RAGs9AwFb9GJaM/nij1aN/OKg7IRdW7ZhMrBFg0g82Ktl0uEYigqH4RZZ
pDyitdN7gapkR8esNSTvzcHrguxHFJTpzifdOj8cHp4m+qxU15zV/s7t3FOf1d28tuSzFYXpoU81
/VyM0+zd3t8tUwyWMxr2MpJsrnxQrsN6MpuUo82i/W9uJcaHzEybM4Mvxs6its6prlBcJ1R3II5d
5VhI4sUw4KHhlOFc3b7p9Q+oEzHFOKH91o3Wz9sL2wqy4KWl0c+ct9CfWn29EehwnAqEjF354Y8U
t3cXVrHxMPpq/tOhWPt5YkoPFVMGziJpMD4iPTxCQhM1O13VjfIP07e4Q1HyF4tfuYPI6dXOrIkv
bbKFg1RL02NZAF+fa+W5LOeS0rwZPVR6HdzlPqBOR0bxni5fSY0zgSEsSGmIGtoeNlE4htWbiotk
GkEI4ACxER/s1S32C8PokMUg7JVgWwEkYqESGGiHJiBm6EeG06Cg3KPg3njIF0ZX3gp1RYSHqfGK
WR1kVy2k53yQ5zvPwNZZEygehDT4+lS0lkvLfMePhiEy3ahUv3ZWZJznFpyAIcePCMPkH28fNXEd
1xtJvUJUwjFIeWdpbZLUgRE5xXRlv1AOchSoBzQBh/eR0meXQC5HL4gRctJCan+Dn0UfbpvfusKG
wQEAM8SsxxoMbDhxb4GfAZUVQWHpN1Fz6Go1OBpRmJ//jSlgEEDGiVvW+cIM01ejC5AuWpnjBTL1
HFnGqnqKFX0vON/8hEyVUHFyXuYyl5tq+EmZwTlKL/t/ODuPHbmRZgs/EQF6s6Wpaq+WHUkbYmSG
3ns+/f9lA/eii00UIQkDbQRMVCYzI8OcOGdKaOiUkfquGSbFh6gP+qgaKca/WNore5uDCX1jjWgI
DSunlvLTyvSJRwq3Bo5kH7VtdpdG51zQLtFx3GY/tr0kc0dBz48gAbmnTpHPaDPXeYT2bTM+Gnry
x9SjcB1QTGMSDzfEyIw4Qq+uullQsIt7Sv7MdlteMSSq24Tmihho+Mej1BtTG6/SdE4ysCSQDutk
oik/DH7XlONBFXnvylFgovtOFZmqyOaCd92otCkXytckpxM08/bgZqHi3OVqJJ+NmAAwr53wvkrW
+l/Vmbv14Ljs/gABhhR1XphIN69ZF4ZLB7m96UMkgs5RmgG40MbR+V1UuoQcBPfd1EbpJEkR6kJ2
ckQMsHfpkeCgGcZTCifP5k2pdHiRCfCEhxtKJDnrGuU2O7a1j/OapOFBFLa7WjFpxG7DZrEFRzI6
iipziDW1U2bXQsHs3Qq1ph/3kFaZSVJA1ShFD1atmI+rMR/1avYCMToFlLrpW1EQ2pwp2oFKORi4
c8WJC/SZp/LbIKfSR8UI+5M68XGzse69tui6A4e3m08Iun8qXyRPLwqar2/ObHWD3M4ghRxlWH+O
+tyfKMRXN3Y1OjcNLGoPllS1rih1gE1l5INqSn3Uzdh7NIXIAV+ab25uB4M0qWMwfqG5TA3rXZOH
8GNG4bGcyZ5fouUJ56sgtWC89NJL5ClcIakMHt2Qu//0vFNOcY0U7pzrfUCl4mjmfndVLw8J8Eh6
NdsjXOZ2EvagIzu9Tb11pvNkrstR6WXv6IoIgFobg90Eg5eLkqLOyeaBxLdRoxm5t75FMzmH5/K0
QIaWuF2nRnXARYdvlRRZifzByue/QDPyPIN3p0kDBRCUHpc/A1JgZE8UKm2hskZfZV4ad5ym8k6q
rNyvohl1OHOoT7KNBLteoEGt1UN4gIXf+76vf8PWacppg4Ay6M1kodMsrXH7oHSFepMNSubKAOJv
rj+pex8YD2Ux0sac0ptpZXOYddOKKBnrVTXdVEav3jiIFHy8bmXPE1JqgMuXMRvsbB7uKaZqScPR
8CfUNn6GfaMXrl3kY+I6qFAe4Vr2XBFamdTimbKB1Wizh8pg9Uu5Er9KWtoyZYpG3l2dTHnsodCM
DFOvJIwVlCh6R24vRN78v1gtcQP0pDgDOAwvz5HeTmMudS2lBWOyT3XRLTcrmCXGGebpIG8RG7cN
azmWYpwIXgwQZZemsmkxy5Xejb8achG5StY7niUtpd+D5QwSmFnR1UW0/PoCd62+dIZV+itvDk1T
QlpUiM5tZubVbWVmnyqmzs4ypAz30gR9ILLAxoHNvSNEEY5C8AvAZNv+rnSS0ZfiWFzNw2Mbyetn
ZUz6GyZODzWj9i6FCGgpu2soKG51f6htzlNkwTiWtykqo9DqPE5KFR1cvb1jKjI2sFCCXHa7ojFv
9QFCYcOPKxVJ4bIrJ7+FfP68JKXuM1eY3PVwrwEXyqeDyZTdzYQFnuiYh4Qi9OWx0YdIjQ0G3/x5
iMfbLs5VN2Q37qI2OqIf2TfFCAMREBxbWz0wR2nA7UWUgeGSK4LF6v/t5nAMIEboDwKgHUvkk8hG
CWFBAY++XFQ7zWhKZeA9rSHRPbhiwrtxso3c1c1BO1+/Abu2eH4FJwHFw62L6SJlnNECMf1+iRK/
1xUJklZ7eYwzssvrpnZeBCjewThxROizbWdxTZ2BKC2lRhJVg/Q7Re3B1VQ1/j60jQWotjgCqO48
xrS7hP+E85awShzbV3mIpUxZIpu4FKWyS+ndVEjypzqEJs3Np66e7tKkzu3TbLc6U4urlbvSPC1f
r6955wK+SCNRCQcdQgZ2+RvsPNIIlqn8DLqZfh6dYQ06xjR/X7ey9xEp7DPeSWGFlsLmvW9Xslc4
EAlulBCVvH5KfjaDVLkhYchBLrRnijkh6g7kyviwzabmldMhPjjrvu3E7Y1mN+ZzGRHZmPIhu9uu
KV4Em64hXaxtJWuRqS7PDIj51livQeSE8W02MMo9WFFyEKzsfCbRp0D9WlwE0FOXn8k024FxUnSF
Ri2ZT3GSW+fEoqpx/TPtXACCMVw/HSzB+rNJ4/TBBlIiXhtSZGRS1aH+xx6n4qcjdT9sNel/XDe3
s3+CkwO/Dxc+i9p8qhY13LCitAqzSVe/QysJHl5nmAJVmY4Clb39g3JEtLLQzFK2MCQen95QVppL
SasqN8gkD0ETZfrB/u1b0ZnMdYhJyEcvv1LYZH1NC1cnEkAHlpBEfbCZnLv5i23jZQTiwcgBaeCl
lczpUVtr6KdEqKydpGRcye5H+XG00n//3BKDLzh5nmfI8TfrKeW26mGdofLe6fqTXC7qzbzEiZeZ
dDivm9rxhXD5MIVLX5ixw60WYVGW9HI6IslSyRVXi2rNVUIpvpFi66sm5bHuoqci37TDDL2w0RHP
Xre/dxZhF2TAEl8sWtOXm0qMxeBVSXTOHLB8ZoTzc6VXlC5jbV2+XDe1d0qwgQQrg0JUDzcFUjks
s6KAMsDXm7YTZPML1BKNo+YHS9rb0td21MslZbU6NQzCcZuXbvhmIW95uy52w4Rjmp8aa+3PY1Eb
QSxVoTtP3ZG0x+6OilwHhDJ1560z6dPanPoOn79OZf6gomPx0ZLXBfV15dP1Dd2zhISmCCOZPXlD
VzevK12TRKUBN2TZDVK4zoe4I0uHNPdIy3wnHmc90IQQSwron/i2r57s2ZntKu/o9cE4kf9yBl2+
M3o5+zcC0HAHu1nxZMza+BcXnqYE/VuHBoWxbYB1wCTyFDpNf0kzzY17miJjGfY3DkgD//pWCpe7
yXLE+yIqKxA/ckQ369OUul01JiWbfiaZycKhPydVld/HmhWeWkTVn2GMl/5z5OyorLP3+PC60RgC
VMXo8cZ0q6r1KMUxvc1MZZSxouFTWmvm8kZoQSeX7UFgubdUwjxqGWIIjeniy6VKidkvJsE5oH3V
uB1h9nHVOWz9Uos60VtU3aov2yCJ+yG4vsl7DoDhRroggqcN/t1LyyPzCM3K1fOx13jOPMeFKztl
c+C998wQy4paHQW3N2xeTaGnSVGLvntW6P9W6Cuc61xZDiKTvRtByCA4WelOsKLLxbQxgyRRCB/Z
qjfPVZEZ57orpLNVSyVobaP20lCqDi7E7sp4jjinkPW8kdbqa61T9YSV0RXM/Ull+nxcnV/Xv9Le
wniM4HuD45163PYrVVLs0EmCVUaVablUU+9C0tl5xOedm+RF7Q5VMhz47J2VicdPoH0ZvH9D4Avx
tVzJi8T4gzEMo2ulcn3fzsl8gMreNyPgxIT8IAo3a0viCOnonHo92gTS73ox8s9KbR1103et0DUG
9407AbNweTTiQqMpkTG5b9WmdGNG0pK6zTDoBydw552Dx1uo9VFVA062WYxejJWcDrThDCvVn0pF
+hHC5QttvXaXg8h617fjd3lG30Ed7aP6zM7TA6cjvSRBWw8V4WaJSg0ooggjQb4WOfdl18Aoq2fm
7LbKrFsHh2PXGHS8Yq6LN2jbWW1gq271RLR5isV5lsPeClSjoF0sD3U1B9eP/64xdpOvx6QuEeDl
xxu7KFrAWFp+1dS/cY7NR7RHETtYk6Ppor1jwjQr6yGgBSi0saR3Ugk1Qkg/o2jaE5wk0+ouaHYd
9TR3mPKA0FJkEoO6OI7tsEU+ydTuGj6W3MJYWS9q/DDWZRckizXe5BXze34+rZrfmAkai/MYqc8j
BP2nhNp85LVT3jAMacLi7V/f6t0DDJaYQgpSL5QULrdagfFfWgcmfFSe1u9ZGw93pMj14DbzEJ7Y
D9uBmgYuOrfR5CzxzKyom4P4e+9zU2IEZSMquYy7X/6GKm0Yd89a4BYkAo+M9g8PaWvOp3ZSD2Pt
Hc8KDh/eFHCZ1MW2sbaSGOGgUdCgahvbt1VfSefFGFrP5Mj9A1vg7KlR0v3FeSZHFyA0Ivk3XBty
anaWVAAqzDpz+aJOKNc6Sj58L0ho/uKeUo+mAmej3QZU6nIvW0DOOezROAUVdm43VEPrv0zNi/I8
NK2sn66fnr3rA0EvA61CQAcwwqW1EcmMNIo4PTHg7Ow5t2vYqvXGWv5iTIOEEy4GAEQckK1HGKB/
kcigmBFb63dWq9g/G+h9/ru+GvFrNwEoKmfMKcE9KOrPm9VEvem0YYiPk6kF30NlrzyHjAN6caIO
CIfPyVGWtHfwdeqKov5ArWbLc4V+c+QAGoT8wGnNk1YAo0uzfjgNZXhEP75rihIOgTUNUOoDl1+K
1vSooKTBBLeE6FjXa9lNOzZjUNnxEZppz6XQoP5/U5vrrLW6VbWNA6mbxnxCb9KnMOf+W4+aJozO
s+NOq7IGsd72bpFa9UGvZO9IAtaDCw08IA53k0xXfWqoBu0uX+90433GxMmpmIr+IArc205yMUIl
Spd8QuFmXudiOTn0lIKtyJaovVnCBdl1IIoP0IlPp+uncvfpYKhYDNG9pLSbT5dGFZj5JgJV1Cih
cdvmZLGeKo+t40qQckK72kT45zmifPxkrhHKKUhrVI1rLqbyDUT/fFbLZvo19bpUHfy4vd1mph0w
AHNNZFCbb90xxJQrmqj760X9eanAeADy/QvQDAIelNCAOon8ULvc7SiuQztTmJwfWiUMLL37t5Ib
6SZS1r9xn2IkksARBBLl8UtLROSzMalAI+V1RMrCLFoIDnJZQZg0o4Z0wAiwe4oo1SkKxFpkZeLf
X50idSznWskE7ZzRxN8dyoQ3aS6rn7IwNw9K03vvnqA7oXIAAQHUqpemZOYq4r4QKBkmSQOVjNcv
7Yn6tLpE7mRN851kxtLn60dX/E+3DlXQPEFcKcT+tjVJZSljnUEa7mLbxw+zUVsurrUu3cbpZL/u
xiNU3K5BohESpxeIyGZDQwQW7KKa4bRDTB0CEMX50VgM9oydFv8TV9pRg2h3V1+YjzkZwu7lrkKQ
IzmLTIctQsDwKdd647MiFcNpXLUczpMmkb0e0rujaHL31r0yu/EIBpOtPZpNeNhJVr02yWsaYfXR
UN/+ZvI2AXehqbGt+xeaKamxIHIoSTTIOA0F/VoDjmmP0RYkzsgN4T+/fmL2boRgy1ZecjY8yuWG
Zm3WjaB8aFnGuvnULYUWRJNuPWa2nRxEnXubCBaUsQACJXqzG1ORjMDITPvJN4Yki91CBsflwpVw
mKftHRLqWoguEb8yDLQxtNBtKpWC+fZurFD5qMx+PYXK1NTBrJYIreeOHThD03+9vpV7z7AFBpaQ
BsAUGerlVg5geqKM3MqPGWU5p3bf/7u2KViMONHuDU0yTya4CQ9O+Za5V905cDh7qG+6zvg25jKp
l7zJwKtcmVYQOHQYG2jtGLCpno0YqT4XlXWl9dt1nB56vUYVXR8mgJcT0PjJrQdbhybEbqqjHvXe
dwCEjjsSQR4yc5cbAlM2HzcX0VaVaw/guaMTKXPmO71cpu5qNYoPK1B1sA+7VsFu8AcPCMj00ipT
9uM09ASVqSaLimKl/U6zOb2HwHF9qhLKb4xXHlGL7m4+74qgupPFYOPm49OJQlUKTj0/BvF1gqWt
87qyjZ9hf7G8GOzwNweM3kPJY4cOhGwSK4TJP3YH/db1U7h3y8T4EScByJW+DRBUKzZHVHbY9DEO
z+QKUNTJ2lEGuW+F0Xs4hCmnbiedpDkHujuQxpvTmt5q6pQ/mKkhHTgn4Va3z5kgtOEM0TAH03H5
KedU0rRW5AfOlHdUXUzznM7ZfJ5Sdb3tB6tyqxDqezOt5fP1XdxhuRItcoaoyE2A6G3TVmtQYKKt
Mxur2fCs2pLshXmxfIEPfhoCiWnv4Zxlmlq7o2FPDyibZnC4iQ9ezMaz3ijpEex2dzPoeEByJkON
uSUgrMIGWofOsohdwuWHNstqAtjLRqFFraG2vdOVCA6cVtMfoCQ94hjae5rIAymNUsWmt7+5yigF
K1q0Cq2DsBjSJ6nucj8uVeldpGfN+E2OI/1ovXv3WGQVqkwFR8hFXn58YqvE6CbWO4WhYzyqvWW9
V9ErlN+rc6M+Z0vfBp3RaAfpzM5KAfjjsADdigFdcfJfhYi4xyVlpgzmdEtJ3+Uq11dZi+JX10r/
rMZYHpjbeTRQMyAdRR9DEczAl+aWrMoaClCcs0Ezn/OlRVCIwdLvZlhqi7eMjn4PY43yySmFRvwq
HfFL7y2X0szLoAHHfMvTueRtJKm5botWbFi70ghtgZtRQP2+toMjQip7/XVwt0RGuLnWZN9QXAh6
M+PN3WqLBcKVtrf8uavjL10zqmdryqJnpm/MX0k2FO5i9nXlJob0Q1u03oeaXz1wkzu3id8AGAcy
X9Dd2253Z6aoK8wLFU+rXM+tWcMtwDzaTbhahWuajN4xjW4Vp6wt0gOvthNykb7R02duhiRry4Ax
FIYJUBrTS5EsH5q+tr8wuWrfKqtj/3ew1eK0vtlqsNN0NES/ZguQKTRKHjHkJv7o1OkTYYDz20J7
dfacWEViNkwVtSIayNona4qk2l3kUlZPScTvc0s57aogoakEoWJXxLi6Vq2PPsT+L+QkUDrg4dx2
jk1piIshS6DhDa0lR/KmLx6oHms313dizwzlMoEI4T+0Ci7vWWNUhVwlnDkljOPKX5IKtFyTr/nH
63b27hO7DcILdAFp5ib6MIYq7R0NXjLgXlnkKUPafJI7NXR7khV4XaIP1+3trovRFhgckLXGX16u
S9GycrFtgurEXsqvoA3kX5Y5HGFddlclgE+AjVnTlv26q0tdXixYnIp1nZ70KqXnAQW330hW/x66
iqMrsuP74SbQuZeUOYBNbHx/ZdPzS9PZ8utpkHJPhnOjPGlG3EdevA5FdK4UwOsBYtDxP9f3c9cy
dWryWUv8tXnozNo2Fqcjd7ClLP206GH0ibeCg6nWJu9+oVAxrKTFv2517xWgzyOoY+gDvikWjg1B
uJQStNejow0Ao9busc7U6B0DfEzdKqkmNack0eLfcZs4sUfrdfmLSgy01MAOBA0v+LbNnpurUkL0
Tc1c75SGZpNcRt+cMnMWV5+bo6mavQNFGQsIEEhZRBQ216RzjIEgjvCqz+PshN5m5obm0jyUUfhj
JaE/2N+9rwq7F4VmQie6T5tX1tamSaWpazPjqj2sodbelIP8zljK5uwsgNbboTnCe+6bJNeFDoB8
YDu4EuaSWVAgRDsIejHwTVPDNHxvL7A0rs73ykyLexSSjAME8p5VwQoEpIJt5a5eugM1t5F9i2W6
SxrliUKKpUAyov42WlPnh4maiYcu1CGpy97XfGV1GyybUApDZkZXQlo6+dmBAew0F/LyfSn1WvYI
fSbVHQaVOoaZmE+SOuinBt5GX+mn1YSYCZSjGcvaZ7ax+xil1fKEiED/fP2O7XlKuLWE0hFygLz5
l1ujSUvUVTQh/HiO1nPllOFTN8z1+bqVvccd3m5xmW2emm1i1C6hnBn0gHwUEEAwF6XuyZkp+8Rw
/enPTTGNQYWR9hp1cfFVXkWqioxKk9MTqSrOiJi0lOpuSgXsDPlUcnB/9vYOiIJAOkJo+kY5ozAJ
0srMBtKb5tkJOSrplKvWeHB49/ZODGC9ADdBEIhf8WpBc5ohiK2JKlux/AaQF92o7fqdWvARpGTP
EOkkUZUqJIa3Knu1rAx13oBWk1oaZ2GmTZ5ewueURUT7f/yRECliGoGWHWnTtsVVrlmajwLqWDEU
eg8jfhao4M49RhXbg5B2Z1XEeIQ3bCGZy5bPQFcznRl2wPNrkoTw0g/ZqaK0/mOFP/4vTJGRg4mj
CUGbYPOlohHWgIlBXqIcqz5T2I8DK4HVoEuVo4rvXjeG/E/M4QjsCkQ4l6eCPChWsrS2/DyVq7Oi
NpKXIC8ZLGM0uCU1Zm/OrCbo7HFxwyVinK5QmnO8zqUby8Ny25VGfoCo2fF3NLxQMRUU4DR/N8/J
Ypd5q5YsXx6Sxu/NkQmsSiE+Vs3EM6bhiHJ21x4cIPRITYajt8ErTzYCaQ3wjHiSJPCjirEGSztr
XxYt1G7CuFUPoti9o+RQY9BRM2dKeyuQMXQatIcjUZA01dPvNK2i24lIIJgKpzkA9Lx0eDYpCkUk
XRSFFZEJbzYzm/IQ0B5PlqRUo+lVPVv7JCltBwsXvfX3yEWb/yVq1w6+hDsN3ZXIGrYXOKsa5gXT
eXQXg4TRRy+F0eOps+oPxMKKFcRrW8huZzjrcz2BcfTqVR0/p0xBlO4a5Uy4M68Tt25OLB97hS6V
T2kuGEdkeehVN4qQCflVKbNsuCjaD+YpJqiPGLhtRmp6TdO+z9d6+K3ObS65fW1CY7Yspdx4cttX
i6fFTfZ+WquhPkOlp8lBWneq5Jtt0X5MU9X4uTaV+SEuIudDG4ft6nfQjR31FN5GlqKHhxIXugr0
vbfTUPoA+YihjMATbLX+2jULijmJ0Z8bwyjPjgUvZ+0Q3fZpqPAcyp+ue7+3B1dY53UiBBJEK5sn
akDyKKwzcXe7MHpEt6HvXNJR49E0xk73pli1f/2FRZBFiIDBXswLfOktsoVzo1gMLds45CcTFIi3
mFr1rFhxHXR1bx94wrcBF3VWEhXYY1kpRY1Le5VjxOoy0ubr0XeDwyTuT5pq916FNgAZtLKcUuam
Drb17fXEKB0iGMYZ7wWmcWnUydKo0PB6vtmZ+Zd+TVRqkaPxFIIcPniThSe/vJ2Ygv+HwiPFZJCf
l6aidJCmJSS/jLmMXpFI4bsolY2Dmv3eOXltRfyKVy9/smhzUppUz+tVsu7yphwerEzLvXiUjdTV
4D/6m89GDwo4H4M2PJuXBkNbyaUJD08G2/dBpa65B7B8PudpC96TKdfbFCXKP44F2EsBwhTgN9Ej
ujTK9KZmMNJDX6qPuw+mnoTuEI7F89QcDqfsnRCowJixgJKUasQmmauaoe8kg2s/6CVsJfrYeHBJ
mi7sMEesxns3AKVkQYwCkxJP9eWqyCwE8QUAr6hHM7kcDcejKRd+hqK9fjTXyXBNuzgabd87MC9T
5VRN6Q5sw6pkbbR2VdnKBPDgdJ6VpH0/5rYawBXQ9F6jlfARXPcsu+sULCK8ijBy2eLfX51RGT6P
vrMBFDZNot6iADv6zCo2D8XC0I+GAMcZXoLq/DdGScnFgC610s3103s7gQMJ2EuXyxXD+/33wSHu
jiWp96Qlm7ysVI4Wut1bpp7FYAyhHZPeuO3N2YFkhgnFLFsDKrGl32UR8uVhGXt1Uc++WjjrQWlu
+0S92CNoZRQA/0nsermxYdY58jImazBlffte9JzOaTYN37Nwae7ADtrnOo3k905ThZ6qNHD8XN/j
vfWyZF5Hwbjzxpta9UAnw5xZrxV/t9J2fp8wVu6a+nRbaPH0+7q1vdVS5EEPE/8NmHizuzWp6RrT
XAqiUEXraGniu7Qu5fJUd0vzUZZqZvGUpf0WDnP+0M+2+v26/d3V0iNmvpbROCL4y91G+k8a225c
AwoUNtQTRubrcZ8/moOiuNIyHI1ovqEREZ8XQkD4yCjk0ZYXP+jVvZmQWRxDnZnJrC+Vm3VarV8i
KTt3Q68E+lJMvlRLajAsjXyvK1n8MQazdhAVbN0hv4G7YwEIgOYWGOrmwZzpanR85DXQc2fxJ2AU
XmqkuZcyoxRc399dU5wk8gMQWtTtL5e7TlGhVjRNArhRhic9zuVTX8r153Euj+Ycd0xxXbik5Jd0
nLdoxrVPDLvrkPsA1mh+MLWC1GDK0vsikw72b+v72D8qJjBS8ZaAK9rKxo5RKgHfiORAzc3Yl+QV
/r95kX5EhPVPKVSTmlvqRXcQFeytzyRJJzTlD8/m5VZqVEDVErmxwOpkywthoXFDuqC3TXqoO7h3
SkEUcS9ATzCTuF1h2LNEQ5HWYHTEtMdszQuFgdS8KWh8fFu0LP+52osFGa+hnpS1tmXIcGBkPPBF
Oxst+FDFWC4YmTezGih/DHbbS3LQZ9MXKdKlO4MaGqSs5XKK15EGTc/M1oHRnX0mfhVFJIgQmUcR
//7qhq6FkatyHikB6YlyVqJIOsXGnHyYyXwP3rMd70cyRR8ByAC13+1IXVFSeVfMTAlCpbEDm7/O
tgLpdFKoS9Bo9fDg2FAkIsRR+tUwZweJ+9uVCmINpgZRNBd+YHM5NamaZckolaBF28Sfiyj+Gjl5
6y/Rut5e9wNv/ayYdibpEqoS1C02bi8p2rRFQ0QJCuBInlXkw90gq+tdXTu1q7Vd//m6vbc7q8gI
FIAJxx+IGZXLj2jbLdOEEKUHM3NgbitP401n9T+1oc6eDaWq76XOUe5kvrS71mXuX7e+s7GC3pJo
k1l8yt2bV00N8zCq9HEKYIYv76Uk/q8wmujZ6jL5dN3SzjqJTmCjosqB5NeW+X4xh8VebFzR3Kpz
UDlq9gHy/eU2MkoK3kvf3VcRypaSmla+nk7OQbniZT7jdUJEAwxfCzkLJxXM6haTMjR05rtyXAIz
U2PtrJlhJrtkfCqk5WYUP3YUIxwPmS71p10r3XQSLcHUS+Q+fZ+TOhXvWtQ4UzdWI6f2eiNBz0dM
myz3PbF6fT+YRU8NC7Kq5Dbv0rB1m8am0pVZQ3jOi6msDz7dW5dDc4IOMW0s1ka34vLg0B1vlKiv
uP2hXZ311p4DpZbF5lE3yaM6wRuGlfn7+mfct8oNVAWd4htBo6LN4bSWsZoUg3pmym4698swPzlL
2f/XzqTtxVjG/143unNKwRrbgvMTJm0KE5dLNSepdBbUFAIjD3sXQQ3t1jLKOZg72zw4prumLFpp
NrSDMpXLS1Pg+7TW7C05SLpaP9cgoD18sOTBI1kcfEDhtLYnkuiZnAQ7YHM2piBaLsoqzuSgMO3M
05J0OZuhnbiyZJvvnNCRAjNp76nft8GfbyfxHNEdODvQBZuoakJFbanB/QXyzDihqfI1ldhC1E0x
ooNrt/M+c9t4oMUTRf9mq8FQ49EBz6REIAzV3AKv+7asTnsqSnodmTw3N33bt3ezBireLdu08cBb
9gfr3XHp3HiydzDx5EVbF5tYkckYZcvxkdG4TodiuEvGNP7ZAgl7qBrIXQ4e5h2DgkVFEPkCEAIk
f3mINDuKVK1plmDQ5+pTVKVUuKOovE1QggskUtADe28vpZhspKFE5EKvdKu1kZnU4+i8y4FtJtG9
VNoDcDYthI4hNrtTlc/jp6Wz1E/Xj9Hb80uwI8TyLOIeOpfC478KP/Sh1+y4YlsHAEeeKGyhQC+V
X+KyLe8ZKvlRVgJ4ZkgHDcG3VxRfQJeJzeVzkn5e2tUygrql5cVUjc55n/UZDdosye+SLI8PrujO
xl6Y2lzRaB70NKvwBo6dFgDaYKnMI8N+J7fadFrDuvYUbe0PIpDd9QEzkpnWFoRiG2iIXKGHGtd8
TaXS068gr4tflsF7MsWFc3Az3poin8TJCV44Zpm30fNUm5HRd0sbDMR93kKh6HFV4w96bUl/7FfB
R3BcQHZzDWE2vPxoEGgkZteuQP/CNvcKmDlPVWfrrpVI0ofr5/JtpCGgGPga7rygtdi8FnUCJSJz
a5iy1OG2nsbelay2OClzSjGE8+guJeJ4cOYw/L78udAqXEOyDmctlR9gMEzjXS51Goq1QtK6C+Q1
aW77cja/xKOluRSLlKdK7UuPIKm7KfN6eM8jup56Bin9EbhB7kUzHY8D77D3kcG2KyKuFbDujTey
IXZuQxjSg6JeJwhbCvkzzRG6Xop9JMr29r7YCu8mKS1OgZLp5uiaKEAX2hqWQWRopQeR5a/JrJ27
dOy7oBq19UO89Edo9bduSNgkshTxq4gvL7dbzq2wyQnugkwKIyEDrbqmNC6PS5YPfiKUAJtlUU9O
Fx8pyr518/BgQLPP12a0jQbupeUVjGNUlGoVVHlsELkqym2d2vNZGtBCXAmU3l8/2Hu7S3qJrydk
EDjXS3t5WoZVr+hVYBSTHSSylXlQgSWBvXb6Tdpm/1DNPGq5762RoiLD5YISE8d7aTMjaCfkk6sg
rGbVS60mBmcUc5nkOfWiyjb/2Plxc17Z2/iJybA6p0qUKpj1OnHVprYeq6Uvz7Jdmwexye7SKHKh
0cDDSW5wubRKyro67KYq0Bt9dCH9pIhQ1tK7DLIM2ImdP6/gsTTSH0h5CUQYF7q0t1RdHpOjsJVz
Ft3YWfV7zCpUiFuoKdvBcA52cu9evKAKkIIgbt563E41Wy2zhzKA6Mz4EtHx9xwrSfwK7S+/axTr
0ejazMtSrTh4VcRCLgNbmnRw9LMYCN5oLVwuVGfOOc8Z2QniMO7eMZu+PJjFmB1Umd4ADPCzr8yA
CLk0E9W1tiiLUQa09RPYnPvI1/S2e7DD6H2INPFdbBVxEAOS9tqIuaw4Zbf1aZge0JHrCetn/WBM
ce9E0R8i9KP3BrX+5gu3dk2u3VswzK/LFDRp3wRrh5i53KzTyY77o5rlrj2HEIHBaFEq3ZzgbjCR
MmUoJ2hVO/tVyKP1tVbVSfbGpSsyN06q8ed1F7RvkaSFF1wUFjcuyEy7njSdTzs3ne621PaCIQmb
k6IvEVB0+2icfeftgmTIEGU1aENIcy+/cb/o4H9NvQyUwlZ9RJBtz16d8raum/7gPO15V1Em5TGh
WcS81aUpe6hmiEhsPp4dO4/6tEx+U1bWx7Arpgfov/B5ywD47fqG7liFd4u2FMyqgsxps6EjxUhr
HrUqgCW3u63mUbopRuCyFQG/N1Sm4qV0qw6Migu4uaCCxwKewpcO1ZbpMQWdm65O3gS9Yo1UNPTw
MSv1X8aoDT4yKtNdbKjRi1DNfTcp+cEt2VkyRE4UnHhNyOi3bJYdbETrpEFlpkzh4JUNcwOTE0GI
ro7ZJ8tsFS/R1SOhxzeDXrzSsBBRBNIEh+2bjS5LKmumVts+QOHaDOikrNACN6Pxg9hYv416LVyC
Aum4d8UMbvh+Sfvwq1NFSe3PpiQdvD3bPRC/RnhH6KWAACLkdnnYFp12Z5GpttCYXG7TbhiCtW3S
wOjbjn4aLKZhVRyNZW39MkaJvVFEpXIDJGBLHwIbrGTEWR76VhyXX9jt8p+lPZwM3x6uFysAkEDs
UkJ9A9JTQoca2FiEEOAU2oMqSfq3wnE6P9Si4XZux/zUabXh9klS3ZejfeCgtg5DWKeiKWrEuuAd
EBv/KinVhsFAGl53/Gio14e41O60SB7v6oli9fWbu2eJiIi6DUAEMRBzaWluK22ClALsN1nP5Bol
JSmXcczmm1yu5QGcY9cYWBwxPP0y5LQx1jjGtK4q8HZjzTpPD83Wm+iMpp6mrsun6yvbOydi/Pb/
jG3e785Zh0UaQJS3fV0DebbbswVM5vwXVkQ2SHOEsGjbUijNRVPCUSBumaw5qUln3MR2b324bmV3
4wCE0KHmneD8X26cNdXoq4Kb96E5LN6HU/QZPNxwWlDkPVjPm1KXOHqCHBNsDwnom1YUTBeWmtYa
A6ygVCmIavn3Ri8dj0dkuK/bWPGaENZsaGi7s9aO9jOB0p+i119+wwueA2wTNdNNRDDVTZHYHfh8
+CKTu1nNFFdWGvMWYuvFVyJpvZN6fTp4ObdBAUaJvhj4AMCOS98OUPdmqsdykuLMzHrwC7ntJi8t
8aRhqLZniZT24KPuGSSEFs1FCqewNFx+VMZawiT7H2ff1SMn0rb9i5CIBZwSOownONu7J8jjUAVU
AUUl4Nd/F/vqkzzt1rT8aKXdg911NRXvcAWoPqED3YDvJEEtxXSHVbYR7y7obnqOXtlEGA0wKgiB
ItS6lGewlE+diXOIButgPKWTsHcsXskhRdR+Yy6vDoUXCtUfXC1w3nz5aUNjeT64LKua0A1VEE1+
IVGOPsgYLL+/Phqoh+6C3TvPDFDNl0OphSAL4BZf1Ul3ZhN9nkAGeBcoJEKvj3TlSQCxGUo3UJOC
WtBlkKM7zwbwfoGCwMzJu9WG8xf0g1uQ2ZLhI9JY8mZoNlr61DWoeTt6Y/hrcwqLZ7xHgDQCzX1x
BzTzKgHbBlJVoLJ2CNQsjy7rVTWvy/PrH3rl5kQxDSVY1J2gYX8JEmHwJkqXBXdaLsBvlrGX/xP2
+XTjMbi2/QFFw5kDpXdHF71cuIkMJJkhyVLp2YkPehbs3NLOlrEy2SlA6658/auuLR9QoHuXArxq
qHe8HM/AYDTdEjReubLmuE7U+yFWwt/5wRB3cPBh6khsNjw0xMgvQ6roLduVP1K9/YbZ9TF3visO
4B+l5tblBIXevAIF36cHl8xN2UjDnwEt9z/NbBoOXUCdqvRE4gWGNkrXMDvMP6CdK+D+k7fp5zan
9n/YWClSaxgH7PnQH0IJDRp8ethyaL5u0QH8mbXIIigPSXQEbxzWKwHjLuoFZt2u+/0H2CmmftZB
lSKvNgntAdx0U/5uZSYLioQm5nHqVFQbmdza0FdnHnAn4Jz31j8QHS/XHvdslCmQris+svZTJ0N2
gmjV9CQZJUdkRqMroiXcvdInnxbUT4ZPrYZbO1D/dkN51zfjs5+I5haG5sp84KChqAl8EF6fy+oG
pzE3ppF5lc3BWGjM22lTGJCtKHROgR7bYoar6+H1k3DlJsHdDIeRvcC5V3FezkYyyZ726OZXYFVu
yBYiXbsksTASXrbq9aGuHDoUT4DuIPCJwf7ff8pvgaxLgFYPBN4413pzDZtt4B6ImkCu7nWpkSac
CR8+xVLwWmzQsnx99CsXGbYZaJS4x5CYXnawRqp0R3KWVwAsRqcZHu7IFR27cbFcm06YeELsY1eX
QV7w8htjS7ao6fGugjr/bUgG+oliD76BTeotItSVKxOAqx0muGvgIlB7OZJsJV0GgTm0QK6Vo4SC
zQh11TLd1O7lLbvT6/N3bTwQ5fGAI9UEHfXibfVbKWY/UjmwKlqAq95/VHC7P3pyHMqJ81ut5P86
fL9n9NggsHvdO4CQ6Ufh6eL7lKU9FmnOKzOw4dCy1kKSOVWlDMPpblXedmIys8UMO8lit/ktWojm
PvAI2zZ3ipxMQn5AYC8sF4IiOrz33I0JubbUuD5SnB2sAPoyLxcgNMCm5jnPQatsI2xnSt7NIuYF
gItN/frc3xrqYi44Xk0lBgzluC/OXZAKNO2i9m0CKYobh/TKMUGsj5AXtEH0ey9vIUaZ6RyUPyoZ
9/QYbwNavps33jgmVzYTciQoR0J+AGpdl4oaFJBfPcEgFCqvHtZ12DJapFQF9RQ78JZ0Rn69PoOX
peP9ugH+4b+Cmw8oxEUCiM7r1hACzaoGTrufggz1qLThD97Url9XlP8eIbagi2Fr+Y0vvbJ0iNJQ
5vsPoQNa0cUuGYkIc5fgS3cHgwxaB0WOZvpjTKW4UYW6+o273hIG3A0C90n/7X5l64rSaUibykJ0
5ycIGFBbY54/SKhIy+7rmtDwMZ295jxLPR9en9+rnwlD4Z0aB5TJJdllN7eJUmiEIMjvws9yBc5o
zZKGF/lobxGJro2Fe28HX0D7GFjel985dmm0koXgZshEWMAJNbvr+v4u20Bv+vuvQuFlzwTRU0ao
9nIkGDMsyDWnBjJorfRqlHsATTRWjKZkvW3XG0/UtXwboIfdJwSKP7uC08vx/KSFEXHGmsrZEeXK
XCT6HxJ2Bo5fmV94Ww9KT0M+b1pymLGIuBwGNd3YsFcuAPyGHXIBivpeiH/5G1hDYxDBBnwzPHO+
QPlZfpLIL2586pVgB9V9tIdRvPuP2/dyFDyc3kjGFIU7K/yuzgQbwawDw0aaoIohLpQcvEAFf+uL
imsARRPsUZQ0EHFeqi764dj3bew31RbMyT+J78jHztGPf71rXgxysYp5x4ZtCjDIEqkGlBMctnBk
9CCkc79eH+paMIuxdo4tlNshfHhxvfRKNH0amQYi5Ku46+mSz4VJNf8Uhv32LfBIe7d6S3+ULuo+
07BbSkDsJnansnkUhfYBhrd2HW9tov0TLx5vBAqonqAQDEz4ZZPDcywy8RY0lWFBd0QJdznAJG83
XmpkweUtSZVru2lXGEOOunfqL7OWbA1sAosBDBdS1vTFDMqRKVAm2+wZHbPs7WJRrXoEhELdilOu
XEYA8CFwx3lB5eaPbvIQLzmYGl6VNTGASZC+/9BKLmGa1a/x30cc//XJISG+404uK3+el3LnIg23
dh6Mpeqlj3JwK2sXiPb8+sa6toB7S/7/D3VxCwQg12ejch6ktURU8SU3B8iT2kPuGV0OSNJujHdt
GhMonAFnAnEM4A9f3gdBLhsnk9WDHI5Ep7wJ4h9hu3wRgSGfX/+yq0dmL6VDVBfP/h8Yc5syqoMQ
K7bm4/pti6APWkT+/M1ISBMvIQk/7Gk7NH05KyCckZ6heRIX0gc6VqGShDpkLKvXf9O12d4Br6jF
RaCpXpqHR432eOr5XqXSHBQuMA/tk4Q7WzFA3+EM2q75W2/2/SJMd0wPsk3k+5dAj5VP0vPX0UNB
vNeIpFP1HBs71XDDetzyRPwPVyKqHVAhQhEX1aSL5W1Ng4ZC0GHOs0GcOmHgJ5OB/9Lu/tevz+W1
nZSC5YMzCRTxH01PhOR97zrciCCNN594N34FgCU/BCn9X/YsMJggR6ALh3jr4u4N8m4TLVm8alvC
9Otq2bs5nl3VtuEt8vL+J11ep0BXAEwPVBCwp/s3/xbZrSnrpzXH/uiXUFVTH6ui8ZZbM3dtF6IU
DGoSJi77Qz8eKeaGKg/OYEzW+Zgp574AHtgUHtf9gfYgTL++Ule/CjVhUDAAGk4vM3LPT83qdqlG
049+taSdfGfWDoD014f5c0MgkQGaAJAmkLn+qKv4G9QKB0ga1Qkj4xc+A0BcTsM6vuvZNqkb0dOV
wRA1gQiFxwj/uNwTiw4X2G6OtN4CsZWRzvOjnzRpadPQ3Qj39+Dz5aaARBncFwDO2PXWL8EiE+QG
wMCIcaZclD6DvUaPw+R8VcA30pwZcLynQCYmKbYkzpeiiVZ341T/uYD4BTt5BhyW/1htL7clLE9C
5mTuVcHi+JtFi+CuGyCa//r6/bkt91F2iu3Obf+D1x5Zvapu5hTYGwoBKq8V/0BWlHc1k5P30QuG
NqxeH/HqIiIuhfzxjgm5LFQ16wRbpl5TlKHm/NxtbQMtCBnXDD2Ov37S8XG/DbV//G8n26zUjXk8
03oee17pZND3U4O0KaSkef/6V11dLQLJemyaEHHERREBFgNh1jFDa7VkMJ4OlPrg01z8Dx+EztJ+
1+9FkUtek5FxPhAGqdexnfMjS6bvVFB7aFMYQr/+PddWCQVktFn32PcP0MXcRFsULQ0FX7OlZxI0
/vthasVY+C1KuH8/FpD+OyUXrybesJfLFGRt5y/a8ypJfFMxgOpOalVLTYDs++t2GZRV9qQTawQ5
gEs5yFhEE1s9zfZSiDhtNKKnOZCwm0qWW6CZazsCDzJAvf8VKC4NYHziaDCakNWgpOpaqyXY1ezk
4e/nbpc32Ov8AExf0lBjOqRx00pWu7lPQfsnuiDwNDhHkt66fa9cFTuMFCVm1Jh3pujLZbJLzhw6
/G2Ndj+913DVOUSeS2spBD8ClUTevv5pVyYQRBBUstAEBBfjEqgLAHofEJkwgFxi9wQbHfoIL+fo
xgX4Z3azc5NgaQEq3Q7kuig0xp5HZTTnbT0GTVSaObIlAWgYhPvOext2tK1bhM83XpcrU/li0Ivb
gvZCUsvStibzOAJcMNi3/dLPb1KxuedsWvQNPuSVqYS+MngXeM7Qjr707jAuVGFIcasLpaISK5mf
Ie54y/LoSoVlV93brTugSodtf7FDunGXnYAGd735m1c3eabKJZ2besRtUpLOC892GOhRgx16hwWH
a3bYu/r1XXPl4gL5G7lHCt3V3d/05S7N/88ej/b1mkys4ttoj5n2GnQch/zr3w+F7Bp3Md5nwBku
VpErtN/AD+jqxhfzeVq8ttiCaSvVnGU3dmmGX30RjuyWXah1gmWKzuH+7397yUDqC8XIOIwzbLbe
YZvM72BE0h81XtMn6e+lBzvyFnGegHrC6595ZbNibICD8BeMjy5XFeK5aUAT0dce9UgdbctYQFY+
KCOJRzyc3C1R0Gsr+Pt4+4n97VslbcSaxBgPhGFVZp0by4zG85vQRPxGYnzl8KO6s8NQAG1EOBe+
HCpzQvs8yrs63Jj/bRFo8i8x797JNk6HgqMS+C+yO3F8fUKvfiASRLQFcen8QaI1OPNJB+mNWibA
TuK/4ycARoK7XBp24wOvDYXrc9csQscZadTLD/TVnozIHGvnWlc1tGs/hx7wDDPkl28MdW0uEfuA
dY3iOHBa+x3027KNs+CzQrexhtHDAKasHA/UhyUKW238tLl+PBKQFW6EXdf25u+D7t//26CpTiIP
jiA4F6k/3RFNg3Jq+Xg3GtPeZVb/rQgOTvqO59nzKRDoQd1/OV7MIOnTN4zXIOo9COHwpht2RPhF
jg04yuWYZ7fiiGvziucJ7fT9yUA293JIG64+kblr6xVoY9hpIBuDkWvSVOBhJ6wYcQUd2zn7+14r
hJrBAQKQYvfsuTz1pPepl4drW+tBmdrOMHXw8lTfa5P8+PvjABDmzg3cNZsvXaK9bgQusfHbGrT5
5NRByLpsl8iU0+ip/+HkQd0eQDBAQ/7EYIammW0qVVvzuaVPCR34GVjy9bTa6Fbr/88nF/kjYKWI
yXYME7lYNtNl6IlvaVcDkDa8BfR1vI+1vGXt++f+x6xFqOoBTBfveIuXmwP6ErYxO4EqguctxADM
gWQGtPTRf5ZrG1Wvr9QeiL98hdAwhpI6UhCUnqHj/XI0FWxD3k5AYqcDE0e58ewAcM9TYnpZpMy6
k8o1h4aebo5RvNxq4Px5EIAIQxEeKoE7yfKyGs+MEyZYwAzrmyaBmJ9d7+BFMX6Ic6OhKiwVkJP5
/O71T/7zAoUmZYiSF/DJUL66bJRnfZfGQ5arGimQLfteqSNskr0SbnJ/awGPfhvIIEiCMB7w/ZcC
W0uTM+vlVtQgRcImtjMUcuJUDflYhCTtbiDK/4woMNp/XJBdEQD39cVa5rjIyNxDX7OJ5J0D7Kza
oO1QhilAQyIb3osmis4Aqpxen9Br4wL8vLsCgAQHf66X4w4zuJw6BAol6kT6YH3ePTkCLyTqvA9M
hPo4dJCqD1ds5dcHvrKSQF7t3BeIbKGZczFw68MXBxPLazrP7hzYfjuHqTEApGXcv+XOcvUrMxRW
QKSEXvulBJyOFkmMWnitwJtAt8IEqkiV8A+9WZ966eTHIRdr2VtyC/t27TPRKfk/JxU8VBfrGi82
RPnd6+sp8REPChsdZbMt52H2xY0tdHUoEDNADMH9hSPycilhCIhbtFX7jGYROmHgjiXeTJ9iOQ03
juG1+QS4CERgwCSBM7i8eWSX884bed1n4EqCRqiOk2dHsIPD4LONpvC4hompQAm55dO+Z5v4jpfX
Hh79nRCLShliqUu9YmWdon2zwLoA3kI2KpB7BPB2m+AmVygWCIi1NX7DyiZaVlxC2A2yMlSOceUt
XVhReGEtRaS3hRSy8+SHAP2IBhrOkRwL51x8FkDPy3IAL3UqUjB5fs0e3t96WGP6vKbgGJVpvuSi
UGMuJSir8CgppjjVsCGFo6Ur13bFyxIK1mKcli3uBDLDMCG+1NG/lvdSnBfbZK4KtYl0aSb8lxio
h8YsE0AqF26e+pOf9EKVYqLh1xay3XOlNVsfoSlBu6Ohxvs3WZP8NBDaqyJY2jY7Unx1HZoWjDk9
LiYsUY1iqo73u6XK4bhZTV6nQI5UcwDIEKbw7KuRigJKJxBFdDk0UwoF1bAH1bL4VwfV1bnUHawb
QL6zk8SmDQNWZNLzuoK3/vbGtsyLoLLTdf7ZA5YGeA+LjK9YR5Quj82a8Q+WBlBBbClNj32s4fep
sin/EYee+g6QVb8XAzW/M51O4zeTzFpWuJBYVzaxZ8/9FMngMVuJf98T30Vv2LLRz8gGwnd2a923
QbT8H0hWz98ApZls4anMz9Ftifr7fERPq25UAshWk3jkW5AiqSjnNHP04M/IL1Tgr094ZubpiMe5
fecrMJDLvrHyFEOHCuLUuiW8tKEVsrISStWFD0kEVmxi9r5Lb+hMwfTUhMD4ue0sp4jPRQ5pg6n0
jB++1RGwRadta7grNTdRWi9ROqADAENN2BnEC2B/CtpBWQElHf05YKp5DNZet9U8xfprx7xlx772
KS2zxfIHiTzlZ9ghCizaCSyBkwW889k3jvWlHJcoeggN7WC9RTmEO5OsH0wVtKP4AgfNZizXfLN3
s6J6qqBJMJ5tNJC48PwGRN1pM8MnbimEtZRsFl02WmIlKJdwKgNwIv6JyhYHZghc4rkghi5fSCP7
5k5gsO/g0USihD8EgEbIlRENAHmzPjvIO73pB0l+QF4Lr1ifN9tUCwGVwbqHalJfR6kZ36o88tJC
+fnsF5RodlAoc6dF1yTmV4iq5w/m5+7OJU3Pj763hR91KmC55I0DUZiTxkdkCiu1AzYx1GW6mLZr
mU48p9C+91p1oMwuc+WECNrD6tthhORw2IsSEmfj+m5ru43U3FEiIPc1kvuZO5MVqEP536jzB/TX
Aa89uyjs8QxOff/dSnh0FqsQ3hsWWfoMpZf1Q6JD1FTiblmDkqO0f68UIAAlGLxt/N1P2zx9u/ZQ
/5tQg7dVnEoNKn88LbLcmi3qhmrpx4kd1g7KyFgNpNzlQC0gMMYQeEUDKJP/E09eEL9rwiWCDYjS
QAkWOnWOn20YTNDv85RkugBbJfkmDGybDlNK+PgLkCFAe2cIXfj1hNj+yQSd8Ycy5qyJS/yIZryj
EH7uizbVzD3SPthsAVSMu0/n3oshsTwCYui8ee6+Jl4MgMUSDIPDUfLSM3R1ZluYwFeqTHnTqI92
iaP1OM7U9IXztuQn/D7pAxT5CIsg7hysb2mPEKiUTnm0yCa3UISrXPTfcpDK5gJ60qZ70jDCyOZi
lCkL3vcZSgHlRrr202QCLy/SuLU9HP4CC+QDlIWgZzR5DgBJteixYpRHUZGtbG2PeWTNlyShDSnS
nmbhadk8RHB481N2EGu7BIdtg7rGYYXefXi/QsdH/LRbQJsP0cwG9X5sxvjDBng6jB3yWI+PSReG
7YPOoJX5g3tNMLyBwEHOHlN/4eFXCNqF2UNmpz6oUGHz3k8TmzguBBoTADsV1HUjsoRRGa991x6V
T/qfOU/NfeJ6p08ywHVzSCdoyJ7ydJQI61vDJKSq5LiVA+kIFrH1FJwtiNPHiDWuOyT9BAUK0aTm
JwtaP3pwRIhfSzsmGyg2REtcaoMJHzqx8U+Tt+jmjlBwnauJtNn71PiBqNFLE/Nhjc34i5h0IABg
sfWTp43lpUEw2N4z3S7kkOP3RNVmcvjPxWsw0TufNDYrFi699sS9GHL7JoNiDySXlHoTxW1Cv63a
jl01D8m2VTHn01T4WvXheyXbgb3FBpR9SXTEPVkKH9vtMUUkBtH5NgXVhK88zI9k6oksujmONHjL
NE3fA9fg+bIkyojmMOrWWyoLJViIkKl+XtWB42Pkw6QoELF+a3otSuhYuKhoZ0PeoFxqxSm3W5of
Wl+suDa9xaCK1sBhL64zKlv9o402+o+Okk6VdJBZWo8miT7x1HfzfUfDrAXkDwZOHwDxJl01xARW
MZAxNhH4C1nIzLZArihXG6KTjOE1fbDpJDxQDeC5nVOI8bEl/xVEnPlPnAe+/RI0HmV1xzdwshe0
G5PoQAaxZYdZEcd3cCqZa0izQiRDaQpwxcGJYJVffQqBT69ggCL1B095FpJeQwy7+aPuun4qYuDt
u58IGqF9ivcZVW0JQz15RDPa6Y/E8+e1VJNkuBUhGRpULh1GoOTZ1uPNi1aT48gHY3ToMpNKQPXm
eSpG4LFckW7p5P+bt1k3FrteVQR18WXKUScEzbzE7TW4gmbRMpUL/BBQgIbfVFr6YY8bQPvw5NpL
KHq9Bw0GEj2rbdiTsUSsNTPNyh7CZRrfzB7nXdXOkt8Hee+Jk4C2t18GjtNn22ENIfOW9RzYegCi
yq6VIcokXJu8AAA0WStmRL7c6RiXXLGF1G3lwhf1dYWkyZMd1hyI6TldmtIMrfGLBjym80KpiyHC
22pcbjbUX4xluYGdCKFR0S16fRqsTjwkn35IyxVX6ufczfBngq8Of4LqOa5cAXwUqwJcBX2RmDhs
37a+RmoTxL0QRU91m1egSJhE4g7TYVzOcbiJg1b+2Ffac0N4WBuOZLqHhhivomhdn9QyzFEZoJzW
FiMjSwyxc81tiZozCbEZN0sfKagy7IcSnV54OdqmB2YdVbmhTHiGgDjooK1Z4EBk3YGPS7LeT1mi
4rOKWRSe+LC0yylRgZ6O1Gs0fjugJWKFdcYscvJRTiuRPUIgo5ocIHWZ0iLukiF/kPHI9cPUsdjg
t02gtxZhuq1xVqxx6smvCFfl9CWV09g8NSKnuAN9xPGOFl7Sm+mNdeGGUna4aH0KGiIeKaAbtEpl
z/Q5bjJF5wp/89qfM6MiQeV7ULaykJQcauLBgbHougzRGS4HERd0DtBAhyiIaos1F1DyW6zJxhMK
M5NXQXs/cu9hoRx/CvCnbccN2AxaLF44z7XAOZgOob9m30ayTU0BR+4xPUlF4VGAVLJVdZQ3jX3j
4lx9TDeUOes4dSlYNAOF80GXKD0/TZp7frGQ9D+0voYXTYoLghUdTxRuIg+q3Q8LwmdIEuJpsVUw
N+33ZEmzFeelS/4NXZPI0qU5facQk4QVUBjxySM+1MhWnqPxhvSGabiOBE0Im7NY3WP/Nd4x6sBi
LXI0KJ5UlI/LcVD4d0PG4r7qgZn+BW8UeFhO6JW+b2O3/KOd6B4lj1Ambntw5+/7iceIP2RDE9Qz
nZEn5isKMskIZmrYsMZWJOgjVkOVLOZ1PtngU9KzdC50vALRBpL48ASrDvBIPR7PeQkCQ/hWLmA4
FGBa5fqIFEz+2DYt3uQmy6bTIrj7CpXA/KFbcxjqGAsMO6KHAP8HsfmqTm2fHlQfeU9DPBhcwSzK
zgZ+pD96OLoO7zJnwidszGhG4kC9D8A7pAwhHu/vAHloPsXCE6rokU28b/qG+lXczuNHfFbM3qRs
oBimzfynxVvzoBy8QD/kZPFDBLxqa96QcYm/KB9RLD6lWfWpW8kYVSpKINaB7G37AscMnPgoN2t8
VDPsJM8ykzwtFoH1qbKxmZ+6Vc5p0ZuOQjVhtJhtH2/dG9+F/vchpj3eWegxPsOTK/zhjRSikKvO
u4dFS7xsmbF+W3CL66fGUYi/dlzqoZYgx2el0EnCyxYZT1KsbQeOX5zprQhoG5yzOdyrSC6jEDyL
uCrzxbdhGcXapHUf2eB+bLFHIbudNKLoFN9EiaJsM5xyF8cDtAagnF0nYefdIZ/w6IGMM/nOjAec
z2Zn0SKf3niPF2bCG7JFQ64eEYmZoaCDSoKDwgsAjj2aED/1Oi5wGrQQQjr2Sd886810yBVMFyU1
8PqEFGMIqFKEPJeC6cPCPZ3yyPohUlmAeBNiG2+mUOHPBurN59A+HgZS9tvKj5tp3FIMrYi698YG
/neYMhJTUpn2w0EkC87/jFS6w/mFkBneBRJ879Oc02pMAgT5fUOGAAl9AjTFiLrlUmrCQ151cNTu
iwDkOVewZbBxyUfgjFE8siiyEucAUPeGGDQcqcg3y8y81Hi2qcLDzGVQBLkv4+PYJWFfD4vsbG2S
FPon7ajz0htss2KBUWY5sY6MXRHMs8lKElM2Py4Nnx4F9LF0Aa2cPHtokOyeLBfRF4CyGlOMTo0K
jip59KFjQDej2tNuFeP72xCZED6mvj8jrA871MXKxaTmPYlVyApDWNzdDRINxgLk7/gjXBnVelJT
l38B0Ta672Ya/OsrPvD7rYX6GN7UTU6lG3j0Lhzgl/62G8j0rYs9Phw2RLU/lw2PccnxE3+NINTg
Jlm39MEJdJwKRIm6Pa3haDCfkdeOBUDNoYZ6x9jmhcp2qYKwjRGxDBv5dxoWS++4GmDjSFwW2xI8
uwTNsjgRKXSdFoVtCtNvPGFE8fzRDG5NUc5BueUJ8q29KUA1UO9CKprt4Pxl/Cn6ZbVlliw5oqml
SVATCmL2vGckeNxwY7sD0l37Aw9B0ELwcGghMccNJoRkS3tI5AJHcdQDtkrQ0cvfxJqFTwA/Bx+G
KfdZ6dvVnNHRZMia0rR7N8TJaosphIxZQaAbHRdZwtWnoInb5zCa45960Tl60800HhcNDbISKRtS
8RjZb4IjmMu7PtusKvSQQVGzHSfe4D4P1p+4+7MRZsPG/RuNvscx94ai6av77Ens2pKAUjHxfYyd
dsdY5EpWmFM4ohBKwvfNNoZBsSxbJApvhO77MeKIBQrM8fxt8rvBFJ0lZikAyxg/ptmo7xMQBsZi
wE54mseOf2khxfazZUlzQiTrOSjUig6xhyLn3m3yq7MgihSTzFEkGCIpUC+HEyo6t6n2BALGPrjT
LW/bYyRCitrajBJ3AXPHBTJaOcU117nZtWcC9/KpRF8IOJpR+8gEfDGGj1qkKwx/mLEzPjwOTpiM
gcK+J4qnGn+G/QA3O7TgOhHJvqKrG7HrczYvCAP09IyCS+ojFqHL+w7B+wBbIagTFZ0j/o8ErW1a
sKnjGRhLXD0LMMJIMc0zctZlXrLHeZ5HaMmKLvgQeX7wb86ZC8pFz+F3zfPxXYcNv5WJDO1dttIp
LT2NCORMDBSJUZtMxjt41OVZ6XU6PrAVeS1MX/3UFX2QLaROp8Z5CNCcWHE5Te1XKPjwLzIP+q+q
81F6UP5Kk4NuJvesLBvf592I+qXKiQqrZErIPw1bOCYNxaYNjeXIf27jPrp3gMG50mcebLK21NIf
mRsRDxrkTrgHwsT/h0RsQkmLWorQyUl1TyDf5iFR77d7uDBvrLT5BlxWmI/kY6C6+Bz2tv86JBDl
qplKyE+EWytOoyfJB5VCmbBi/tp/QQm3ew54shqwwUb7LQDLNURZYUMMROBHz0DIMEB5wcl8fF4D
ILQLrfPlMwCcQpfQZiHYpfARCms6jQGip0Ygd5vUYo+igZcuVPuS+CTTlvoF78cVNZHMeKzqm3m/
seGl+yR5sFDUypLs+8Kk+mnBDFPFkGXwfYk0iuVlCqWi9yCxprxclZTffYVbt8a2Sn6uuJY/AyY+
fm4TFaL60CaIIBpvxAXKuZzmMm17z9VbFMA9akw7/Op+Vn6GIgS6ddATzK1XLTmR+1OYTefJOlwF
zkTtU+5RaFmSVLuqt1COLG3c4hFySIh+BhpBFFidQ3IWRsD3F2lO/Fl3AO48Jj0SwxIPtk5xPLSA
grpmfIF4KxQqz37bLuHbIU6xhzYLw8mSOZc8oe0JLarIsDY7zaj2IrsbSczuIhQZea1Zx++maLH2
IHxP50Ug/GQpDbFTUGbwxUDnYomJLUJF0m8AX8xYlrUxIUo2A2TwApSYj3kXuKik6GtASKdn/RsO
gzTvIeqQ5Vc2yr2pyHSEuk1Okxhohz4KEJXbbERNXHXyg7N+31ZmjBddaJEb9oTaPf1Xh1DrBoOm
12+1SAJA6baBPIlh4vTM8cq/H0dmwVZgCP5rUNvH/0fdee1WjmXZ9lcK+c5setPoqgea4+S9Qi9E
GAU33aa3X38Hs6q6MxRC6GYD9+EClaiMlBQUeTa3WWvOMQe/w8XW4Waf2a5KrTLbgPgAbd93Q1ZE
zTKWd23vcFQdZofNfMyuo0WpY3sXFQRseKJ9P11i6KNO5OE3Xn19sFnXrMJyGjbPxpr7ZTc1ta9R
bbzT5aSIg9dl2Sf2Q5wDlbh2AIp7FGVweJYdExI96ZtEGtWn1DXjh2GZJ3urIgOG7+lLuMGUcaIJ
1q6zTo7M6zEok4ammAcxu/JnNmjlfi4tdz5WVOo+kZNk3iSKk6dBw2rv+QnvfhGqk6YN5EnHw0Vi
zA70K4ovmg9zhAqbdC3l08zx4kqsVn/fjEt+XeU1myvpVu49rxUfUu3G+Vk1xZzucUi5+q3qKUp6
JAvXQJ/b13I7V9gj36OMZ11Cv2XRClANXW9yJjQ5RGQju7jF4lQZxu6IYo+U4DoL6BNZezMZdUKe
ZG5WLJF2dcPsIa8rWcwZqwIGqrCNLS0yrEYa1LFG7YLt28irhKHKcs/bmhrpecuZDSYgSK+DNc3j
jTVpy8sghz49eX3HNJgMnX7oSls4wbRFnwRVbLmvSmNpVwlTDa9wnfR5VDiz9wBoR6MOm0rn0xI3
iAwnr3cZYPHg3OVdKzNSKGwcerJsa8dPPXg1vpvXjtinkz5oO9WlHsDq1iQILmVRxtTzrCT3jdYZ
um0b6+6LivJdOGeNdj+YZvFgJYN5SRztQrJWq1L5rZJ52aNLMOlDGTKroYEqHmQtT4jnth/i7oAe
NiEVxyu+LimmCL9ZHQ5EeAnUcue2caFGtvSsK9kPvBxizmji2Ik5U9hkr6mGoy3qG4e22HdTb8YM
AjEbIWZ26qy+m5QIE4o1sb4UZp99IciuSYgoyIZDQoZjfl7JgZOmzhLA0cV25hOlN0jbbeJ06Y00
NoObJdvqA5HpzwIKD6niZoti00sb/I1AKlabtgHpTTt6MNl6eULd1WqnES4prPss6eaHX3eh39FI
ckGTAAd3w2zCHvuxadoVPdABYjgI0pTLpRF3c5B3TJ1JR6pWrOWU0zhUHMuim0KhjN5uKLOP4Mrv
wO34JdBGboL1Dbz2RpzCYO/x94sSdXfcnq2MkbvB6/Nv6Vo7fQRXnZ2kSKBk++MqWH/wezVJaAHg
O0FUoUL764fys1aGBiuCKnLMqAjiz/3xmfS6VpWiIesTf7U85whf3TdGmX4guv25jUtbCNm8u3lI
4Eq/ffKL2dEXWctITUDJ0bWcmABs6yyRq9j/1RtC+YPL30Scwy747agSNEebIvFk5BWj5w+ins7o
cqgf9N/fEcRsrlT4BIhxiF7cxvafxG9V2a+GO5fcUNcyB5RO8VqtTXtvxTZO1JVcu1Zp5rtf39p7
T5EGh6Uh8t2yCLav/+mi1KMndFNuGa2imYLKnY2D6VXxrhOV/EBR+O67gtxuM6Kj3PjJhKAQiLai
oJeRKZLHekDKa4xjF9DJk+cEccQHHWDiDuhl91gZaxsUhV59RBT9eWwyKP/0O7wZm4muJMbUe9zv
DDyI7VQhz4VS6H9d4LBlsUNrRmgAROXNPKQ6RCIv1EIirkVZolOzL9SJCZ1dR/MLzRi2A1k+ik9o
aj5CKL83BfKAN4Ifwc+AaH/8RDFFrsxHmYxkYQ7nqdOgoVxEi6oAml+v0ED+9Qh693pgeGx00+BV
9E3r8acRlNZ485WihUKrFktEpX4KLCW3d6NFM27YsLy/vt47nlQ+Qpg0Wzaqw9S7fcR/uiAOzURd
rEJGcVnU4pgvXCmodCs+XyY7u2xno7/tOtpzkmwbcpsnusZGrqy2r5ujGyVVaZ3KIdeffv17vTuy
oJuB9QRGbr/F4A3SMtIYzmREwHL+ogxYyhVQz/6vr/Lu0yZkG/U2whnO5D/evBjmnhOgjqpspQaQ
ekp1lWsTnWlOeRctu4oP5vJ3JiWSXphogTxRIH4rihd201gjR4KIUFTvqA9Dv6OtaVE1Q/Olxr11
szptNf7Vu9xyD6D7weuBo6y/RZWuTa6Z7Fpl1Mk6fnWsLH/EFLVc1tq8HhcTQ+4Ht/nz3PTHFfFU
k4aEMPCta1SUwADSRVSRY/UZIF7LvDcLj9KZuzpBisY7kAXDe1l6ynaag4SiRA/z68/2J1XU9jtA
TLVRz6KLfCu57tvRzLJFYWCrjg3KanVPubk53Ubq7bJI9J2r1m6QNcXwV5FyXBmHBo8czgO/wJtR
RRvN6OOsg01O6vZh6JskQojS+fUykQ01mh8hwn8axdv1MGwRS8889dOuiRV0SZa1rMi+0bPPrrDr
InQ4Rn1Z4a02gb62H6Vq/DSOueJmPd4iUtBzvYUszKVHExCVNzaWkTw6x+6uRoE4JSWG5wxpg3OJ
fsL5YEr4aXHdLooM3oHLhM72bR53OozSBQZXRUPtSt/zVryRdC7RCRYfbVHeu79t+eYqm17hZ+i6
opt0SWSUOmrR+JZSNuUBbJjm+saq9nsODvmL5OHufz1m/3gxflDTcY8ghZHQ86KCDXozdKoRIQly
oDpSsIzd9hxjqYl5JIIX2WQASYNX+0itL4uaOnGf0CNLuk1jnJwLtFi0JBB2RQI9x50QWuz6hU7D
838xm2CV2vaItCF+Mv+y9zRGYcdV5NaVPCgU0yJ0x/Xe9aj9iHUZr379TN4b3dRT0dqznduW4R/n
6MRr+tLklB/VU7ME1lKI3awI8wxmXQ77KvvIF/vH4H37GbAaboY3DA38348XrO2STmjZ11E8mZSd
1Xi9ZnORzGcxAVZXzmKvfdQuwvjUK7pzmamyvLb1sY39sl3Nm7pD9P7XHzmkTaZvVioPcM02XP+0
Ro993YydjOuIFNwy8rqqPlB3ERFgLm3noHb4YP5+503TwG8QUkEgEK6mN/stqhWGTNSJR54Z6WFo
+y/WYieRCzFn9+sP96dlnu0cvniOWYDdsAK8udJqxsJMdLolGZvlzrfV1HiFlPcR4PDntWAbP1C4
+Eg3efOb000ykdtC9lcT5bJWdyh8gEsbhnJy1wLkooU+o4kd48iJ4SM61c+nyc0mgjiXmQR7GNjP
Hz87EtC9ypmMJjLoRHJ8ztFkOI4Ie3hWY1QPpn3sq2mIdME+x+y9+ko0Q/fMCemj0N2fP1XCEQ0E
7Zql8Sa9ZWznE8dIFT0GgAA3PijzNH/3cOxcT73VDB+M2Hevxb6SQzwFfwiPP941PUcX/TPXchu1
94vZALqrZas/L0se/XoIvXcpTJUeYeIaEuS3fDU5WHW1ulYTqUtnhgyx4qjH5UOuNdkHs/PPg3V7
C7FewhIGWPl2JqJVYqBz9fgo53ztfKrCSEJFl9TJB0/vJysJYwamvMbjIw2M9eDHp4dbrJnMISNJ
ql0eu96+V3A/hOuYdZFlkz+9GpSfnE170ChN/sEr+d7z5BYpfWwMHhbcHy/eVaqxiJW7nJTC27V0
aI6IkdJD3q71B5f6eZn9IxWQ5HLef/YSb+4T14FWo45pIyez+l1Rq/b1ws4pUp24RlfDGcmi1ea1
H9Q63n0nHfpm/77uGxuAbjdCzYlYRUHGnDA1Y3IsS1fb6bLudpI0yhDQYXssM89jhenbu9Vs3c+S
zOqPZvZ3HjYHPSpE7Akphrx10KxmAnA4ly0RIIMdoEhXT06JNbdpvY+scu+MXoYswxdus81H++Zh
l4QjCM7nbbTQVA2pNvVnFeXtl7/8Nm70hc04yoWou/w4emCQaqyPTRuR2SX39biIiOQ63Z+lNn+w
Sv28McBczImG0xsOMqbYHy9VQc5L3EbnLWmKNnILMjqTzpCvMy+V784Qcj54Ld+9IBHQKvegYzh+
swwLd9bQgzgtXSZwjhNu6rDIrW+oCXAfWHnxwdvx3thg8oQqBj4GWfObtZE0ZkEGTNXBSEiMIJWW
6oM1VIOFh/rBG/He2LCIccVpyOoAA/jHR4lc2pkLj7SMlqd9o00kgIWenWHq+vXoeO867Ko5N0Bt
sWGJ/Xgd8uFqkecJCN7edSMv7i8xgnyUm/bec/sjJZPXysFg+OYiAwdaJYmnNpqEBy6WZsEucYY1
tCTv+a/v550JjCivLbOCrQU39mYi6TSrH9u5Jg3ONLbYX1B7cdqhcRnT+QL2vB0M6fiX0ZAMe3xF
1Be3CqzzNrmMqC1Rj9nURVrJyd1rp/aATeW6XjrtgwXvnSfJPKC6W5Qy+6e3uAANV6GcPNlFbkbs
x5QTcZdhGw4ml6bbr5/kOyODxwgZyNnYBBgKfxwZ3Wb5Zv/URQVhLtd0oRzf7K3xg3H+zhvMsqax
MaFq6llvsz1tCfRrXk3GeZEvUSYqcZD03shaoO1HKfl/sQ3CEEo5GKosk+FbB6oed4ZWLEMfVQLH
90BErN9ItoFZKeZ/Fh3+4+v8n8lrdf3PA0r3j//iz1+reqEfLvo3f/zHRfq1rbrqe/9f24/997f9
+EP/uKpf5V3fvr72F5/rt9/5ww/y9//r+uHn/vMPf4hkn/bLzfDaLrevHYXHPy7Cb7p95//tF//2
+sffcr/Ur3//7Ws1yH7722gwyN/+9aXjt7//th0RmN8ZMf/x54v86zsuP5f88NlnpBtp/v6PvX7u
+r//5ri/YwfeOg8kl5gqp43f/ja9/usrVGk4dFNFZ4vMAeG3v8mq7cXffzP03zG3sbt0MboyZDZQ
TVcNf3xJ+50NBOdDwgE2xK/n/vbvX++HT+t/Pr2/yaG8rlLZd9zUH0f7/zl2EmiIwZ9YgLevc+xk
zlR1S7xPiumiY/Eks7iDgj4WX6hs7FHi7UdT95txCNLUOaaaRDJWnqr8rlEMKPHazZSgxEEs1FLq
ij8nRBAfnEJPQ+nmeeajqNuvRefrU6mfzUWlB/wLpxH5nNskOXo3PeKmVrjnjtbu80a5X83hQctX
WvnFNUv57GvAmwInvyI5GiU44HIXQarh3uqW+AbiWvqWM/Dfuoc8k18b+nOJp2XhTETcOY/1kg7E
eb/B1Uq3pVBfZvhfRLNLgJNngzL7Kyk9YZag2VdXLkY4dSAKmu59k/ld0r0qbX3rFdM+7lnW65xW
bZ2eTVP/NCbrVbzYh0Z8I5QAAZ+qR5RX7jDx+H32HIvvQ1fuV+k+T8LSA2cGKqtdNYZVR0hJPmO1
1QK1ekDo/Q1p1RxQe7jR1DUiIhF4cJfd5+SkXbRWrp4QZl8tSatEXVJUgSdrZGRL/6Klo3oE0a9F
iz49lrUFzNmYTphe62dnWdA6ldm4RxrSvuDEC+i7L2Het61Dg7Pqap+oQfxwiU3yw+zqEUHnYq87
jYlUce3c63XSmkvcj3yj1t2X+dSdzMzcpVhkz4a1ql6XOK0fSkVPH+xqzQ5apZ4XU+GE1biMESWJ
f+5I/h/MMfdVyf/+f5hcNsrVL+aVhXxKAi4+/zgjbT/0z1nFVX9nYoBhwJGNDjkd43/PKrb3O4cn
aNEc/GmrwpP/71nFNPgSxXEc5lv8wR9f+ves4v3OAZNQLw2QGbskUk/+wqwCCWrbuv3PtEKtA9M8
zWN0wZSHaR+/2dpRAM/rGoXRoWtbiYMxXdcojQtlj2pIPxh1R9CWXZjK5YwA+IBkezo6TmpRkGmU
w7TI+mxCQf6tqHXlqki69FqLc5Q0Gh3F2lRIvUNScewLHTkYcsX+AodL+52IGK3w8xYMr0Xj7HUc
C4Si1lgqWOhK8z6Xi4MHpRNjEpRz0+7L2Xhs3IWAnqqO02tnlhL7sJVmve/F0nxOTC/+qgH8I/7W
xe6SdiaKX2tU4itZamiFbWsV/ojSEQLiQdU6dzcUxaVTiQUJcW/pT3Wama9amib7boLqr6LIP+qz
Nx+b2SFEGbEiZKbOsW9K4SDYT/U1akune4L+3x0tLC3Prj19H726Hfx0LGocwbrZhzmJaDIcBlXc
IyUuTmpl0Ajtp+YrWZV22OLC841ZXHGkJjLUXJiWk1UezL7/ghYxw9RZryEDENGNkaU7DM6+2dnZ
bnCycw7iZKAUYwRwG+RBYj/1yteuKa9cd1Z8+DjDC0d0hYisxGZmRPI2TMlLp+TWZbpeaOYhae3X
qe+J9M602yWuX2one657xOIKAl0Qs1TchL76yZBqvi4dbCWuHa0S7Ym0qG3QjPoyeXUgBkQxHmqk
OquKT2naOf7ausreFemFVRttZK0IYWV51tpVf+fkzfKIov2YexZU1y2ufT3YLAtWOkWmuhxQ+jLx
uulJoI85Ab36xmwe4h1Kg3yIraBsXrQMyOKS77vCVc7J/kTNtUykjlarDAr3tVpKPzXam0HvqgOV
tM8DJietwd1id4h21BJAuWFgiRnK5ZBP4pld7qOwbCxijcIwxNntHmLViGwREwqZldPRtPEX+bxf
w0EVnRJNNkLmuXVWQARrpn+tKZYIX4m9xS9tlSFwo/TwCfLJ2Geo4I+el4bsoTufKHdyYYuW8K5F
a6NMLxgQZrmIfWyV7n2nFkDiRt3xbTO/JSCcKMxu5IE1U/YV75ntW1Pdk3KaKWdeqw87BYhn4sdt
apxN1nCb2iz66mK4EafwcZcpParEvBRjJA3rAlHjnT3pyzNopXlPie+YIv+2lqrbxZbdHK047S9d
nVeMLNX4cUiM8qm3bi3B/sNp+4xNiO3djcU6QA8H7A3sIm2va74S1fnUHA1krNiUSxc9uDK2D8hI
2XkMZWiqUgZaqRW7ntyyU5tp2ncn5sCVqVi54K0eKuxCV6pQ57DqBVnvfdohqs6zm1pt6pNu4qh0
J8/4rDgYcJV6Ppt17VwfLHnA2nYLL7AIGsdbjnHX2BeeGic7K65xSDGFOHN7YVWbyTjr1QfZDmyH
yqb7bGExwOETFDl9RiJTQh1yDm7Jy1bFNrK5OpU4DhsPdt6iJLwlkq5GXnv4J68KWX7vFIGPLmlW
Rr/FbIMmjbL4Q7bMGE2akClnOfKbzheTVz2lfRHOOO+uiqz5lBjcDl7cEymod9rAg0R0F2YoCrF0
ncTiHiVAiAJFvxPfzFN2WSzzqcMEYiTicSlwKTXlFF8uFE3STLykKCix8rkI9or6Mc3G0LCLU2/L
V0U0CONEaucX3ryuh2Jp9mnB5OxhyUX6/cm2m4R9VprdGmlgjhNOnsTplUBrs7BXFXwMmXY+elI/
UzhbhL3pRgh49/GKsbRU1y7YdPkl8l+MAOVFT/e/UtJw0ZU6cGxAN4qJhNXNHTZv1NJ1Vx7KwpK4
CbGVrrM4qOq90nfpQRvYWUk9PRnt+lyrCmL4Ph/2UAek3y3WM6bQJ1vm+8UpatxVbskHVjD7qSJU
zDw9Uyi/+fjcPuVN9wlKZRN0zC1hYSWXCESp4i/jHBgpWfDTlNwa5bIcBrNtcCEkZ2jdIyFaGWBi
c++x5z5he6/PHau9mdVn0v2YEONh3/VAC1QQcrPqQKwaIygtF0pWBkaL0wm/3VU21jTrc10i+krC
hYvsanvILs1x6E9lwyvk5S96seVjUpBuKX+hgK77lwWmiw/w5btRLMbLrGib7NQ6AnDMA7Ubnz0t
lkGWWy+kEUSuEqO+HqT6XNtnrdkpVzMWTAawqG8tbc+B/GT33ztv7h55O5gIU3u5nB29CttswsyT
dUens5K91U1AKLyYta255Mh9vS7YYss6fqg84wGUQUZh15pD3YLshmDUeYrV6Wzt8mUTbD+JSTmz
Z9rnlDaQoTZjSEjYeMqHetpRENaDrkqth7KdzWujN8vrtdX2LuZDVNkxmIt+2U2Lngdt3j83apwT
l4GWei9i5zjiYRJm0W8f3kUSk7yOr20J9HSdzCBZWwyLOR6zxtEwmol+X3RukKfSC0UKYZ/UnSHA
TphjEHL2bl0/FR6EY5kVt8aUksizGGe23vV7RJFf8rp5GTzCh8cl8UdR5/4s8nUnkvZSOoVv6MbV
ohhZiOFrQc8v9pnTmQEupO+4OI5GhZSe7rqIHHs0uZYbZvaA7TBGtx3n2k3TIKkCRjzCLmkeao0t
eNIPWDQa56KqHf3ObnV9V81JGoi2QHvfjuq5xmwL8FELlFnqt1Ae5Dl2qdRP+j4LO6xPh3VW68fG
aNa9EENkU+zvkwmMk3AOeokNf9WXqB5RjNZdtjMmExWOCy4T1R4m8tW7ym2cVOW0wxEznmz0Bh5k
Ed8jf+ZQaeWeGNkNsmDtVoGzvAUzUkyADuxGwwBBptMelzZJ6nKXJxiwtl5HaPbqU20NWajpzV4H
D58TOLrDT5nwyteXppneg9raDkX1BZgmHmEyNPjaLBdDjoLlu6KfOtoeU/jcBrj4+oNclaB3MR7b
an+TikLzETZXrOJFaOYtRz1J0oiJAaDSrsiGy6MhY//gePGxyMEi40KjsdR4/hKvOWl96l2rzOeo
3xxf0bRLfHaJr8nGO68TLDdJrj5VGoY3OYObaTW1OEzGIqOE/chFYrNrGpzLNAWnknoHN56TozOx
WZiGxfVrZ7yPJUtWOZUvI7v9I5ZuC+ucuC2EHjnrYJ4lVioaHBKYD3SRqMdaxC2aaxfde9FpT0nS
tEThtI+8MwfKe+FYFjom0yl7zVRaH9AjnINlZnFoLwNDLtW/DE5V3SIjvOmQQwRmDku2Y4dFZy9j
/WXydRzfVe7YkOLFi5E5r0bqY5PZy0R8r5RBu8GtwUo2you+aI6rlP4EDNePa8Lt2PYUgdory04F
TLjTZnfc0c06KqJ8RVXYR4PwDvo6vJT4Luh7xzQoOC/sDG8WnydkWzts4dpOFhVtb722x4OtV1gu
a3V96XCP+ZaY432aGP1Z2qvLubKyYesnhtXqSu3Ba+yvRqx3exg8KljQ1GEHKdMgQ4nNEFGS/k4F
skw4gieXq2ZsP1lNOU/g5wvtxbQqx7dSvEqumdfXKY6dQ2avezZgx15r7hxnOU/TRYnMETNDmZpj
5BDJ922g3BdgG0JDm3trAAknA2qPbaark4ZaR7cerAWIm983+muflUSELpTET5ZdnZZR+965xldt
rYYQ6cVZV+RhHDcvFma9ayxh2P2qztmXnlEdCuu7MbFqCNO4dt3lCTSAG6xNaR6sqnost7MJoZPC
zzvZ+zzscVeY+hfRAUBI5vWCTeLeYU/tZDmWySWFqbFlemJzijoLqSURHxlebnUMxvTSnvCJkZPx
KnBe+1SeDjNe2qPqKua1AoBdFNdwvQRpU2Ud9Q70TsBDZqALxr+13LqpcY+NtL8gKpJ/6hdX/eyl
vW86wzctrrXrYrAqv8mXxzXrvrRudksr4lJrEslY1+ZrHAqUSmzYAlndpqGNacJvzImaxoL72p9y
fT5bNGs6AfIQ16s7rFeJBLyi0ds4s/BKHjKHvX0NWyNs3VK9HCZtR3Xje+zhX9TkBYZd3CoC5UPe
slNjPU+GdQrNVgzbNQwUEaK6mPCbPhuxqwQFqvB7zo0m62vqYQoCW5M6Q3xPWLB2a41y+makEEA8
z50u9VrVcaJqdvElaWP9XMTGQA6FPcTRAliDnddYP4tlaPZZrBtfU2ts8dJQwxWAqsKxVm7qoteP
a5rvqpZeaQIvbTDq73at+J1JUkJu8RHkevEoVABM+YjGsBzrT6QdBFhU6EjEOG+qdpZ+mRH1NHqD
pfhFth6NxN2jMME1zNEkLGvUyrLOdv2SFwd30MfzPKuPw0jUFW/dcDmqSb0zJ7sOk2YO44zZU8YD
VcC0+9qbK8YJbQhR9KxUDgdfabIHfNBgkAyjbvyhm9SLddQuiyo9LtSYgIeV9slK8ATqIJh0r2Nr
4o1R4jR9aLWiu6i94UIv1p076YFnTAvO5/WTxDZDtVGxmyuPHMKTaU9RPRnmkztld3B7y6M5IH5Q
3Uk7Yqz7Ugreww3h9w2T2J3VzDunMVisMwfw0BSBJEh9UG3mZZphKAeGPxwUfQmq/IhA9iKV9XHB
t/AZsgF+ZaE9idaFJzBeckRdg7VoXyEk7GZCqpxe3w6WFALkujkunZD65BJN5HKc505sn1VVAjVq
6gGTbTwHmXcR7iURiGa1zkxK9UGnStQpJGfurIEAvKW+qnq5K3iadzUaLCg59mEAexRUa3mUdnmm
on7wp9WaT7FQLKTmavwEJlnxx2muYPNgeIkqw8r9se+N63lxaXePiXsitoHDpbpivR84aeYVErM+
Xm46yorfOpnZYeNYVQjTQ7ujvcTGYNrOCHYCiX436VWLP0+jiDqV8Z3n1VIN4sIpIqpX4/nc6PV9
2Q/9ubq0SJiNBKVrXjriVo8bO8pXMe04TVb7ycvlEe7KdMirlWSjEb2Ij3Nx+NoJoEnUS/dqnX8G
EANotUvIpGk1B95P3I93dbu6Z4lmt7BDezYpRrEDolRFyWBhhMKJaFjjNXqmJcDTq13g+2nvGqc+
Hw166z3vsO+1GgeOmQY9IrjJOyO78zQCvQlq1VqP+VzVewULY0CVPtups9v4yaSlj/HCiVuvKmU/
2Or4zczY00Q1DlJnNl4SDHdM8TxvNgGcXDWhP9lFwXazsXMIXIUHHCKVLzD9914MxgPMOJvQ4eTY
bcKBPNU4sg8qeBuFNo6GR5A44uRUzrMXAnPR98pauo9LszyJmY1aUdjVAXCjF1oGLzdOope5ZqXB
QHhfLf1Zr+dyj6yKXi4mRJAJ1YW+8mYihD4hB1FCOWcZR35wFBxSld0CGuihY1KjgK6zrMriYki+
jbbBYpSMEhmDK49qhgulJqPd13L9QR1qM2RcQxzFa+1TwlyOquZdTB0LgSBlNlBqHaIeYnuYUpm3
1+IuZ/tmyvNKq547QXLCIjL4KGJQfUdrjP261Oc6yw3QsxG3PwF40LAuK1stgy4tv8wERO4knaLN
QoLv18lPCjQx2CYgAlYrvagn5SsWlptY6V6HIt+peXLvQCh5bD0rD/GcaoFlA7GJ11S/UefkukCe
9+iOGKmtqZi2KhgsO0W3wmoWyjegdtmegMwHx5m1zeBhRBUIniRzz4zS3q2L5oXs6JdwMfOzsvDK
wEsz9jpJcgfW6aqs5ou0ECIaOu2WfSqgL81Sz2rbfWw66pRzyrHYSM5juvxlYqYhlLdrYqSemw7L
8rwcWfkvB4Crc2fjSq/CGrwcHnUjgJrgk/0bmGt+cOzpPi7aTPiOPROXrau3DkACbogKmC0xwI4s
FLziUKXQLvhTMifnXpOIz7E5Uzrs6znbYdJOPiViWMKpIxWZ0kqy65CTobss2VnYFsLP9VaDxvI5
LjJxsS4S8EAmTs1ETreIlUeN+ugrxt016IfyZPX8RFsLGTSGIXZx/q2c5ZFjoBZitOIENu7sbLKi
digeh2w8UJCRr6agKzLFCe0XpUh2hTR3Ev/DPQTEMZgzl35tbm95AAOriG70lzP4lKBJDW1fOvN9
XVKjlF07PnGL1bEyzGdqvPx2MqHO4EDMUKZK7mM8UDsdYPOrXKZbSREiyGcWMGdUdtsTCRsKBj4O
4PSA+eN+ApXnqy3HgXxwxrAasLymI6XNOuUZiUVeGXzeVKiWWywXFAZFh01G8/ZIbr5RiRER7Vkn
NGjjR2Dem8CSGmXgKR9fGqZDn9nm3mrNo93J28ypb4pxqQ/r4jQ3es6n7C3mU7nM10pMrWZMBzLL
JiPet7M6wRU0y9uhTPXbdNqmT5nuzSn+VNXJxcD49QtDuR1ioZ853SpunLU/9aCmfSVbjtMqsUDG
SoDrtA2yZPaXLlWoeZUyArJ2asceQgcjHzyV86WerI4iFWoDjrML5UfvHDhjezVJdu2rbA+1Un8B
gwzmZNgTuuGAHmH91L3TVKyrX5fpC/XjB2nM35nicxiHcXNZyTF0HUzQtdme0/0gbV6r5xupF56f
JtiexQQKyGcPBBKBOkrUZh6gonzoDwq14NRre06Yy3TdlNXZ2GV9OCdTyUli6o9eWVfHaTqVeXqy
hDX6ZqUs/uDBEIEKya6Iyd6Hc3/R5/H5Ro8MHSvDBdOt4ag1L0ojmwiIyJEtrRKYdAdO3OF4GXN6
tjqq1a0eb0ehaSM5rgknleq26GmrzhO+2dJrpgecwcOZV62nBB7TWeUSnsFGsaO8nD+IiTIi7cIx
9LzZue9QxICoVc5z+na7bnUP6ei9bHyNa2Js93FjXTYeWAylWc+WXP8snP5aX5bv6OKjGbNoJMv4
BKwMabSkjGFTfv4uYw2KkHbWU9L01Fqg+4p3TZkAT+2+m4OD1VHhuXJe70KjU29xqFxV66TuFryi
OxT5RZTl7MUgYfm42+IzU22KK8dSirBrDPmtdOli6MttnwDtsCf86wDzpL/0NR4EC/poqpoX9hT/
H+rOZDlyJMuyPxQQwaQYtgbYbEajcSY3EHfSHfOkmBT4+jrI6EVJi9SiFr3oXEZmepBuMIW+++49
V9/PsYkdtOd4svPK29atvEi3sfci7zng2PcGLRQWOAbmIY51emvr5YaFlqpnZaW7Gt5O7372bt1c
qnYCTFJDClVqV7ho5w730GfH05rHGCzpto0YYGBdDbCI0rNuY1/2uIlusmpVvVaYczk8FxiqiRRs
FXUNXMTLgR0MCYq8rvdN1J0qV5W8z1Huck4mfbi7zi0xcCYbHUX2ldtCQ6vBftmx9ai1cuUZ+cvO
SVFA2srdAoLfQDpVhJjM5WQbXMTYajg7jT8/7GW3s63h2vnakRkVlUXMfyor+2NJZzXS53fel8UR
bM2+Af+aFm578MY+mKw3qnX1v+hq1GpAo9wy/KV/oB98RlyDNrI17KNMCP13kTEEHUW1cZ7up0K7
ayJuCHK3xz43ZjiTbPvHxj2q7Ja57sEaWJ87nRMKNPa+142NFoPTA5yJry6hn6Q30qtcgIFwisds
2/TkYEI8vwjEv4NRxam+X2MniE4fYKPj04CIw2OorNeGCX6TWBkoJWcJinYBJdeyh+j79sJ48e0U
1nOcslDjr/V5dCj6ls9GBc0hzvDYJX3/lBj9iB2BAhg5N0TMpQySJOnCiYtNUk9cqYYs+lX2s7Ol
hENtW58HDU8dMDGfoLw2Kfk2qKJAF5vs9lmfh+GFPemFxPPN7FP3D+PlU1suxnXop7R8EG3fcZUT
SfYrNekl5Oqk1m3mXMeXKqawam5qBw910qEHiYVDSlXWZklpk8MTEfPtKrSnMW4f3U7/toEYbhWw
FcT+kUpASMNjaz83pH2RJxeOz2Ev/J4DtXbFL83WH9zIDHTj4lWgqkpPO6oWf8VGViyAxlz3mZPU
b7qTlm2klg+T5uo9BL0nxFnOggENN4WbYyftk2Fa3a4py0e/AH4Gzi+iQC3wek/f5o118PPXNGtC
lLEnzkQt6GAkBF0cv1Qm3x2VQZDLjXHcmh40RC/qmfWs/E04NgPrmO3GIQ91aph5P5Z3xr4gkoZi
xQs4rNWyxzwDAt1o4/OY2y1MonjbROVOjTUhDsPH/jTeyGOFjL5UNRT5FCxQXzciXr5huVYn0LJG
L+Md56BoggKOMjp18zB3ubbXtFJ7mHuxwx99bSvlH2w8LbTp1gBrEMtg2Qyjd8ylZoVOtDyk+ij3
YLz450kfbdLIh17HJWpTcsqVon2AqvWu6wh3xixEAEj4ZajZP862U2xc6C73tHPyfVpGE9QVKU4J
cEdp2P6bDgQAWmFMLIjWgtp9bAZ5otL43rPx3fDKMcFiwyGBqupBCnQN5v/ymkf+Q+OZt3xA107G
LFwYiJoxDu2OOsfJgmGS6MvBmKw+9BocOHgrIBiYSFRLsqAkaBYsHMD8zxERphCi0CmJgTiObhkg
MaZhbhtXpntgmbVzcJhhOG+Ggdz/bFysyvpbkhrZ6IobSlGxE3H8XTTUkR363pIccfUWXIGGttuN
E40aoApiGz7sZO4k9JSDL5VxrCIuOqyfIoB0XOrj0AC39thn8PW8NjNfWcASszZhLhlB52aPvDIP
ned6PCSlutRDPOfIJW4NuNHv+PrPmr5nFuHXtSuCJnrzaYrBfBZx+TE2y/QodJU2YWl7VA7UMosD
6kXEPvXHCatS41GsPBtwvEmt3bUsvSVEaxkaAE1lyjYfo6mZv0CImb+6JtLPnla+odg2IVdULUg0
Nz2D6k7YPUGjIGX/lNsKR5ET/TI1+8HgcjJVH3yyARztzSQqKJ3TWPIjsKFNh1cKM/aTufrIwTsM
pThw07ws7boSGE6aI9gDUdYWdRX66KRuTVQ8zZ1qnlpA0VCFGJd6ta8BI/uFwHCwbDI9+3R4L+nF
+Fgs6ubPeZ4HQw83Yp7i78H6hUuHtTJe05U7l7Hd/Bb2g+I6NQp3187L3WtQB7LMOpXSXw6+AQkx
acerB76sSU8rUC+xuqvImrMaym05uz0VpXP8lNYmxOZ2uoJLz8P//Mj5/OMvRTjaXVhI5tOllpxI
w/RIfV/CUT4GzdJsRi35bqb6PXYO1TzuYejy9mdyLQ3zM/LbJGz86bjMdc2Vz5h87PcR94cIs9gM
v8L2RxYUMGiC3NaOfl63e5rIxyC2crazhf9ZatOTJJWltfZDodRXadvo2DhpoKWfUmh4kISesiny
TnYE+9NerJNo+PuYqFQ4S4slR93emoVV43+k1rLxUCt98Wi3gnXTkK0ZWQo6XRNWo6+3HK1+am3K
1BveZkypoTPhuNyUUfU26SmIbKElgWm451T0VzVUB88BhS2se9NnCyHPSjtXwmM3lXtM9p3kXzaq
OZhoqe4XxES3lRJcKPF1z2V4FSanThYfWDAAj5U1A3dbu1fXKFeLGQC8jVuliHVasfxUeSLDTsaS
xjeKLpcpKbHUyNo/dm1tZRtfTd4RXqr1bpsKJ8XsjPE+NkztOv5nG1GIggSXdGc+tMHLys+M5tx3
NQCqjZPaeZBEZ2mxMVoepFJ7s4vUvc+RW12zDklxlzmM1vDGeWprs3+oRJ9c4sHRHv3R7GDUuAJa
mPJ/ojFrvA1QoPyC2KDvosVjZTG3Q15tmrzm54K0eWT5GG0FnMFzl0aexb4ksl+6UcD/HRXIXWg3
W3dusO2IYmFJMjv7GTb+j+0sE7heUKub1sT5X2eWx1hKK94eC/T0QD2V2us8djsD5t+taCrrIzbX
vS05swes1dxsXCm+lUovyjLGb0TbPJijZFewHir15tAq40HAjLrwt9Vc+qq2vnRj1h+XsR92vWHV
9D7CH0ogBEHxKYNohAGU5vmyJ2bcb0Q7iyfLG4yf0hH61qjqjEBuNHPZ6/aeU6L2M9xeosJ590X/
hmPAZI0a7ex0anetPdq/G7s+uvpV99V1tsEz9q6RfWVi5hbhPgpVPleaeh9Lk7CDSNy9arj0+zZx
HVM4TxEl4duM/+TkNQv9bxVP8a3KWn7JUUUXX475w6x7W7fAax6wBnHbHbhZLtb6a9d48RR2VKil
mzbNAkxbXTBRtxDMWTuyJUnYOhCvwmXiMIkUpTpnxnzWTS8O2Az5j3XchaLm1WVpyZaKyvVr1bHz
xbsF+78tAmZ//DEmRgNeBGHGrvIrNRlnRzVOzHEAlM08s+7ejN6QSqCUaZ8dhjQeUefASbE0dI7I
9d4Wq4PB1R+X90tSF+Nmlg0/NOcx2wAz7TK2cV76B/xXf8OubvSHifAWezqZIdz8e60WYVck9uco
1IgrpGF3IOzvsXQDtxTlwVullgSw7slxtSpkucY8TEnYaepZhLkSTbfsk+mENU07Qo3w3ls5DttK
tKypIdad8twt77rlLX1gl9oM4IBvONuAatWMQXVBC8Gh5cxBOjPjbIZeVvPGGczqO84bmDBaO57d
qVt2jZkWUJQs+2w0Y7r1ull/Xxbxw2vpy7X8Y5tO4oL6wGu+tWg8oCrUO8uiqnihzdUVcc9hv1mk
F03F4jqMwEhq5Gg+Xghd98I2XrXJbKMQcXa8jENT/2Qz6FXD9UqLecDpeSvLc7wMnDaUDNfXxnLL
zRhFw09GxcSzcIbhQ5mtSEK7GWYwy1GMXg/AAWJs3ETuizKd6UAaPz0gV2WhG/dPVTHJu0FO6dzy
xT8qY66PPcfyuXKhbPupjdlIAP/fWV2prrleaT8JxK2tzIf4tw609ZBSesdOT1cWr98+zTfzFKmn
KjHbcKK1etwWUN1uiQ1PudSwJ1e5V2wAkPMawy7CoAWwOeWT75sruKNhy3Dtvo107HELdNPjlCPQ
lE7U3GXT4mBx8LvYUDmeZ6NMjqIve1ZUzDewfpfmViGcHAC5LvjCxsmCpRj/KhoDzcKocMvlU3MU
mV28479rA7uXPj+z+Om0VAaiaZsrsRx5NjQreSVtPLmhBx6Mi1hyw5ilr3e/uWbX6cbjsYr76bc7
VM2Lgc3yWtc0VsT1FdMan7ehawHQLOzUfjp+xrWs/+pNb2C3o7H5YLXmcLUw7yA06Mn4kXZeRSOk
5ueBYSRIytXwN4Hc9xDR97BFxFXbTGKYE6WTPRHfHTdWUWISUWN2HwvBKNnnZUYmxGDej6c8upsT
R1Gn89WGK2lc+H514eLp8G8XNK/Zd+yjNfQ0ZaRxwSfWKY/fwI8/td6dr5XvYgtDI9lIR6ZHPZHL
Lu1B+wKmGnamsIezN0mNC2GS0E9L40pcdFnYkmC/N2k0vmltWt75k/Izk53zWzgT3RLw0jA9F7I0
XnEJZKiOJeHqxHMeE7d7t7O+CBLctiE9BcA5a88/JKTvn3TUMrnXIJbDT/PHa5nNy1dfDqx8YWh8
0neSsyq0/Acnx0fhGksfdh02HzLS+s7KZfnQ1LWDFCbjYNQd9D+3ry8lc8Wmtsp4m1LTiVMuTx4t
rxBYkJrksESmi4gwlPeI6vP9FJfZLjMqNghL7T4YRZeeC9H75AijfptRIap4PQBbJ6XVGR7PlRpF
kCkvPxkFO7aNn9vxrU2b6QsyHqrg3LZrV0Lv/x4jFT1TpyFfp3gswrpt/e84FeJvXhTjXVlzdOuE
aqctm6/iwEbBbzY87f4B7X+9DFHWdJf8yClo9Kb4KZcxfdNY0G0BW+Mm9GX+oCXdW0brWqDlhfsr
g/kYrAPNNpIw9EBs1epiGZDSQEOikIqiuc1WTU0MpEHsYI2zmzTOep/+7ZdFjCl8bZnakGmUY0DB
d3BaMdM23jVdavtQmxYYbmvs/1ZEMuj7qDlNajQ6jkB+BBfWNkH2NAUyr5wQXnAXRmaBQGpg3Csw
3d4YXpP0oKFCyQ3WTPcppmks7KjC2mU9YBtqgLjKAWWlQQXGUnManZ7z2u4sg/G/7n96b2wtWn85
0RqbneeICn4E3D+Efow9T8WaDNgkLBurEuLkFE2/65WMj/SzDBd7jDKcr4MYWdb1Nj2Rjf4RNf68
ZWvG6q27WzJGyGeE1Xh6wjhV99Z7NmaL/rw8W15mR3SXLqH7JuiFvfrwqvI+Fza+zbEyzhmbhm3f
4MaDhg833yi0XR1P3dkYp+SxSi0r9GEvboDvwQaOqvaQF7LpN4YS8bkUSPOsk7UQM1wcVkM9vacm
GNJm8iFMxhS+bFK9+rEyx7vPs1t+qwYneOAW61FrI6R0pf6TiclEsCu9ec81V+60qvpLvVhF9UxW
gdtPwKl+mzRxkaxurdB2LDwqYiw+4MFWj7MY2t8M/zhlsBPGjQn28ruenKC28ETNKs/+Gn1NCE8b
5+vcOi0kLsdv7y7WwPWZmmCDgtF+yKLHLo0n9FirefapB2He1nL9NWOpzEfTa/4LWz28tY1eUvWI
icZxIqFveF+mf0rL7Li7G2J5TnFsBvlcqp/GwpRguJn+G+03eWL1gzC81NA/+1p7TwcO2yKaE8wl
xYjTtOOuCY3jIS9j1gHmLP/ok2m+xiVNa3FbeJe5HLhUkLI4C9wFB73r1tIbiZNHZ6mzmaijcliD
pwgqWZ3fNX7DE74Mc2NBeX80NG95ijV4XIOlQIfHPWReX5ZNCEFLhFQyDGvwjZtQGYGsxrHmsHjr
eXBHZfNa0SQzUHZXygo1S2+f5pRLMDahjF8Zax3YeSB50sYrfp5iSWlT4TaPcG/A1/aF0YWVBUiY
NpEp2SAFDs9miia6AVkt7p7G4gw0wfCqmb3zaqd9vh+Xhv2sSHq0BNUUy2auFJEiFFi7kdX3YK+c
sbkvmRm7YV+ZS85rofVfZTk4P2Ca3seonfdanRjbgj8QFqTqztzvsPdrHbRKR0MWYkpInvRcaNu4
RJCh8Jm/LB/WOFVA4gPvUnxhGKmfDMBfSJ/ZeuEE4L7RPOXfYy/X7jWEge3kYs8jlFM86X375XVY
beeFa50ba7Bjx9YHPFkrVil9eskWw32u4V/uZqmvi/yucbBp4YFnlsrEziqm7CPunJMx1fLKnJJd
RKM5n2PTZOFIF9QfDF7KxhEW98dZufNzJg0NJzHtJ2zeUUBBceN5wiigXYoiKhDKrS47pESEHuoR
M8tGwNjDbODE6bjpkMO4MXfmp907yTeoCP4GUjf+rc0Kua5njEqKNNp5EOsfbb5q8mSbSJpIvVP8
YbU4ogSwuSvgUHlMo1bnKwf4+iCK2OoOwKymQDHubaayZEJyEufW1kYRelGRY9WadTtYEk/H0pby
9iNG8jotqvnS0PGeXEjNZ6fDDFzmYsbNCkwOAjbXLqVa78VokJm01GBdwH9LUMD3i1sWFR2rc8kS
xUO4finY4ygWNIY7noaprEz0sx5O/6TKbTbbGPbaOK72Vro2Y2BYYMmSTUbxCkT7010YmHeLL9Qn
tlhknTpj/F4onuXlbZZeCGPYoHkkl0lQO4m48LD7b6JTw6MqG4NfnlkTrnbJHOL1Bqq1k3k4kqPB
2/amtE/j6HSvEb/6mUAMtNa26KkgiXPcXQNGYwuPZli1CvmVvMqzlVIy5XmYdNUAwdoFdLxvp/LZ
M/ubKbToPEyptVVetJwhOZbvzSKiIOlpm05chMIuM91wihk7GVbBu7JC+TVk7VAH/eytO3wzO0hd
kOhVabarK9xZObrPC0zlJBgExUER8NBQ0Z9yM3pIsBWm4fOc8kdTq2TuaKIhpNG5UbC4CbPhgom1
RFbS1EvMRfrcGJoGKtcyX+nkBpqP3PYYexS3D41fP8+tKH/qkTTSptTH9GoLg1UvvJlha3uVs66g
bDxPS6x/WViUbqWMZiwevDHAOoh7ZtgDcMFU/8q6abzYdslLcB70mxeLOOAZL2+UTFSPrVTZu5XF
/a7DXHOB6JveJu4WJ9b3qM6mLLSNxcTGu4OteuzReYtA4G2rXLg3f3Lhkc9m/NJysXpvGhTs2XKi
yxg3xGlbx/spUpF92niO/0yVB1gVB04AjoDqv8guYb6QOYKPVDoP1ty5X44s5o2y85xwzJz6FF1m
hIHpyUle07ikvUdG6MJr7cvTLLoqYOtgAY2Oo0/dz4p7DFty38gs/VicvAyr2l1+x61VY2qw+3NG
fPnQVavZyl7iGWl51DeDhpCop/zgmtCyb1rr1IvwiuEyNoY8zbXVnNIKanlq8TbUlEbGxjXskByH
wipfNQHjX/8Hamx2XuEg39NYxFuVS0xAthB+wIWFrj9uV0kOoCBj4B7w5P0upSX4X5gGuQAfxbDh
nfbLKPz0hzztExdAdegm0dP7U9TfmNK7M6UY+TFKCWNj7eN7ylvWo4qu98fkF8XV4z7xOcj8zqt3
SHT9yUNOCjhO2VBHBAo6Yi9B1WNrzB1lHSdSKl9c5ZM/Pq7G17UwPtlrpS9OuhfzgvJbNg1rJsnH
0FfGLzG9hdyt6BU7ACWww9ldyZaUTbMYnBRJVllflUnYRklqYkKX+oR9RGcG45A4anMO4H2uIDQx
iLjPMGDY4RE1i63J+NWR8H1rDKc/qMEAKuukyQuVfIz/CuCzHeWIM22d4Dhr4pG/0MFWj6vVmy88
mGbsDqPaDKlY2k3F07ufaCFgfohOHPQme3QzuqWYH/9qHiTptDdAWpvaRNCobVOebWB7/RyUQAV/
UlHZB6sevZ2JFZp9jF8djCxuArqtJi7bvqNOLV9QbkFDmR/lOmMhrMwnIdvxO/LN6DVORCVQadnY
Kddrf6S9uDuR4FAzleQvQ5+Np6WA6J6Yqx4slbz9U4/sV+d28fe9VdIs644W9ZhKX8IWNfWF6o9i
kyB9H9DOf8zEoEbQ5SBDXzG5UEYRJSk0UfvJdtFo6zIzOg9wOw8z/r82ak+8gMy75SX8d8JI7VcH
dPYH9xfK5XRPhv+ws/ZlrSfxYYh8eSgbq/+bLbhv8DVzUFL/g5Gu0bCaGCsPSTcwag3Rsh1aRWfS
ILV9lcTdscOmHTadWaNtLX8k6/0Hx6crilfIxDpnoIhQbjzDYq1ql8XLwB50bUad15RgxYa47O2G
xS9rH3MTcRu66IK24pluvYuc1jmaOpNTEc/VIaOehFE7ZvnireHhxW3YXfIUsrHiWnTnJnH1+nT4
nfq52pVFurJVtOQl7TElb8FT56GysDNmVjtc6DEipIeJLKTkihVMH6fPpdI+nIKbZC8L8wTiJDnV
qexe1ZIoEhulfY+JCp0qadehq/dqB9Awuf9j9SMzue2mh24x8sBqNX/XAD3ZUT0PxbLB45sZr7yf
2Mb3a8yhj9YqLSkgqPZa23/HcQS6xMhJS1hNucwg8XnCXNeUX5wO1ZbRZdkBIbDCYS7NZvOPLVKP
oKLlE4sZmh3vLuNusbG8EAH3rokWje+4/pvXGKNM+E+K+UbV+uTsM24/+yxJMIN0DMb/9F3ieIlV
JAeFJe8xi/AfUymTbw07m/Ypg8x+IFn0L1vi/0Fs+f83NMKK8vyfw8ubP8UvOXT/HYqw/h/+DS5D
NnAdU6yhZXPFU6zg139xCKZFBNmzOAxp3F5hHNDU/g8OQThrOtkQrulhRoJMA2CDt/WKQxAGmWYT
ZReLm/EvROF/EVw2vRW68N+CyytSwTFQ2wj/WwK4gvi/SLijsvBJRLj9aNTKbcwbOKwN1br7Yljc
Q4wovlkcdy+Q9EM5aN6Ra+9tnHCcbZJoKc4te5I9pURfrQ6s1vDpzlhq0fMaZZ+1cOU0V/IH9AdS
op1+r2I6ZighLZ5dzXARve2FFZE8tTmcdS/TaDPQye0rOns3RYc2Lua4O3mV3Dvlol4xnzMsL/rG
ipyOm1rmBP6UOjgQM4YPPN07BpCGjW/fEGNzDcpqXVHeKdCdDmPZfDZ2dyeowrYTxBCVId2Ndtc3
kdN7J6OE0JC5tGhqc77RaS9cpdUdEJZm71hNYqGxdmeqnNqg8f14V/MJbeI2ns5lOv+QdsbZ41Yv
cUG4gmqvK2We3WM2aiin8CJ3mF3qUxVX1tFKBmtXdVZ+cFiQnnlG4lDqrU4it9AOeYSYatapFlR6
MpxVzk6Hu0GS7HA+D3v6CoCh02yKby0xnWCUbfaGc7jFzjwtL0VbO+dUo8AtT4YaNzotCqPFKsEb
lwvny/C3H7wDVTzLE12rjNok/BLCEhvpGZcMJzb5GfMCN3k+ZcwKGCclhTTxBJJ9zL0/bbNG7Cp3
bALqHBRtpJV6bXP7x89TSbtDV+98KZ0TDXLNIVr8X0JbbtTMrMYMtuJjxamjLXl7S+gC32qK2MMk
GMjR+Kxtb8hHxd30qrn1l637hCxUymNgFf6RirU+RAOn3YY7zCFdhqNV0AcVacO4Get0Ta1g9Ijr
tQ+mZ9yQxpeftNq2IUZJxwa6FgAMPsEyXLREe5njrH/MPF9+EVLiNoj6cEiQFs9xKxpUsQhb4uyN
e713fnH1Dm36/WZDu8SFQZsnvRg5wSfF5yia7jIlpFoN55LU4hRX5btDgSwPG5+FxHi6HBhfXxW2
cm6Q+KNx5LMEJEIf2wdsqT7lHrT3GtJYDpFVAtgDE32jkXCwNvUgBV8L3/H5etrdGyMc21XfrfVT
wcLsnCpNvhKKpNOgBXAxzHtiJ6xYmugsaa4N3cUAwr7avwZzP0po/t3acEKCm3tz6tGVF1vfZJvJ
mVgmPW/x0BEd59Vj61NmsDmf+6A2tf5isGg4dWx3sH7JlgUlrv5tSciYRs1A6DkeRrvKjNOqCG46
i/EmiyznXvTdZPOQOD9TPj/4JYmnrNvXqVUT2NKMEDPIGOoi05keCsJyzlK+2hijV7yA/OjpLnss
G8ITAEtnwEhNyroRS/2EzrLPF8L7m2Hgzr+IXjG5pxe3Q3VZ4hgZr9ZAelFT8gEdaB0N+0OfDafC
863QqIlh2y2B1KD1xmIzDvgPBkRZIuhsSotp2sMhZUmix/1qU+lPlvvLdVr3PI6tTtyDJhK0K3WV
cuh5plzP37k2G4hhLRT2nUW7p2TV2UBmnEQJClnCZWYrU+fVSebPpUtYJpre3s/L6BiPVNJV3hoE
95+c2hiDLHK1gJs7/ciidHczG4R9lWFYRnbLuGJF/qmNIpp5HawgEIAj7clMOC6STKwhKUp5TQ4H
oSM5p472kCX+32YkTt8QjxzT/EtIh3JlLtkz58dVdydxADy+/ntHcdE8LguBVvLk6mq9+o7DcBtL
p77Qd9kfEuz7wdiWD1lP0Y9P2dZDQtHXK+IDNU+GR/Az6gn0aywUpe9SdSMtzHdWZ1wWSG97nfcN
pUwQorcjGQl3M9hkGxPKZ+2M8TUYZ5o2NlVdY42Ah7FDDPsF4WGl6mzzxLiVfvk5z8MxWZaXnPdE
LN2TavQt1WyBgXMEWyevsDnIfCfI1jlAJV6ABoGHvvsN7Ivts8uPnV4i2g8H28RT4T3GfnpCbsRQ
M6xgi3u05o56U5MbwbgQNgZG2WEUCKTDZ5lqtx53tZ08i4IukWy+20QMvuuZDAATP14zfkHlF4+x
WxMQQZnB3jlxOGGDsn90AkWZQYGrd51NzLKIf8B4EnrH75gB9Jtf19aFbsEu0AsapALLHPpwVlwx
fcyax3kdINjt/tSlKsNeF69Ro6a9aP2RH3YqCQygM+8pHR3PI0kXLNlTvO315C9PmHfwYZLTnNU2
6QNV3+XWJBJPnMSmR4pvkMY+iHgUYJHohlxMnSgD+dQpMphWa5znqr+aSeTQwtxNWDb6PL2a7UwN
oumJcg8BJAndqfWeaCaPf2nAJ94cL+Vd1RI+29uyZIsRlW56VZaRn/wqaq+LpRsffWYd6Ja1fifu
HFNBkjm/JT2bmw7g9t7yJ+4MFmP6tutNQRXowOmMMOcfG6nNB2po2pepqvyH2dWbW9dlnBZJTsWZ
7ziEtJuy5Zlb/5ljQpBi8sB35RzlQDvqpofhvdr1PnCrzkf8Csyl3gguQ5if9QDlFAcYHX5Jwpez
kMNdymbZdqvNrNeWb/ao3Pk9U9K4yvx4SfAafU0c/bva8p5rVO+AhtvfESvLzVLhmMQoRrcMNdvH
2GtaGCQ++EbHKX+P1OpcebC+aqHj5aJ/aMUoCJ3dNoIPA4X3lJQEZwlgG1R2Lc6BXky8e8knpWD9
UTWkwtjZFxSz8YVYRxA5i2Cac/1lypSO79XH3UvVE9BNVb8DvobVwMuZDz1pEV9GxpkiXaLjMkze
RVE9v9UaXmmNK7VdOpO04QnCxlj1y4UiArmfFmbUwWluGQM6a1A8yxwTiOm2jx0vSyn0E4089GVd
vIP2IqDn8wyxFHDnX+kY1Z+Vn8qd3XjktuBYoJV22OK6hFJiRhkGV1/Qw2J597ynEUF2Zb4fwGpu
uXYtR7PA4z8YU0nG0xwxdfP2Gpn/tyluQZzZTbn3aQ5O9RNXPHklrkHslItlONniqvVY1ZY+eXV1
C3eGeCZZ/tUm43ORAxsh14Kg8lh0KD6wtx/ZgqVHPkQ2lLZNq7FR6ttEn18WKqLfBwVCZU7nPYpO
9u21sROWYqhO6O3jY915N2emUg5Z1cuDMu1/Z0s0PTCHa1Mw6XjLBXj1oEjixx5Tyrur2eLVKglh
O0QF1sFacXMG6guhrn6BFiIuRPUwqwk0onp0c/JiM7AvPNZ5ICCUVEaihTDKFTk/Tz+3nrazFghX
dKVNOEPKb0qyNr2Jj4UA6s7Npwfpm6HPkI13HSiAAzmEh1Q0zZNLX4Gdzx91vHb5EV2xdXtL5gY4
pn0yM+8jVep9Es1eCv1hcgWXOxXvdWe0+GZWhLtnOwF245OtrNmdRclb5lCTtcC7GdvhPg0owVHZ
nUTqn7AWoZRPuD/HdNyjET95DSE5Uey6ScNO/q0Pbtgl+hldsSD2mcivUvO+cG0eE9xNG/rUXkev
/Ouhz7JFZPHCt7WavAeroQNw6bRrNaq95fUnSPDkDWOyGvVzBofQ8A0HBx+Zpgg8AOvmP+NUOGFN
cv2E+ikuTT6gJCdOdmbdVT9009xwwtshjVPY/rKCS1OMEpKgBV81VC68q87NjfVPIhQaSDKTbJJt
8mlx1vEj0WNax/Z7heK+6QxOsYX2NV7I9Sk36n25tDo0oPmxUC2yR3FEBMGah3UyB30c5tlcXN3e
sw7/xdyZLDeOpF32hRplDneMyybBWZSoKTRsYFJIAcAxz8PT/4eZZX9nZVWmWe16X1lUkID7N9x7
7oDn5lIVid4XbpVemGFsWQAQP2vfKAyXb+Y4lO9sQW8jNF4rPU5yF8K+5Tkqxl1mqughR/37Mc4N
SZqp9jda9N8qBjGFSi5c4Ujrccz3MJNCd7ybU7awPro+5p62ugP4c4u4637KrvF/lTY/3CSrUERn
8bcGm7fiuNGfbBNvSabk/HJ5dYbhRRS6ePbNajtaOnCKeIfKnUxZ/qg8waSVsjB202q6vQYkO4VJ
8olqkNgt3KRKoJQo0iHfNKQuxmZJvTWUyKgrezvWyj3PZcbGwapq+2TjSGG4W36HfesGC7GdZ19F
z61sTkloYZfp209GOyBE+kxtzArVemKmZ9np6MNnb/HbrhkZI6zUcB1iZmdZ6OQfMH5bBFhNsh28
hfhg8AiUnnI9pFl8N7XE0bu5Y6y49vI9RsN9a5dnx13Gx3lu7h2vQkpd1PelHT/GUfzqkhfuNN0E
rin5xCWCrxJ5/8gcFnHRkesNba3ok2PDDXz2EBMeOI6SU6ywlnhAqgORAy+adHYTMlDe+3Wx7Cys
o2gqPPUSYopCLVw6H0WturcGaoxiFbIo8FVMs+jggWTiCo0r+0cOdWBNG4SIXO1ZQ66LvvH3DffP
LrN5qVF+kgPvlSdrjJ6HujaOkzffyyz5RAlfbAR0op0zVB9Daa7C3v727PSjG8d2jUzSfUpSKbZM
1bnIK46iEIsim1EutgQdtEA3gt89uyA5vwtZKiEFVnvT+ABdtsqNYWuPlnPVOB2nHMlL4WQf3TQ4
K1Be2cFj+8D/iPcvimw4TsuQ7hGBqSfWVuSW2w3Gf7aDSD14uDBTr+vKxFOq5M8+aQ4KUzCbQwFN
hsHtxnex/5MC651G2Tz6KW2NHbY+izpc+mMIpWLwnD2T44xWB1IOiC/OVn+5KCN/tk3sLoNVnZMZ
Wxz/Hgz49Q+yM66pV0OzZ7qBqCOhqTstzOw2FjX+VZdm1ZBVAH/5qtEQOEROsZxbz57NWs5tzZby
SxqHrs3aFwuI/o3h2ph/kbkjhsy7+66f6yqwliUEvhCbxJBmdKhs5gn5zWV8Ya4erWpG7sEYU3J0
EHlvSq75b39GsDR3gmxckcw3JKg8125R7ZXM8s+wNJun1HDkpl6S4rvJlXMcrLnYsh5IWRyF+TpX
eYxUAg4VRJeQM0dhyYcm9Fpn2n+rVN5/SJelUJLY3+y/xQHRWcc4CJGloYHCAOrALoizA0aMKPds
z/qdO3HrsDGvWFTMJWJMxV4lX5ZP8LvGrjaIEbPnagxXrHmrB34adCkZ9jNmq6QQz840oAGqjZUo
BveRhU290mD47kddqodOuUkTsAHK9ywVaKV6RtyUjcjO2PNe1FBXF7pxj9w/Ma6E37knMi/YyQMA
WKde36P8xPRaTy0FSFkugRFX0aZYQMtmrpMcvMQQT4OHQYjVRBjkqHbPxMxDLDK7tUc2zVGHkRfz
kfnwWg/8DN0EWssSpTgg531MMrZFPU9LNLDH8SKn4t0ZOVqLyRpPfSHvZIMCxsbNbm2I8GRxAlGL
trlexk/keNWOEgZZooknyW1M/dDHy6sS+Tka+/pWZBX0sjLlyYxcBFVlZ37VYYOXw9Rc/45t4fFM
ixCJXjm12eOU4a4hcgppfh09Zq3KyBN2fRMJT/iGEgklrxEyQ5D01teevsYfZaChL0roLUvLCGZi
GXQ7W6TEyzR6k3hnKLddiFw0OGcfbAvrQkPh+So14vg+I+zR6YBsdRXfm5W8WTmqmyQUnyEoNYSs
WX2i3ozxoyzJR1dlj3E4vxlXhWQYmgyOhhziECy4yJmPRqGWQLSuohQdTATKwBKOCGnd/YA85QUh
g0IeP5nIIBvDgkeIt9BfjR7+xVBHSWCimAiIikzOHTqgvVP22YvqTcjFSW7yjZnLqeHhPoVdnNyl
kTU9wNpQL14m7tDnW7iBcFhwqCHX45wWjCSjItkYNoa6VQX1YhTLwFOIZsJ2U5uerojvS8Iyj4Io
Xqx0htrGvuROtH1t8UJ030xpwmBhn4XKNpb78CpPYeV5csgT34lamndz7t56lKF1wVJCpSjupyl8
Au9DHrn2grCnTljrMV1WjR/bu2bBrNHPkQFsqMd1K1rj0Jg0vr9Np9FuXlOMjIjte0sIyuybNJJT
yyS0hKoBr39k3eaNNwCmt2HjhGsmg2ut+DeTHBckaYbN31fYuGG1PWYmaTlIUNmaG2F0WKB1bSv6
kDeHdIWsU8u+KdA+5KAvV5S+F0eYt2nsZk+V3dIvVfBYUBp7BwfVvreeXHUOnVqdpBVyfU6tOHbd
fHWWJ/NdOVNI0oTKnaw6MgUIcFyl4M57Y0FZM5Ys7EKXHzgfPoR0v8KZyVycUOEWgk18/WbiEd5X
vsPbNOXo6mPU1as2bNmrDNCVsjRzVtjK3ifMCjJ8MshLD/G0jmUw2Cb4kQm9yz0pTZhD0CuX6QQW
pPZ9DNCA5Fqzvgf1wli6u6ud4iyQy444zwnCjjZW3VESMWrxa0NyblVQqPL+B480vWNs3+eDAY7K
F680ZkcfAFXr2gHHzbADRFX+YoYR4KN8LHIXENVUR1+hww/hZc62iC0f+dk1hpsj/MUU/rEbrAdh
V3gNrPRXHFP5MXMvfuRxhadcFHXgLOaAhnr6NAuNOnNMHzA7DTC8w/EFwFZ628laZGudwaUckOE5
ZvyGvjnAvPxgeNiioSUb+iQMvkg/83/VstwyG0ECuWDr6x2JkLc9uY5qaOtxEjudietSuDmsumtk
sX1DVgRub2jF67qfH+fF7DZzNL9aDeJqOotfJubRMhMgjyo3u8lmiXxt9HZsWKt9oov6NJHZuxmq
+Di7c3+e23zE3xlzpvRRcUp9983Fj/slmXKO4fIMFKN+ipwMjEKSKfM05u0nrbkJG4Y5AREE3CVz
AinHRi1B/VsA9kusS8OGPKeeTtCKKMMu5pu2F2nD8FZXP2mDDWCGSLLvRMImb9XMJoajDlHmth3Q
f60yN3UZxKW9WV9Nm3H+6QBlb9dljjRi1Ze9kmuUjZ7Dh4MtZCA9ROAJh2TZhQo976YYIUVBOsqq
L6fzrdsSH0Z6DD2t+03oJd6bOai2WnFElj8JiPO9oJYoFDoNElG2ED4GwByoMnpJT58W3Y/ZnnMw
CtN7R0L3imflRbhlb65oMuKjZ6gHG/MAdVJ8w5HBrE1Y1o2gNXnEChyhu1VilyIj5F3t/NsoavPH
EbPOiWQIsugM3443RhyykA1hayvDYntTsDnd9uXsXnyTNs8TcIqQautd5Whkr8oMsKB6Edon6x7V
zYkAgvcqhl4QessRTau/QoW/m92vzuJVmkx8xWL+hr6Yv/SMlO8Q5qAVNSjGVV+42wp3wcqZixqn
rmTtsxj+Gv4dQ7WYaLoZ8etOtOP76Nv3nTnow1KR8hbNAA4JhA5sNlwIqTmGjGJJn8NQU4xUnbsN
2ZJJKjBO11HvFoRFqVscm9TKjng/XwozYk9eQ5H0TTVvTKARu0my58hyJty6C73A1phVa4eZW3xv
TsL/SbTo9NHOhgYty/230qh/V/Oiy41T8MrJsVu81YBm6B4x9gVtKseGuhYrqYMxtAH8Wo68xWOZ
jdRyEtUXxsY20s/0N888pBL7ZoYGW7zFMty4XvTUe8uhKfz7AqbCL4ZeNT+ZTfS8QFx0jos02/RG
zmMR2s2ThxjvoIT4QvXKyAhEMKo3pfelhSwrw5O5mtzqVk/2Nz405A5Gr+4aVjyWkzjMQAGWoM8X
FAUzT3Tv2cs7U/cCORZOXiy2gPuoRrDV4jhxekKfzdS09z06i9Ihoji2lmvQQ/nQGB140pBdkU/T
zHEP/WTA8lBNsUV2Gzp6Y1wQ6dQlOvcObek6D5Hm4QeL3piCp2tvatKtNbnOK+o9rNORCH/1aUZu
OEiSV9HMIG0l1zmERhKSH9KrwoK1WxEsVxdFGxfndkp+LVWzZmH306xKe6MgT7yRYPrOaL7Hul58
eTzdXOtwXIwVPtcDVma2J2lR1vuwpI/ulhpAhlk++SbTf6uh9CkT74vrL9sk1dVAuGwytHBnjbLo
xPR92jSibR4tJ5Xn6y/YuRFMg+YKlqmRZQoEr30NHJBAoZU3ZqFcoc0s1wY5ACskc3fAr7C0tziS
3AGEyIKdAgQyZKw8/TlY7jMUyuMYL6vMSAnhthlnxySudJmXYYhrfsCV7TcpXzYls65h1AGdnmvj
4lpljsSjsvI7OeUDrTZZ5XmL2sFSGH0ab3xvR3DxpurEj1Gj9I66GkYsDcJDkcOmQgliXUfnemPh
LL9h1Rg/EEffrE1WVPdCqv6m7corbd3f12Xpb4sJNThKOINpz1JlTy2FYpDXoR9cExMPXufrx87T
gAawE3QrBUh27Ulr3uaE/gSce4rweCc9RQ50Bwrbn9yWclfDYlnLhmUmkGfGHwQK77o6eVSe4ZxU
bm8Np0lvqnioVyPa/7OftT+i5Tp9k1XQOvW3NLsDKlru+hxcPKj/cydaFSAbxYDSBRIJeRk2aB4l
NlZHbZrJC6D0XyGKovxZXCFmPbFa6wikdlC49IJdJcoDD2Nxi3/VPuFTbYIK+LaVRw8hf/gxav31
nF53WG0L6VCwO6a9LKyTnzVwunPAZZV+6eqCt1W43F+qO5eTYR3RiI/7qpwDY+qKJ9rCdm2NEoQs
xhuiBi+FSa6ml7AeiPzWXrt0U6t+ZlsVLxBWm4krToXMdkFH0CLBLKhlSI9kTD/xcCXdqii68N4p
w2mF0kjs8GO/pY7xZfQRKj7+39hswhzXuvbPsmgg/3pSwpK26uls1exxnXn80fX9dzd2wKQKevQ2
oyUoy1ePAHmufSaxMlPt5epIn5r46IfjpmvDzdCacZAzMl6XtXyqY7ihnT7VtQMUztTjch8t2rnl
0i83i4RCpkUVxOl4U7cw4hKT8zRs4Kt1eXSQHqZ01+EpSzv2EY3BlNtQ7QFjIb1Zf09eJBbctrxJ
hvo2qp3kDKJFsBXNr1bPmqnHOOYsgl3rGTlqso9GQ9+FWGQDt9GMbo20YSpaKO/YTcyUSYoCjjW/
5awsIt7QA9/QnTda5tr1Cia7gnAimSOMuq7+QHeG+7ENrZ0Z6/5r1h3t9ISzDOYiaTXZgF9SlxMT
U4lbxr4KJ1ejCbMjWdx3m4HgyWwHBtads20Li9go68RgW63jhOrDK8Fbe2Ws2V5PFRB1XKtjVBQn
LwbCWyf4ljNMsevFEJoReGGuRM3stzOXaF/l5qUu/OaEpCkKYhuWkA8omR+xFV7gFhYhh+bVTK+d
NwyPSMZCjBKO27OwcNg3ol+GYAfXe+OaMjqFbnMEFnnVpDGgTL23tuoW/qqYm1UPG9A1/aZOOGUh
S6vzuGSc//E+ipuvVqINxXqMeXyHzenBRSWaDicGbOtYzk+4wTRfBr0wOL+wekWlhagAvaXOzshF
5boyX7OKebJXPxo2U5Rk5vk0gHeBw151aJflqLejZLpay12Hn9+B7ddN3rgth6FcS3984XU9jqJ7
BMiIjBbXRto6DNTwt89DkAMU07xHRZ1uKtkBEUe76iqWwRlZXl06w4xTTBK4x9qKU3qBH1vn8lD5
qGQN89PV5lrypmiP5WCES66BPatMe1PDdSsW/vIYmdcCey72h3UBTpV2gPGCcYxNmKaKr9npWRCG
2c6k0DxgJDLvZN53PDN5mTyXLjHQvdEl4LNLgWkmvQw0y7s0zaZbaBIbOVb9Hl8L0QEzx2ooxPMy
GmBJpuKCf69bmz1yxMry4juJqxsffKvgDek5kF0v9k7ILCplrHg2R/lOFgLCkNJMD7wbVnqDOLi+
qCtDs0t0eOjqnsq/5DbDEfI5Obax42i8A2YqA4OlKPe29dx5LE4qELev3BaIBArY4HQy/i5u0jfy
fJBq13G2yQRRAG4rvr3Cmu8St5LrZMJfIatkDiyzB+MxuM7Lkve8wBl7PWbp9Sx2TlmtGu3Sgqs3
RYtSwtHyZYM0k+MOmrWh4LH0gHdXDJ5xx+gJWKm5D0lNJ6mLr8NLvuhbNk1d7lw1+/soaY9m5RLe
CHsLU1OPcLnFnMCoEv4yaQbtqz+bB4Vhox7GQJfkuy1e5QfZQOvYpGTgXM9F/T3XPhbXdD0OiHSb
MIHLKNTZxWvrhRREbRs/okKxd7KWBcaOZDg7oGXRrm78Uj64pmHet3R1dDfeQ5p5r4DAR8gjTGVD
8Iy2ybpG25SsTeJf+CWMu4pG4U1BQoOcFjberrcKFDdWm8jbkXnPdQvDUr5HNdyK6hda1YYVYj55
+2EQLREDs3VItUByHzP5n/ykvC6An9mEn9qIJb40uda0wpUaZx6cNiN79McwPxFaADrM8eiVeuKC
kTUaVDEw31R2gtkTlDpcC+1cnCm5c5P6YTGSH4BYdlMb4bpyLonlPsgEW+/C0A9gcktIhOk/RrJm
XdUNzsbUJJkldrycCguUDTJyemNc5uIXaFs9rEzDbV7MMs6xh8bKJ8nG088FsC+9G2IycrcsosHe
5x5T76VWt4JFH0Nq975ssYjP7TavegYyJreeL/gRR02iw4YSFGF8bAuG0O5VGI0Fz4933sAbGeAc
XZwnv4E1V8ZtfGiGSDxPCeDCgD7f9oGxQTFa2WXoPdhZypsunGprd0t5n2ImPVJJIj3z1XWGJTiX
Bqh237glkOsBgZybJShJFTnQlEK6qCE4udfBponGYI23FjewNdzarZutW2HeuSWpHKhwKpzQIij9
8DGtsHB3hNevW0tCc4b4fY5RO27cxJ+ZI+kXtHEx9tLuBfkYLYHql0PZ5NH9nHE1e2wdtFtsEHd9
i7YOlhHej2V480YB5Vnli8KbheJ14znaWMu2ErvctJ/mMr4IjqGpG+81D9waDPSxyspbMck7Ny2f
r/PPbeua5QEavL9Wo8i2QrEd8HtMhNCh/ed5mprAnYzbBnIsyiNGDD2bPBbozQMyM9aZkMUYt69K
MHwWEUjXLIbFua6Gh0UFpakeTGPeMBZ10dpkZK0gVxB2+ViCnGVLjGnSJVMCL3TNiIuWveEOZ2BG
YIJxW+GE3hmx3xuriIcliEtArZBHAEvOkJlBs62hDTABQHc+ELGJR2bBcduiQRyBMT1QTzontweg
dK0nbsyctztDKc4rNURbXBvQ0AtgMb0/PRYz3VsnmDR707RxQ1Gv+3hA2IdineosYgc+WNi3+hHF
kwl90wXdG2SLkts5mY7UJfWpqgB+NmnZ3fCNuKsEJ/Rb1MeEPS2Vd4O1tFvV1QhIX417bYkKzn9b
BiIakQkuzbJjW+fdJm39PbBMWBVVNG6GKUkuwBUwunM+E4YgNi3hM3nRU9PF2NOQbe2NwR9J+btW
rhZVGQMaGA5ifGfx2u7RdHJ9urCODAwzQVGIaD+CFNhmyxhdeuaxgSZAM0h79i1hCV8KMV2zdmQ1
PbVULUc+6zlRiR1gMDfugBiQB8EUKbwshkXYiuZ8aGQjto47pE9U+tN6ZnS8kox1Lk2cNPd1mWVc
7JRCdB8WdGPA/raQy9mvpghveQ9ezfdC+2A5FaWR32c7bfY9q/9c36vMlicBU/9cXUONVxP6FqTr
VyKN59TNmsnXfJ+3afc15jaG0lGH3pM9yAtl5OLhVRnSkoIRP/lKROxGXue4mbpNirAtC0BvicBg
Kcy6gh1oYPDXgxcjw2JWTfGrrGRcv1ehN8NyRhT8Sw61zaGGlGsV+zMavsq2UPLG8WSeYGCW1EdV
eybLbUjAI19VHxkPqYclWEWXVJbLfSULxjKe5VCMQeL343VUxzjjC8wt3GZYIdkFLDmMbo5otKtN
valU5W55n5sAftzPyp67HVkfmLRzF80GjsbswYp1u7fh7PeLd5FXVL1Lv4Kv1L/vHRyXCF/FyWrY
j22spBjUIbVG06ebRA9iMN8LsAycQiWfqhLrXDxSDs1DejNi0LoHT9pvddZ/lLV1B0NLrbTFlpgw
shpoYm7sJ3D067wkuUdGjM1ii/9nhyFiVwJMI1jlEBklfCPPvChIpfuhLDeqcO8Kj9G7O7zG1LSh
32+guW/bbjgJfp1E1x9Y/l90wwo7hg/AJOAmdPzD1GcbIZnrURtuKj052I8HI9323I7tCtVVhFWl
H9buZCc0ObNxWtqImLcutnZUQd7GyUbIU9rmM1HwXndGw7tsCc4oSVZfLaO7NWP8n05ECYRLUxwH
eBgPdcwCdFUSz/PRurpH11CBEli04Z4BW+oPgmPoj2ZwyUGjCAlolOjXHcUtFKCkCW9MnNyvFGAY
Umr4s+hAvL0RQf9M6VxWOgfFtKJp+HbyJN0w4H6ASDrRAs+QqsR3SVwcWz6YusON0OWWh/S2Jryl
JVU0aawbnL+PYWF/Eg3IFV1Y9I2Nr6xt7IWQY7VRPcNEB1WGhvs21Um7lnXaINXNcUPk9gYiHpc2
IntHBr03Zd5H1rgsBtQVq9AshfpojCZ/mzoquzhKLMV+mUyFwcgOaizsjZTFdCkL864fm34McPzb
N87I6Pma4xe9xcv1Kc1K50c62ssqnYrswMSkpAZV1MPcie7Y3eWxkM85FAD0iwlin7qPT27sWywX
zHCrDEO+MWZ9wLNfH92M14MGwfjKe0Ccqywp/ee84jHBh5kfZeXp/WQXWLhytbzGCbCPnJ3xNwqK
8kz2kX5KkMuyljCMQyFrvo/K/BhsUpV8ql8vKfSdDIu3PuutM+3K/EKeerhHQt3cz4h/CKRwWO7T
Ixz6qq7vhKisC+p6eZKO1jctX+4dpzK7iybLmGDzS6ZNMR5A6KefUD1QBKPM8CeI/1bPlE/Bir7B
thzfQoDJ8R83Afn2UEwa09+XnS9e9OR+6njoTsPIvNkhD+kw8YXfansG6jxZ93kXpfCx6wy4dNFO
AXl+8SPv65otKdm5iSMOqKNv0nz8VdhwtrqoO81iILXAHjQRWHjzho1tTZgVUYAlGVkUlpy3Zdg3
gd3PX4YL5LVNqvLe7ysk/ZiPubHM7B4rGrNFQVp1SOIRE+t6dh6hVkDbR3SwJmyqDaSbviDVtN87
DI4zZilyRTqv/3I54OrVggCZVprXiyE/QypMRNUucaW8rUYKV1PpzxKA0qoZLe/oxO13iwm52zOA
yrel0eOgdie5AbsJXw/ICEv16l0PrBhHA3Jg7HkiqPL5uTTgzfuMh9a+bR+k4ZW3zIOsE/ZGjuPr
uz/r5c2NEWSyPPZbJi3Fo2umXAVt5sy4Ep33uPd9nFOsOTxowc95BrdyiTANLAM/apEiPXHdiPM7
Gb5LR80kLOY/GJ0yBF5Ig9wy2UOK1c8oR1RILFehjGU7tgLVfR5n7r4rbcYvE2GYG9RioFiGwWah
brKdchf3jd6DjXHnHEzVn7paorOqQqvfO8IOT2ZaWzu3M9JDQiPL9MMMD3Nu6TV88GFb+/pkY7O5
lWXnMZ+o8jURHru28FxA5ox1bAhyK0fH3iVcOtLXOtfY8UYsrKCW8AnObviz8HzclTGySsqFbL8s
nl5DcqEEpOD6QAOIElIy63WZqlP3mfNNjV5qA6KfWzAyceE70U5JHzXvyJSRc1tE78xMKIycRjzm
LO/XkUGyVOs47UPW+kdfqXJdJNBf3PhnslQ9wSOFvmEZSrxaOioIVlVKGiU4pbVyG2fvJXBuK2QR
62FKf9rZ+IN0pc+pj1JkcnV/aG2wwJ1h9Ztpsc0tOadPDs7hH1Ns3KHAZiDt+s99QqCSLsXb4C9c
W9QG60RcxcO1f3CK4pYEQWD2ZoueCXsZN2C7HjABMVu3nx2KiF1RhGIz1OWD5Jq+H9u03eUGUEyT
UL897KVSYOAjjS/F/fIsi+oetQFIFiaIqGavG1gieldCz8QRqPSWFQIsl8x6qn97OIrCfgDpWq6S
FsBnGVOpSckEytdMGlfkWBvrZW7HQDRibQja16RxAr9XLmFyojug4Uz21NocO87i/cCJZXGX1Yzz
SqPe12PirX0Hph7ydnwkhmHv7UbbN4T/Fhsvwl6A4raDXu/CzPuJfsYlE8l6i/KWlqlMz8JISM3o
YafHNdQZHJ7zLufu2foCi0VpU9EgC6Et73rOGyS4k6pTAFfYqvqBHtdpQcJqs7qMslZ3rYfSXkUz
q3ujm/ofyMbHfTNU0w2lF6SEyfi5wFnh0ME/y0N9V7U1tc6sc+ZK11oLlMPOX9R447R6vv3NvPZf
2fj+1qD3L5nHf5mFfP28/41G/v8j4Zgk4r928f1fTKyfH4n+1whS/pPffXy2+AcnqkChZVkWywJJ
wOfvPj7LwuGnrhnoxGl72OhIJ/+nj88y/+Fh7/MB/ThEKzse5rp/+viU9w/Fa471z3H/6Qv8L3x8
f4r1ZmVAZoGpTEk3CwdF/inWe4lFrEk0EqQkAW0x6tB4M3or//3J4If6i/DkP+WwXz/GcvEwOpgV
padchZfw58dDUkTXqOX/UwCrNBfXNhnaFu5hxvPCWrKjqJQz005lfY0MBfdDI/NN1RbzxcFsvZ9S
M/1wUIyeHXhysMQKtMbDNUBqySDfIEiqj3/44f4Z+vzHkOerZfH/ZbG61z+TDSV/B45GJbGV/Ouf
mVjCbol+kBtbWe1uKkGCM0rwo1PfTd/Uv+E58YYh6GzP/t0C+9ff0PUb+LePvpoZoWlZtq3+9NFY
oMZk9lKJbjjNHsas7V5YQIpNovpmi2q0Rg3XQWwOr+SlWHQvpY4R+eGKOucES2O7mA9//2X8h0eD
TG2LR40/Crbz1f/5h99Mx6Znir4gOrkh5RFnjkgRr+X5z//+Y3zbMbkgJKHvv9lM//AxrE+63Gq7
iZM7bw6aZNa1bY/N78nIf/n9/qd/DPwChaPKB/ijeD3/+I8pnaqoLa+eNqwUMN/QO2wpcT7//p/y
H55yx2aLLRweIcdyeJ//+CEhpAQPO+O8oR5TZ8sRoG6GgluvpQ9VZKrRMlvZ5u8/9E82XGVzgnjC
V9IR2Es88/ov/8P3JxVIWNT7ckMExzucUJJDPbwzGCyid8lafAXYLd+2OfQ4fyjtH3//6f/2vV4/
nRPE9/hWfcvCb/zHT1+wRE4t8PCNM2QX2y/di4NY4+HvP0RdHc3/+nagdydh3lI+eErHF386P6IK
PxRTTM28zyBlw47Hs6YhOKZA+6hTI6bKIcxfSvSiOTcjJccic4szBgxv1rffvpy690pABYZ1EAHE
sUArvEc9KoGMzIMTi7zs2HvAXVIQwdz9/IvccEFRD5hA3xfm1YJA5KbzFjJRJ/cIPcvOy1sbhZAG
LjnYiNNJkrKQGjNn7Z/7hiKl6ZQ8gbLNQMPV4xpsp/OG/XPZae2769DK9C+XnJonbZczUvhxCGZ+
ZvJsOZQ3unZw2SLiPRNP4qyJGr5aRtn+qTr7xtpcffe2PqtsCo89Au55M4qw3EjbDG9zIoyuewDt
nsSY+UdVO9f0Pty8XwucxGPOf32Mw1GjcLcUOnIjmRFf08OxtGUVzxq7Mt96MkbYJxUvg9vBYEtI
YGMLZLk3Ok/Kdex0PWsnegyD+TQxFZEMt1HbVoG3FB04l3l4cRSwJ6Q1fmAsmXUrIq9tIIIOC7Xx
bLANbls0RbnF6rqyEvKcx758AGgwvCIhJeYUBh8iCNe2g8SZAAazdcIYlK7Id6oPssX+xUxHH1zL
SHdNaRv1EaatXjvJ9BqT5LhxVENUAhO1fcUhTk8jzEPD0PyAloAB+egNh97qEZ3xhz7AW3rH/7Vc
PFdtFyZ1aEcgg6GNouocOwczHJ6U0kqxnI6E4Azh49wbD1FPEkMtxBZT4QyKrtwuSVvc9Lb5Qb4d
ajxU96DhKmuPsFtitU17tLwWXH2sdqzs7D2hYdNRayME1Vy27y4RHYBzTIgaPEHYsRk23sRKWWsY
Ri+ZiXIvFSdK8s8esTBaCfuSpO2DdvTCTiOpDn4Z+ReHtLZDaVjyUJTZidwMoNzaZkavhr0l5Dvz
AIhNPzuV3bRG/wOrWbOKMDgAgn1F6jccvIhvjOE2/WZuD4GM/HE1oqJljSIZtacm0oGosfuraXJh
Jktqg4llxYaRXHaTXpWWfCxtC3NCo8We5QZWFGtBS4OHOZy7e29mxG0VAG/SWN0J76pbGiVudjYJ
DPZh/4L+YQje6PYWRBXsQhNeM3l4ZIDJ5aE1JnmAzx1ewib9nMBZ7ZK5H/AZXoOW04jxs8WMHOUr
24lrtESez+ehwgmko0EAD22HfVuq04yaobamt1YgK2fO8Yr7JGIMad/ppbhHGuw946wcLjIT/hui
zoW85OyuLjr/UuS0vXipC5QgzbKRzfBlIyefr9sCaVcXJ5p2RZp8QUFhc2A0DUk/FSoLgwalW6Ln
Ulo3JWvuU5jypfnm+5AQb+vK+eOKQgqMwvtkabc3IehCEJWMehE2y+6xuy58SWNuNqxVebUAOv2M
7HmXKRfJXyXWqc/UtVyqFyOZvgzPizao5JcgAxFg0TbftnQJRqxCoo79mIxVFmb/w96Z7EiOZFn2
Vxq1Z4BCCkmRTS90VrVJbXQz3xBmPnCeJyG/vg8jGlVRWcgEcteLXiSQQ4SHpSlVKO++e899IGLK
lnNikc9ThdZr82j1/SqWEX8NZ8E3jxXhpOPvwFYfqqr9ppK4Ia2S9wcLLGSCLwjrADqCh00K7TQ9
zgmacBOsVqUQ6KFP4aOZH8WSnwW0AJQKBymIqCFfp/xqbMwuDoYlzoOayUVzgHeM421/mZp0Dd9c
hmBwab0bMCoV8+fYWLRWQSbd1HzEVT18a1kh0dk4fww6YOKii6eZ1s7v1iPt4Jbyyy8gFNa+FufE
jl9LEt7z6nj61+8q7or/411FOaHDddflBoDn8R/eVXmX21nDdniPBXBhpzCAmD3YZpThwcsD65da
vCjvADLOPq3kPvEgzJRFQ3lOBU74YHpcTGjePAshgddolxdV9TV1g6Y8ijv0QVB2t5/GfnoZ6HD4
HcmmklsAYpZ96vJm3QJ1w/wdZlb8ZSWLDeIrm2E1eCWVPVQgevWdTvvi05XCYuovfe9HOXPlpnWR
ZOtUWMLsloBgXICd63OQNb2V8F3pjhApDpEdARh05Zk9inUYAf598cg5D71lt1ebvhRO7DGOPLrJ
rORaVcNasx3BERhDm/ZFmD5dgfVlZEE4L6vKr5Tpih0coewea7x6wsy5UBvWOWN9NlRRfWLUxYkF
Rmr5nIYcIXoIvGR5jG0XB4fdtDX7RMV8tdNyagIy9VPbs0HIpo7dfhkQslJh9YP8cFMf9Gg51m5q
Sw4z/ODFA33IJiVQVnivXlfk7cZy+uyqJJ7CY+uNbJMbcIZqE+WOppY0xsDsO+z/NrWUglq10Pbo
Lu4nPLcOi9kn168CFsF5i2FvcojZkcfUBUOEHYcF6Ie2oNgpHenc8FucQb3jGhgBdjBpBPKJxEph
J2l6qKGvs/or0+ybCSwn3rHi1xkc0UrNhE9Tml/CqHDSg4JXOt/owOji0NJSdAr8yMPeAVeBUrhB
Gmo20kaveuaAW0Y7OT5w5D7wkX4QRj+9oBxZsgJWx0UzzhXaqeUlv2SXc7wDLAHOVhta6FROdhba
fSExrjbgG3AUTkhmNdx1ckJpVPgn/jV+X6U8MCKFaZr94PCquAdqUGS3AeEqPF2FLDsBS2EsyReU
yHzhmceiyna4V7G2WJGTnNORqPObRsxGOWci/WaxdnWxtdva2ydBIi+p38h2Z8gkYgZFeuN2pLnI
7HEKDK9taXMkV0FonqexyTJMWpGpNw0SW78JeA4eGye2SahkEQt9Q391v60R+9xVJRJ7+hHB0jt2
ZBOjdf12JW5QArIhEBKBoAdo+OxXSf8eC2E9+mIx7/yR0bDN4jSjZ2JoP0m2m08HaB+Az6Ft2Aok
3nCanQDYlx2llLi4TUk331JMBVaXFg5i7cvgI2ocEB1jCgWYWHJABp+DM7GhESwUrBWjT1fvMLHz
zbNu+tEliF87WtHhSHRuTJcign4LtIM2l6ckQvvDjllxgUoIpRC7mLlX7zy4GN8sS+XhFhUMR8FS
LeMt8Pr00+rGLqTBw+EVJsEcAnxm3/wmiASzvayFAQwumlFh+oyRQwGEOhcpvD57CMTgbOH0UhG1
Xq1vyywgK4A9O6y2zdTjCy2UJpphuVF412p79g711Ev87FGnvk9uSUUt35UOgl2QjQ8wHqd2gwsg
845dXwDZpp8CQzPRfv2+2EGa3wh/cYZLGg+SNzyGpXijFcGgDbFbc+Zioj49nIavc1s5/kGIHOtI
MsH9JI6sSC/OqT0exqqoKbNnI8oBNpCcQkZe1gY8vOGENzNAQu1MLmCpLARH2kEXnTv+RfN0JHvB
Bzbxkrfj/GJkqlmTmQirVpYYDqKZ53A6Qe3R3s5b2omazdUwZCYHnkg8w/sm3kq/c2+PpFrHku/M
hgwaqjnrEbbGtJnR+1by4f3kfJWg62rGxl0vwLTRppPIZzo6o3g/wy69LpNYkgchPPiBmedTc8f2
Q21dOrhBirPZZxdRcv+Ec5uUGMZQNl40hNwXtn5kmceqUckuVgbV2Aua6cFv5vZLT5CSOeP9BivL
3C+PTBnpexjFRFKrkTivlCFsJrGI6MvnETkXCy0XMBBSyHp6mpBNpO7akiIbDivQGQqku3Da9i2o
2AfwZZTk6QyzVnvT4HVJqdWJp6+4otl2E7Mq93ZB7XQ77YM9gkZr9BOeLNfd1n5DfdKifWJRed08
Kr2WqEirfh5nBhdc/mVHM6Nln4uM9mmO07XUDRwJRWAt/88+LBOTKQkoVmgIbuX164zpNN6PkL+h
h+D2iM9kBgPNrWjwvKPo+vCH0xj5i9qgCsQL2ORrryrrl/YsiuYzxwMLY9JoOioKjAFB1q733S4i
oIU4ViKQCTYR6thuxortlaJHr8RRDdFctP73ZYjqp2HqE+jIXhUxJ8yqoW9URiVA1EBjMgxmwatp
7TJhE8vCm4Qh5Aa8890yHqWJsldYQYjbMcA7XDSIYw8JpILHFt4v7wGvgp+LvwGjAaF0Ap+jGHBt
RlxfqGqVY/7pRp05RFS08A2IiB1ZUMUmrKdJ/Np7fcTVys/WylClcSqStRXFOe4sHKDZUKsa7o2C
BL/UyEd0XOpl38zx9OIk+CwwbtIwM3GO8WCts4x21IsTTtNTDxsAWqiiZ2vqwfVho+iwIsnA6rkX
+YxNuwSAxVcM/jUh3mKnw66l9+ENG6R6cNNUAlMOKsGgCjIB9y1bZSw2LMsenTYL6HU2poceRJ03
M0wUUsGTmXj+qkcHq2MRLNm3fqS1l3RYzxvdskZSeNY4EqosddfEL36RU3BBIfmHVQja3aLUGm+K
ANrPzWSr5j5DrHiiFppUHHtQTPgV5xnB9EHm4eo6oX8L4FLV0GMUQvRIetmSCo0g7FkBItgh8Sdy
3JZFpSHropDssVOnn7CAO1bSpBvVNwajBNi6onXgtcOGUJ69pIsuwSTCj5FAJVRBXkhEG3hB4nlC
QHuuU8+0RFrT3v+m1CDVxKdTLtMeA9q86RZ7QoIwAUmoXjjhu9dL3tSFm0+P+eBR5htwgVjxCn0P
/avpRx5pLnFHHDLAsJJqbj7cYEz0YU7nWd/VVGxYG2WBmiNS7Yh1yA2cu27wWF1E8BETjv0O95TL
f3FcaB+CXOaY5pkqqpC5IJniXxCleRFOhebhqeJ4wb3NfY7icKul/Ex3Mv9FzJ0DxMmAZKy3l5Ta
rqKvH2SfgUnKQCKEu399fxf/U2qiwCWQPgxopRwt/kGIdXxtAlwbLHelV744kiqqTeIlGHmpUcwP
rJAFUcMC5pmc662oQacMuPMIQJYjX5cc7uoZqo45t7VFz7jnlNm05joFyznLiJ8pbqq/fuZ/a/Hy
T9cpf9+m/O9/uZ75f3DxsorO/3zzwteqmz7Lz78DFNe/46/Fi6P/YNGgEHwdl6thsIqGfy1ehP5D
IwN7miWKcJA7+F/+7+LFEsEfAW0qUgfS9m3bU/9FULQc/w9tB7aNUi1RnZSn/+PfWL0IV/53wdhD
JtYImhI0sS8AKbr/oN1Oqo/sti949baLGTHKtF32ZcV/QtFyMdmgzzOqgYIQv+iDRRIQFqL2OjVc
J5zdCUAmaxZslqOU+yy/BPsuKSw6vDRUkvAwurCA9nHhwDCO2PjqCzUuFG4rM3b9KzMDHgiX3eO3
ZBCmO/nL3Id3vPrzT3taGkyWIALA71ij+nTdosCPo4draJT8DFI3ZpXTZe9JUHkHf8K422Rx9iHH
EvoYMYEvDV2RBpJE7VSQp/dssZN32jPo5RK9TTJOu9+s0qPGqMtxVpCTurY5hLBAEN2UtinAwnEb
2sA5iK9qHsOEGhRNUGn26V3kU+O+YlMXBMbNki+OqZuHtrCYsXgdRo8DbqKbQiccPP5i7oOSOvJu
wcwPzq4LWDuP7r2Y+m6EaGf8n3bTfWiHaFBgl8Rmp1ZcSTtC4Qq4wx4quZT7OUxxbMmhgXBMe8u4
7ZtQXGxvYBFV+5V6AO6dkH/FthuSRfbqMj6X2KZeNCNxvrEaFaHqTWo/z4l65U7O39cWCNqeCn+3
qv4o2j9BX7zy+WiHS8d+YTvNBuWHdp+zRafssYjq7BWj5IEmZoyfkgnXXSKW9lZOsTE7/9Wd0tz0
dVIc+cAs4B1d95r1jXjApnWXwH1P1kp7mOat3jkmid6WmXbaIuJVAMxmLH62I90kaGZUKboFR7hF
Fc2dP1mGVnEa04jz4GGK+dmKLXvFFZs1mksX8GkZuopJn9c6Pg8hU5OWjvWMuhFvdQdjAn4sl8/S
r46ag/7QxByYAySDC/wD4jxqnGl/cfY5Lxj+ed094tmyQnswf2S02wS1OHcuTdBqdO/KdrF2PnwZ
irh9mkdL94bxetykOabEuGtJVeROdBeyUnwp06C4D6s+RflesMbN3VCc854gtHFR6ENKP9/8Mref
lrKB/6hV/KPrimbXQejGtlB5bB0hfjS+4AG0HJL8JrkmrgJzXDgBr9+luZRzlhzaorhdsqI+lZHA
3KWG1EY2hsmSQjTYNplT8yEgQuCiASqHTYnENt5svlNx9yLZsTw11uSwGYiaIx0Cr06C/io5OPCg
VLDuc1VeBka8GzYuNJA6gslJpue+gMsTphqwSSRzj9SWn+24GpsHtbZn4wVOdzYjIZsnG0iSXaDU
eOVhbFJy8cLSD11ULvelRRyX5F53syQ24kJdaPkT5pC7nYm3nrvGJDeQ5nACBt07UyaKYpNhAg/o
yUoFrMPA9d8i7HLmJoo0BW8TEpM6GD76S2RbUMJ0M9fnOZIv0NtW1GHckoIdIvOO3zxce2BpVGz4
yOMkzL8rgzQYpvxtxG8ZM6QBNLFEfLeMIIRrew8qZkuRZPG0K1vG9RCLl9ogsaZn+AIE0sMo/zZx
y7w0k5A3mbGoauoy91KJcG8H7U9nzL4SIhRXsqrxoUDz2Hb1TO97V1bdmynSZT4GMU73QyQDnQGK
zIoTsHn6EKCWWdPw1YksHo8+LisDYSUyN6QmQvrZidzpYQIH2CDErPCQ6jOT4OnyHqt0k0r/LuSi
ae/S3EYAipNGPAWdDjAu8TvEzpyNtOyiEHL6sNoDEhAVfJCPJBGQoUSEiAMpHQgmiEO3Gu7MGKNj
077ntPB+8uzBWhhLuJKmJwfZ4iiIArGRfAOYfmkECZE1imgntKmHwZeU9SWV8aEOJG09VGs2cj4x
At1HDsDvEdRu73JPNSFkI4KSlFivc9qxE3TAAt6ym+qUcztWwfxDJs821zpLeR8NvhYT2QfRQhsY
nTtAd4cSOJLKi71L0KZK1U0NpLeQ+c1I6Smu02NFZiJc2uMSN+c5rY9xR3IRBgGZnm096j3d24eS
JOrMnquchq3GJTzM7FMsSSl5z62+pjxnzfhcLM+DFeTW7Cis8Al/LYeDQ12DYnEQMjVWKObztbda
fNO2fOGA08gZYgyZPEhQpAQJ4m1QZlhsEB3nR7eglwwghrt3ivixARmI7l4+NK57W0Xpc1ZkB6b2
I3Vx7Q5lzDnh6adxEyzST8sBtUN16CQeGffsc7wWhjP/+a9MsXSZ4W94DYIgPuWIBJs0cCmuxYYO
zJLD9NDSq3zwdG4RVquzbRsF3p6c/G+nbIrjWNAhtNAVVsroR409bMN4Sr4tDrGhzrghtZm+QpP2
d+hm3dqKgcO5icMHH5vkroH0vy3dCi4ToTAT9+DcPd87ABC5cCzGG3/CAJXUf7qm6h3BlRMtVg+E
o2ZKVQeYCrgFiWRE9b4iprSfGEXe+378yWh7JxJzDlQ2fOGT3dGy+YDlFAjJpFu+TNUzpMJnj5XB
lsvLZ88Wd1O0JGOhdbA38N0tZ+ghzpvDlFr3JNuXuzwIQAMypgBFvWivpL+r5DBBCv6WjlQAmzG4
DHN3oT/10Y7c22ZyOCTH/KQG/F+qpe5jIpe24xYxnfomKylAnoNPnNzeJYeCdQz7sMMupk1yYLc6
bKZ+EB8x7WcwBdBQ3IT4clDgUS/GWv3uRO3c+gXl1F6TZHi1beuDrcodbxIkhEEBXgsrLX+xUr34
eBzXCFq55wyctqXHHoVq7+9UX6o9a2Kx95AcYIQGtApPMQAGrNXMiOEza1sC+imnn+/akpK+caR8
t8VCC/ajuPoOoT57oGTL5cWU1Mu3UK+ozzZ/yNCOaoy83/ul4wx0oZW27u04Lekl79rzOFkfIklw
PzQDXtDuEBv6JdPOffQovrkvUve2GBJWLI6gNjpdOCkc63dXT/IuWqanxc6eBjiA3FIw84j6pocZ
YsGLNrHOfgN4YMSlvWs1MWcbKsoxK+uKtN4Y7OK1NEyPM0yUttdEz+35lZKqapOxEt7WszURBHU/
lCh+e4TZiI6n6jTX9Y0f1JrygOYbmXOqgce/4nQQxsKiPfg1XLXdKO2G/09xW9/VockvALoEDGOU
CIcrlF/ITyQoMqxwVs7ZCH04GJutNYqnGIxYmnruloIE/Jkt5XZXtIiWFm3KkbgR5zs8UT6u9Kz6
GTlLm29hJs2vOAf1tPXbMPqkfYS4q8pdDI/Y/sCkWPMtPJ3+seI3tkGvA9BtGfuNEnLImWpyd+ni
LOfZGvnPw9Qs1klk8LwRVWV2CjsPHOMARmyf8Jnam7wZZ6jNCHPbpihiTNRx44OBoGD1ERZ4/l1a
Ef9AZwGIBoL1DoQfcjfcYMLKZrlCP1pcWtwgP23rHJBMNzvNd9tMyKbcec9sCgbeRmbECWnzoDl0
inMzULcW8DB87QvPdmBl7rFY2aNcvOHmBul7WqwVWQ4S4LEbJVkPEcn3joparmFgb5Leaw4mKbq9
inGkgN/b0JPyZaZBnLLUrEnPHu8vtI5WjW/CEOI/riUjHNqWP12Wtu0M/NW0uod8Mt8MQlhkXITB
os1CqyqD7kgGdhE/jbeQ9tFJbAhWCOhJRaWeQpkAcCE+PBc7OZj2NVY2XxivL3G103H7lrvhsjax
GmCNOJwnxCcWakeU/Kj96VqZj1maXrB8NwuH2APlYal7oUIl8WmOrAg0c1bTd8ExnlDvhrC64jbJ
w0H+lqseNvZ2nyCd2mF/bH1Jt+EqcHtwGvxGfytNo/DzUtRINsS0xnoi79aSlxZaAk5HV0ogWrS+
3+xN1FnBheaY2nnPTC3kqYaNa21ZarLJGTCofTemVuhIRQGxLBvTKMYQsSzOleQmDjvaIyi6YZhi
PoMx5YN6WXD4QjOAKWhvw8zzviRkjZcGbPF49n1OGnJd8GFJ74FCgIPnk3Iv5wEHjMZL1Iy8Ztvx
kz67koR7OMjkMYauXF/wNnvVeWld1Z5GyHKbBSiWuWRjVg83U8h126WkkE42gUkccR2ff9QDsC8J
LLhplfyaUVDObi+yL4qeNS2yzvgYWr13VnPpX8G/2YTNlgSBHNdsGqDshkRGEdIqTQ86ALarccb8
hR7XXR7EWx7LswIjj8NgIRFndfYuC6xX+OEPbjGSGRH+OXS74NRkdMqlHbFga2QTXzLNFnH7nsKH
3PsDm6yq4OnJ9HCAsdc8DaTWqq2s9H02jcV7ValPwg3qJP3xrcTpsy1Ie+6A+Ykr3bAxlfP+c17w
c7Z18boMcbUvsIJluBdhCZNXHaZrn0hoSLU4uLl1I4jo8+O6L50jtqkktI9S/Tb5db3m6oDcaaRd
u5KPc+V+tIW+MCWEW0VRw8aqq6OT9b8wke9NNb9Nk2Z7kX4Lh1lK3CmGzLWXvvFRf/RNfAU7z7hn
NZ95da367Ayo+0eKEaLw59tloZd9TDu4W3wAazNBv+xkHADFnsim4sBJm5pjKLbenNJ+ajr7EI8k
XnSL1agoL7COftm6ZvMf6eoeUPKzzJcSmkRxjeT0lC3ktxuHlsGRhselHu9M2JHad67wpHFg2P1v
TbOJ12SXLDTzrevG3EJHLvMVJj5rZbc14+NS5e+zVt+ZzgE2ZeEZ1Ne8DUjml3wNfbs+ri/BMjkV
zW9QthtaCa+QWO8iF+wMtdQcvuAqbf87JYQ3MevlDdIdmJ9OYmuCzMO4EeXqq5/5fXjzWTnux6wJ
FOEB+5hj0DLhlJznJfzIVfpDVqVzI+xyxSSc5xZfFYfkrpgjzCFV8WYix94PcjwOdvBphXGOK2pN
3/vJdBhtQk8UeZ5a3oJ11N8HbFYNaYnls5c8jgRw+LnHgmz6IM+DWeHYNkwbfw2UrmRDhz/J6coP
YbsV/UplxWI9p0GKvsqeym+XA33riPTG5PatCmB61rg8LDKYVPoIJHrbfZoCIsmZR6J7PDbkHR8T
hOZtoPgtK/8c6OSMf/iklmG78N9nNatgtP/n2upOPWULdVAeo9R5trm62ya6TzPzZpopfM2HYjVE
srde7l2dvbr2uKt7dYlH+8zC55gs7SkgQ9G2TY7MP2xMkNMbQbme7Uw36PQn+swuiq6CuGPdQdWR
r/K9kNGZlqdnR2EiCHHviZacwCgTYp7i0tfiSJXX2e2s17Aa1nqi5JeRndxnzeIebYnTiURP5Ogn
Slu7UzzzBec932wCSECAEJCiUSjyub2qxVIPo988oKOckWzeSXf+DLkYLryidwqQxH3iyuHWnkax
4S3+0caze6NJNZ6Axu3amBNjLROltXsmi99a+sqCbOUA0wBW252PiaF6MwbDvnQduUkmk+0IwxSP
IJ4d5IKaSgpevxRFzpD38oe8sJ/9jvB/CiTa7+5UEr54mXdYJq2fhihGt7Ay2E84gQxLQVhHx2J0
t1QiystSywsFDFtvxCsJjPyEwGMTVHb2jvSe+4XnVtZb3m0RDCbYo42Sh2xGT0L2eAzd4YK4xRSO
QnkiI89kyGYgHU9eWZRHYH4Hh5rADaGdr0XG752lL9B59+hNfFGSQKxhlXvsRtvW1ueGfRfzEA42
PyC/tuwViJK0hHKvNO1y+Uka27qz2vu2agi40LVF7gOgCtWIUtAvqPW2lOHPMmk2NlUzbg0UByj+
Lg3n8a2N6h2svG9YvHhiyafxyq6YGQNPYkpR5CNaXKTUXPTc44vAte5oWH8KQ33IS7BO/VNeB+e2
gXzl4MtZCiy85ER1ex4cprWSOzrh8MnJSPhSH24vNlphBbNtDD3JbL5MB0ZwGkqy5pN8EESw6KWd
GMWTnFJxEVFW41lZTTS+Ifzp/CrJjC5i+a2oxMuHDPpyC4/PsenxpjkNoKEZX0ir31Hqx4a64Qad
+08xGGKKb9S+I8B2sOwe/DMY5LEBxpRN37M0vsunkGWP2ZGP+9bW+Ydgmw6FhMtK7SPMlNV2sKar
itx96RF/K5u7iTtHMGAFq+SbwbGMByH5lhbZw7jGS4buBhv1fbKmPL2Cs8MLV74NVc44K6K9P3sf
cysfMq+9L9nHbrAMB5z4oFzbXpy5SLzBOj7YFVfxofpATzsbvzj+ud7Pwsg9h+F0a+uOyj8ws5Sz
MRICXXqNQjBtBTEyxR+z8TNzl+KIZ/mXPIPA/VCZ1Ds27ySaOtI4iU2Uy/Uu0GvFQTiRe0yb4jMX
uJtw9NCEPAzqDPwGaVXID2m4UDbkyg+5ROIuE0bBeayhAuBL3ZcxQV7kva+Bj2DHnjE4Tn534j74
kXVgfUTckp+lBJ4rab3FL/RYpPkrlDU9vWvGKK6yiaSquD8seT7lDX9qUoX+znQA8IQ6AVqwcvu5
6OIiF3tL1QZP6Rb2LLvuYQSidlgUBV+4cDJavSdLhE9drHACJ6pK4CunSxYf8zCVr0uBjZ/Pw/eC
vZx88VLUOQyjROZWvE9CL/i9iGDk1ckJy4KUJ+MnHpmJEsCs934nZR884QWZnvAYkHuLNauqjeH2
BNASEDVaZk469napraXb+1Fbf2CyptusbmcLUhiKCG+6YsruE79mt6BH55Wbs5aEfRVMSocazHcQ
bzODYxRa+SEoBnC5acw5wc+oklfHrKXCwDNJpffuRI1oZMolJMHZ8DFqk5Y8EbX0Wna08RJ051RX
PtlGY7tmP7ANRNAvlXU0M1x+J5X946Ta5UGYDNYZ/m1fbP9cNf3/pdt/eKyh/vnSbVt1/ef/ekp+
/Le12/r3/LV2s5Tzh+dLR/jkivDqe2us6a+9m6WCP+AS+HgmyZPQUPafazdBOZkgz2QLEQQ6UJ7z
n3kn7w8JxEDpdTHOXyLVv7Vz48/5W5DAY+XGso14jeuxyPMoSuN//1tawiqWwc5nnR0mnh7erjYp
XtKZ7cXCtFMBMJ7RteLcuW/XalNmUexWFTYj+hirr6zt6o+//e6ufwV8/p448v/MZ/xX8IefCLeo
5/MDqWClNdhrvuNvP5Ff4auPm97Z99obwPQU7IzNWJ3LORI3jtA/4zZfSWWtibbKR9I1uPsJrNL+
M2Cq5F5aiqsHzQNDpetSWmR5R6pcC3zouNYGyAdwTJlkcUDrO8h/IAX8maaPhTu71/8IAXvuq3yk
TD1L1V3YFvE9KVAbpS2AzcIeCctXm7TXbmBODehwv3eKwLsh9cyqTNS0YuTYcX67RvrHIhvCm9xD
YpN8Egxr+Q084u4IwhiIvgW0m6XFj2I1P5GN/M4P4p4smnx/jv2CDtmBkK47JKQoiJ5knt8YHcm3
vPebAyh085kJxGoTI64q2Oy2+wNdgvGEKom4fsURGxwaxTXKKZO7rILmpFLCt3ktYprbehKahl8w
KwnvtkUn3NiiITSBreRuaWjwdafQHLLY615LIKSMUyU7ngywR4fP8KznBfnIyBl5h8MYwKRL520l
fyhkkD0ZAyBhc/qjaBRew1lZ9gPU5ekRcprF788NccE59vyrpGIKwwO+MXxUGb2SidcN2yD2W/mZ
U42XXzzkfyirCbdeLYgkL7e+D6Ft5GVjjW+1Z7/7AR9fHTXokTFYMMsvvgCTX9wu/k3/3/eqoc0x
y3kvs4OxT1HP4T3WVXuTctc8zQiUuPzyH9BFUvCiaOW6ms71DBtPjV5/V0q3Pw4exsER0WPjEY6x
Ux2zj6KNhO5cRgfSd9yJCLRW7leqw0NnBNq242F8pb0Sb5KTvzAu+BRQNLcxWauTVc8/0yLy9/VE
O5CZrPboWKy3Wz/+JdL6VM3le0bMnbQHQfa6xjHRZfQLoE48R4YLkMybU2BhNVmdydt8Ch7cpaI3
CXd7c7Z7294jjjyRzXegsbuUoVatfa3zeTaHgdqrQ+T68hqF0XxCG9evwnP4SBtErqUmoLtpujC5
4LUUD7idDPu9vqT3bg7qG8DB/rXMAbCX/dSuT3ILTbkOkE22g1MDTBksf0G57qb4ppq5g4LUYCsF
qQa71EBrjW3TNt/4R5A+PIMUWHF36qLKFfspyPzwZqUU4ahnqk63SeFb+Oi6mogDQ82sWb5I21Wb
uG6MeKT914C/rlpw9wFmn+4op5ry00FlD9z0DNb793Kpzl5avECgYnc5Ak7twyHcImTCtl7oWFi8
xeYvBZvvysl7IuOPXXqpyoODAkSROw4ctA3nMwfg/pm0S3YFopwzHRWBfR7tgBd2lM3e90KG1i87
DoZHrQb7xRqj8s7FPYSFiJXATzrSmNcx7hzAp3MJbGcW3nYd3/UCe2djjHMKwBDuUwWpMgTJvyNK
QLgecNqwpfwhOSmdLt/mgi/WZOzudU58faSr+OTQInVypiT4nfUc2jtbTN1HVY7NM2oYFIaW0rGb
qa0pT13Ijd3rdIyPVFjoDExLzS0O8PKmtIGwmcalBmjmQWudFqWV/SXoap4wzjQe12sBLekt5qKX
bzCXJeUBtkZ6tr0gzN4WPfnqBfm9UEfY8C1wQRV7bf1rwVJAa8ucEsRKpEwPdJ1h8ExZdexdnk16
Lcvau6tLG0mlKHsfT6QtXkLaGpw55PKchOVVkYBsN22UKoCNUrxT+bVHKpfTloXo8GMCt7SVInDP
qVtOu4lMCkNRz76t1jVa9pwyaRpv2mN3oLXvz0m4DlYW+5BCt+1MBf8gNFTXuUgyUzWIlxy0bAgu
rpu7jRWQJ9nYrTHXyIu+uwaQ6Lad4f3WMzs05LKcBvnVkzEkg+NuS2AtP+aAWoIWyw1GRWWupdea
K4+MuUJl1bdlVceo0mVstfuuq8WLVkq8WAl/kVa5d55YwWybkQMDizQVbsSknmPVTmzTdPEczUX+
7PjWle/7dAZClt0R3GJ7voR2exd5dG9QcSf2EWcuuKM8PyUFQ0zOiP3pVUNyNO3IA74Ocr5PgNdt
XLqM0zxQtzp1z/VEWQwG2bF+aZcGiceBJ0EDnBb9c2LBDOnFHB2iaqRGYWh6ppK4Yq/EHkPWdwgG
/reac8ggGVTpHbbBYmuxqGWYCLzupWFyoUhhSMIn/l1znNr1Wl5m+naq6uzRLXuLmhfbYak5tf4j
4iPdozn7Se7f4Pn3UVNThOkTbYhH6R6Fb7n53s/c/Mkqoz3yR/bqkV+ITjQfcAyMpn8p5uDWkHDE
qsfJjOEE8XKhCEfD1uf7Mk7YYdhhDy8znS3XKG2Xx3KEYgQYAEwawyL21Np66+oi31qOfbRCCbiz
Db2LmPATsqVoPuiNxOkcokA6fTVBaU8hs4QWlscsLl+6Nm0wtNv+XVzY9XVW+XifWq0++JEcjhzL
mt8p37tIKR9Rc4XHOkTT6D3iZ9/MYriDIYT7AIbje+trdk4xN7HKBu8TLVhWwCn3z7aT5aT9Bhvt
q84t9xyDQJ8pihxWPvdqKBdK1h+6M+o2nP4Pe2fWG7fR9fmvMph7BizuBOa9mF61tGzJlmRLN4Rs
S9z3nZ9+flTyxN0000T83swAEzgCElk6XWTVqapz/kt+j5lQ9uJD+CP9gPBlMVgvIfhf9COBWNwi
rA4twNFKGhcynks9oNIHQ3Cb568qxp1a5HUL9byPvwRDJ7y1EcX6lY4kBALlsKmGBoAg+KQK8Uqj
HFhNFpaTV3rJ5WqjooX1o+pcWHBQCXNzlJGW8JEvBs3atRkGLEKoyZ2N9cYNZSPlhxfaKOW9r0Fl
iJgsXjLej8Akrnow9RdoGMrXgVOj5uf28oUS0cXDbK/b9F4DKN23s6f3BOH6fn0IbNt5GqKWunhl
Ox8ykdN3t2uZleYAorzsheRpa2ZWunXkDqWYgIaaezW0Kno/MuWhe1Bq1qZsfOUeOq3m4zOmZZ29
QRxcrT47eVT98JuGVGAYLWnGwlVz6OrSf6BIQW/aDjwTy1LJYK2pLlYwMc39et1VTrcvY0A4OwNs
6O37tpwrZRSvGkjFb9iJ2wc7tcofSSnb1FNUVxP3CEDybEWbyoi6oAiUblRzbN/beeXgYFpGAV7f
rtvf4uNjbTJLcBWHWbGmc+TQRDAoM9WGbx903EOe1HQobxxbgA/Xcuzk3/8nJw0mJF1BvgKd5y4u
tW32BBCraJBN1C1/LQU6A0i1nvxGDzmmj5MZ3z09Dt8MNdQuuyjhxzQ6j5fc8TsUGzvR3cqSkVGu
6LOvZSsxP3EJH8RGVAbfMprsqR8a+Rb7cXefdTnB/cjK11Wdg1AoA/ahz3ETt9dF2nAJp+OJOkxf
838trXZv7aAo/3z8KGHaHzU9vz9/VREjff34pmJCIjA13QaqqyiyZk049INrG1rYWOaWY464p3Oq
XhZGSZ9GZO1tUjf+HnVwm04kcvvonjpfEsXEg5EzxJ+f5F9dve/TmD//a/yZv8VC3sGYP//rHyGx
Jz/0f4nCiArO9J8v3Su/+B/3Lzi9HUNdaev859Ktan/IJvIassEt8k9k6l93bhWzcIN/TBvlDerH
o/zIX1hXRflD5h8BplXVLAPj2L8v3Yr4g9/DN1UEBVCmU8x/des+nTkmcgumTgHZhLgPUpUr/ukd
l6kUKtbA3Smym1J8c/g7gBeH0C7eWF5eDiDOswvq0vgLVSJb6y7UBngeTUBRaw3dIHR3QYwI46f3
h/ivJtL/c5DosWzyzzPlg+++Fv5JbUaMP/FncUZof4yYZ0gp8FKZKjJv4i9Teb4xVh8AvGuabevi
5zwRKgo2lCiA4aNsMQq4/D1PtD9Ywgru7xyfKeigAfFv5gn0v5MUQ/2HzIL+CXo3OjospjWZKGaE
IEFQO6uoCfys2/cydnVwn1P6BUMk99aHzMQcadXhRuzd1JVZsbNWUUE1EHgcGKnMwM63A6p6b9aU
crH2bt0Wb1wd2AQgvxzmultT4rzKKvjw2DopioI2dKeEuHqKMgP7CIZL8ncwPIrgwuQKrK8zGK/G
DcxFbqy9iz00vX4ZRZS4An29So26oteM2EKARorAMsGgrtxRNkATboWTqEoxxJOe6ZcYOi1YAD/c
qs3+Rittlyq9rwZrNVZ6BHiNOOP3cbFqV1obwnmDM2ICC5AqbxRub1HxChwl8JGlhSWIJF5Hzd8L
TMBjFWxsdac2Bo1faucZNdk8RKQNhn30FaVG5YPm0ZDewuhxPxZDZb94aHZi1FlZPzCZsot12es4
lXtF2QACqWthfHUUQn5xRV6hbqq1XYzzcGTHVy3+hfgFpwoWPrXORnGpRUmfflYhgVWbIRtaBT+T
wS7XZmZifCiDSgMWotfWY5qWqvisp1493OgBIn+2AceFdyiNlpx+WQ9XVNPzEmCxI0eXSlBbFTAs
JbxWDKiyUIra7itEZqvmAmN5JJGmS5xHFOcbbddCBosvSscrkAs3QLgi8F7m30DZpmARcsv8Dkja
wftN6bVHpFGrJ5mTp452TkjJw8ozDO2zxPpeOvDbN0HrtyXOV6HO6VbEKeqzlo6WA3x6aim6TqNW
GDVkxiKgIkNpBCQ7iA8Dr72kjlXs5oHNBXu9xGhuxdGRLmkqST886KAtJRDfvxZO6X1CJ718wyT2
Ac9B6koe4EoFsKgFkToKLP8zHO/E5wFxkY4i0Y3wqgJ4NQxI9YuSdqFYhZocQ07pyY50l6FBNkEN
6xs5c2QFGgxgEVxQWuRyqy7uvkL4pj7SgUn7rnDsLtYc4CBSDYY+3OXoPfDZBE6LO0VN6e9Q+KC4
odpy8eqBCf3utHHykd1EfAMnHGC16qbdCF/Lk2Zj0PwK+eq3z+hmKjn4NFkp9o4MeHLl9zaNaVz0
hhdN0rOPjYoK7CqnUMnpuoFezlHX0dEd9HIsgzzFx9JSqQq1xFtXGX3u9FKltENNBN8Wn17Z1whH
ke8x8F5znyG1mlzrFnQ6pm6clZ8TGG5UFBz4Y6umUsJbwXntEwZe4UFg7uVsUA6Wf+Q5Dfadi7gI
Uvk4a38NdNe4q4zK/gpNEZvIJsPG5TKN1Cq99KhMfMxRtA/xY1YcvFN8M0BTp7LcV+RSUY2gN2Fh
DBa1MAzL3Orjla6mLejkroseuEx4sAoVb6gfApShn+pgfD92FAC2w5oPUUasK0h9nR8pGEmB0wRp
r1qU+TTh5je2FcR0I4m2dcygfxz6FiGGJi4h+nIAqEP4aLiPblTOmGCkLRwVMEXJ2z01Qb1CnBoh
LZSJ2xHBSSEBPSIpillQucFFNqFNBEbbQRgGEq0J9FBCIA+nyETE8SaDkCfv0PLy6pWbjp5ckFCl
EUebAtyMwezflBLkllUquKqtxGAhoGyh+srVzpSaJwlTqKdYyxUqOa2EroEEbqrdVJ0PZC6qEdjh
qwvQ2DBL42NUJu230qqK61EKGZERIJ+0IfusG81SNPUTE7ZDlMqJI4RZcFdut36PwA11HRAwG65S
dCNVdahaFHZqlbK4YSFkY5oZZTbAsCihhzXGdoNCkdnP4wbzDJR9IKfl5OQc/VGklCMqYVzWy/jG
GYwkva5iCkIr6ipAQTX2ILhngx7EO3wKK3uLI0Hy7FsoOa9qn7YV5BDb/FQ66HmvEGD2DK5d7HdM
685/8n3Zr9dFmYySBSy1e00zoD0ODnBcB9QlXlCupQdrV8tov5JNYfCyZ4Ao798J4pWEtCmLNMJq
PnJTkBdQn+NHv/SchH42TQ+gIbro11zkskcFIVjQYnXI5Gt8eXTPRbfkyatgxaN74CBUjXCMB+Rh
rM9wctN+IKsvg4OQRfBk0U+Uk0uYJnrbPjoIaGBbYHiF+NEC8flQD4OPiTvKbpd6CSlm7/gKIFDQ
+x90rBYeFPQnnqJaKb57Erlw3aep8UOU+Pqt+lSWH7s0sPuVWhbpm+bq3r4bzPQ6EsPw7AulvkGx
E3SoR40B1648wM0pB2KLLWqeik+wksUXQwfuBqEzxQyo5ae/OrmKtLdmoxAT+tLwBoavAfAw0kgL
X6v2bRSAX6F3wgVJQWB+BT9aYNtQKAAX5dxLG2yvG3Gp1yZzpm5Dg9TIovHBubU4lSR+Y9yHLlJo
a0BaZrOKKI3kOw25unqjdfT4VwjUyTcAmCGSQDuwKOJkaPfoUdRbd66KQuy69GkHfSirKnMpFFkt
1UHam7Ag2eMbX30Jbbny+EFkR8HNKUg23o5gLBoLitHW1sHluhoekMtu6GGTQJ3kHis6zHpbK9CY
A6HZORd1KCHRABMsRvSol/RIvgNyZ8Fx0ooo3sh07pJNaKjZjQUFPLpOKpoQK3MIxHcTQYD2h+h7
Nz+kEe6pGzIwV+4uoqW96dvQgVNgqP0APsZTvyEhHrRrVe7RWCcVoavxXu3CgRKAvXNZ1lAsvhhD
JeFCKJVJcF+NomiITgSIfzp+O8pOGWR5sUZQhwdjVwqGPd5QNs5zrWmlupXbxNYu0BKxYEU0Nv7G
9FTyEbuN6IXeyK95SBqjGaBSrOoR/G8Bbdi6VrXAbWONIp8P2/etsjs5/FCSIIpdRV+ruPFDNy1u
HBk360vwy2LQgeZZddduBjmBu+q1WY2oThiouNUNbuoelEaL3G8p8s/ceyvY/rw6Pa7oYdO53ipe
7bSof9calulx5yJsCOSujq7cEKWbW+iA8rAuOE5jS1PmSGk7WQ8QWe6ZuxcRiBtjl8sDrmxM01Rd
q4Phi8dSxtBt7+YoHwAm9vXuAXPnBCAIvRnAL4GS5+aT3QrxFThOp4DTrZ03ubZUA/mhwIA6RL1e
WcX4rARI0DOZ6Qtg17KzcpS9LpKoCPtLnjmWIKBr0cI2KN5V6B/JMspRmG29Shyjb6zOMZ/NpAfl
I6yR8URrpES212ow+gZilyjrwRRj0V9Hg2QzDCbKqdrQpB+Ap0rqtq8F8v6pobvuQWJg0RoBfkHX
iaP2CI0082/kBL/eAdKwmOqCqjWcpLaxPlYmsCaKeRH1KY1jR85prXZV9nclh0ZlWPJbrsohJ3jb
Tzh/gy1UAW7S0MABygudjSFMHI38vqmiPQcEjQaETnUXmTf6IKAKCudBsymZrViq+X2qcZre1ejp
6+uibbUSFzjR0bwy/eATgAfvjXIgDOyoMSgy2zQF4dw58WjObmHXBTgZOjlYfQpWYHVanBzt2LCu
hEdRG9667H2RoB5hcGC4obxGUpyCMSZewH7QK5G9W0RE3Poy0VM0GBoAIaOPdoSETo/8VroeUPFP
Lug9ZuYa7V9Id01dj6SGjm4aUC4rVzCsTHvswNQC7EdTw9peByl2iRtJ5i0AcTNCHb+/AYPhkF8W
beQaasgaljro44Aaf70Gfwfbrg08iGVyabffGyTcOEWXXvrqZn6EB6iTIMyURRk8TXyCseDZ9uhh
DxugFiWqP3lqNha2jW4F5YhuZ1WjpjfoMPmQpXZpdkcbU3cVVMDAzCJ+hr4druJhiGTPRxR7VOcK
Hbmg+GAWcRd8MfW2o42VFGpAfaDg8K/dc/QM1FGFLAOa+v/RHeg+XP5AbZU79z+XD/53XVbFSzQp
IPAjf9UPdPsPMeIw/gPt4Dt/caqF8oetQIymrkAdELHbv+tMEj8DHoTCITqRJg2bsf5TplyL/+t/
Spr6B0xr6Na6xWlHjEWof8GpHsESP0uUFCDYtzSLOgaSuoBGpjKfg+tooak3yiG0wAbJW9e/QuWf
nCQ+FPk1uiKro4czB9+YiadTDjUhmTMEeyKfiwpUgOxgLw4yHNcgelbi74UIsLJSFwKNtdXpwHRk
xXRd5ykZ+kRnMzYLH4EkVzlAdLxEF3FtjYs325wfzkwUk064ZqItTJ1orA4dY1GihvpdylX34HZN
yz7tZOjV++YGho56cT4U02E6IEJRNVINXebdT0KZXUFzDp2ska5lrbltDZtO85yb81HGxzJ5bKYm
qO4jcYwEszF+iiNwDdjKDGkcVTskgCs2aqPf1y5SSeCes5u+KbWFt6TMPUB9FCnluqNoaJZO4lku
TG/F0g6GJqOKJOEb+ZC2KVhrnJfoxUP6tNiI6CPQQWkb+SoM3eKlJsWFQAgxTAT4rFP+wesWplFD
/eSlDlr8BYReQbYYvCAg7ZHtfFUO3ry8aP0NO2/z5PqmUt82fWtfoABPeg87vrkwvEkH4H15mQYH
YmYisgWkgdPh1VTANHeotYOKgt4WQaIPWuhj1idZ2oU8UPJwpI+xVuMPU1HI4bS3ygtLPZx/p2Jc
VJOXiiI22DLO5oDM3l/C0Us1MifH/J2HrKiSgMeOGqJd3QQW8OCyD0DC5gBysFazQaUUSGcthD8t
Zr8/BHusYRuKDbCJL6cPQUtNWD3qoAOYoswGB7JHH/YTOKJhqwG0OviBtpGh16FeFFxyClc/6mZn
LChVz7wK5EpHTgeXGTSjlcmnqCwFcoFf6wcFn4OvBtzWC9m0nhp61Be+orRbfHzokgN32Ut5lWEi
7IuLsouky/OP45d1DL6PnI+6BpPepMx/+jQyFXO+FkGkayPsjX2PFN3nQYccfD7Kr++cMED2SE2G
zGIetTyOFzIVJxqoSi1dg0xHmBcKWvbDRidrpRry2gs4xbUYrTHd/Bv38/nYcyPkds6uQhqxUTE/
Dd3hLdgWLl7SlrgaPZCxvTgfYEwKJ/MZRCKSx7puaeiAkBJPA6QRCmp2advXKPSKtfD1z5pU7PxC
CTZB4GCpa2HseD7kL3lxEnLy1kqrgMkQmva1+THKn4TyYIUPpfpwPsgvyXASZPLO2tBzMbQ07GtX
fm6TF11cttHd+RAz4+CiSjeSigYPz5zsv7JqlKGk+R5kRWrjWM/ZY1vZvWvUZnc+0swsOIk0eUlt
GSQCQxrvUGO+k+pYF/rdl/MhZubBiJc12IFRHkJQ7HQe5FaDhFkeYGSc1SCWhvzSQv1lm7jGdchF
8ab0fHkhmc2Nim3YMkhobFjmZFRNhLFGnlWEdIt93rdPhWHenh/VUojJVGsKt8/TnBBFj7OwaiLG
lelL57BxDU6WEKUpEw3DUelHtyZBxAD0L8Nz8qAodw5SB1ywwZwAJG+wMLy28s+VpW7Oj2tu6pk6
eGRNFibSFpO0UMuU4yKVkK5yI7ujAuIdgE9Eun7nFf2MM53iIrMDs9Fb72CEBXg/0ay8Pu4WgpyK
XrGnYTgwnvho8aGYhJD86dSTI6fw9YYg4qORbOl11H30ER8kNM6p1i4dk2bf1lG0yUSPQ7pDCIp5
Bzgde6WOr0Qh/4i9fpUipucEYgXOeq235kLSe98Tf5klR3EnpzNBc0YKHeIW2Gbl1b60640LJwNl
I0X52uT9JnT1lRDFyq/Bf4XXXoTrwwV1LcDLz21xE/vfRwDr4FY3btsAnMOZLNyhUbkvVR2/iAp1
B3clpAu36H8j0x2/ofENHh16KtnMrTiSvUPWejvBbs8j3HSSutLjl/MTey4NHUeaTOwWh8haB/x0
8GpkBLMP+eD9cIsvru/RFqjLPy/a/2jMMGn5/jX1TBwMRviCYk2xAQ1WlsgnqN6h0TGFslAzebPL
ZzEU0IfrJ7Wx7l1ucV3+VQrwLFs50R1u9PQp+0060H9MroLmzgh67I4o3Js7F9Hp889jZhszaUX/
/QEnT94JsEehZkfmx89rJ3P0+1B3skdtq1/aludypSVzEDC5FHHbmywMX+4MkSHTeIigJNBb1XB9
Rt778vyA5jLXcZTJMujhTDsVENsDOIKyLm5atCJ67SpW4oUnNzscRWEy6QpH9elJOcDhDEVU1lso
33tZuqHbthBh7t1Yf0fg+n+6Knw5oJ7ZMBQayCvgJDDE7n7nHIMiHIKAqmaPYnGTt1KnVT8U/uAd
HHHnwlhIZbQj1GzhQjw7FND9gPtQllPVyVBQe01UFBBIwUz9Eeo/PLfZwq1hNgZADqoVsgF3ZPz+
URJBwlQ2/MDwDkFCYwutFVQU9HxhY/z1asJmApzo7yiT50XvjRHmnn/oIIaDktAUGnfIEgwOejF+
oNzQdfiaoYdSuvqTXlYY/KnFX5qI/5hX5rLY8YeYTHKw8KqDwKV3GKCVrHALszc9DUeKwJ2ObKW7
ldN2qXwyG9OUuRtTU4BmPDlNOX4v5zBgvMNlDNq9SZFGGrS1pnzsP/3GCj4KpJy+R5prdUEPi5TU
1OgqI3d8cNmk6AkvvMvZVHEUaHKED8ZbS9NZ3iG1P1doI3RUdHX1CnTC9vyIZmemqany+y2SS9vp
iNjbbLWlxHFIpAc3wOu8f5D8pQPA7GgsKGYg3nhBU2lPGgJqi06TfwiUN9MFeBB8sK1oo4HfOT+a
Canrz03Nsqh3An/hejLWXI8XWlcnSECUvn9oEHDLe4x5433e3iTfkBtfJclFh5ctMsYbOdnRS19J
C69t5mnizaQB10TJFPuwSXjMbDC37saB2g+V+uBx/1pKJXM38pMYk6mhFHKVdDoxDE3acwo2rwwU
PrJd1QOdzsu9FOE9oSxMk5kdxQIFTO6i+EE9YJJaalOhfaW7/sFy2rsgxyRPpulx/uXNPjyOwYSx
oalN9xTHrCvalLF/cGo8D5QHSQ23WI0tTJHZkRxFmeSK2pAC3M8T/+AhmwaABvC9+RshqA8JUKH8
y951OglT6BSdbFf+YbBu6gT1rcZYiDCzoLioUvc2qOBS9p/MARvFZbdKSh9C3aOv3ODR9MlTbuC4
LJT85l4JqUHBQU4VghV8OhJfBSkV5Trz2XjV4k9S+1Dhn33+tc9cSugb/IwxWTNpScsgiNCP0IDo
0LBFx6VOtWxPsf0qzswvgV2Gd7KV37UoWyzEXhrf5DlWg5xL9ahdUVq3dvMY6E/ovJ0fnhh/x+Ty
czK+yWwYLF90XWn4BwmtJmOvXxg9AFt8JHCUekV8EWHWvQbBgauXiRrf+ehzE+X44Y4P4Ojggc9F
W3ut6h9C1AkR3sj1Lz5YOjv8/htx6I7AMGbzf2cYH8cxEogM6mCyjfR2u4V68ckoFMSvEdBYw960
1r8TzmbHZ8dS3nG2x+FMyHzxqAF1MCF0lmhOGBX4xQQO4NIDnDlaUPG2VXu0eKNUM9kfO03L68Ik
2xaIuHMOVYBcGKhEgTlZxfX1+WHNbV8n0SbrTfSOk9cB0YZiY36J0UosIpx7oJ8AULyuAxW5xYc2
HQkMW3w0Vn2vLTzZ2dVIVwhAMH/AHJ9OmKTLQgexUc6QLrdshWbAuu5bCwpho20KYQMRztVhU/Rh
u0+xVfp0/gnMLsij8ONiOpqvdq4gJjY+bgmAUu2baMM8LBYv308B0yWJyvTYrzRB5uuTlzrEHkTh
uhjTGvYY0secRj3evkH8FRVUuC1fzAeRXnKW2NAfWrgKzFR8LE3ISEDTF1OwfDkdYS0blJK82j88
9tj5eH4K5tpbp+G12YEjBnX87x/ocbjJxg1B0MVeh3AyQAzdvIuK1yF4/O/FmBz5XU3qTKUjRtZc
pemLX9/1+sJTmz31wJviqaESj6nMZByOIxrVAudwKL0aIBdqpu4nFwuioJZ+1F52kNGsQDj7sgrD
JQ/VcTb8MlsU5gs+i+N+PgmdtZEq0nGDijOkUowhBrHZ1t0GHVtrb8pAsl20dfdUq8RBLUqQn3Hs
Lo1/nPi/fIiRPECJ2lbM0Zf2eGEEUuTnMtCcQ6ncpQY85LDON0Oj/kB97kbl2WPgfTkWwdRM3kY4
ZreXfiIvdHXnVidXhb8/xKRCJVdF4fpa5x9ycQMDDIDK3WJTZnZ9AL2EgzCe46dlVwtAYxNVKceB
ApmTxLGNS3BNybaOBv0SQTttVfT9taxn2vfzs3gu02MULAAu0xDSpy1ro9XitIkIjHCjfCUabR/g
nbu2EqPZwMuFYJ53S1avs4cDrgs6R2qyrfxepDvKdzUwtCCqc9KtLt3U+UMIzVrdplW1ExIkPzDD
1qMTaltfRFtqJNvm6fyg507D8D4oAZrjYXVkmBxPq7aynNpoxjN34NyYFRpKaBWfDzE7aY5CTCaN
FfhoH4NTO8jp45BhpyvfqOh9nQ8yO2t+BpkWcQrPg7zpEUSKs6+ctYLwc2fWq7j07xr/exQtzJVx
yf+yGlFrRO9+5FVNTwWD42hFb2eMKb4a+n4VRVfUTr14YTecnZIwy1QcEWj2TsEnDYju3MH16tBZ
mH29y2g9R+j8C3953c0OyUQMBqGisQo22fhFFBT4ZxEr6Ky17yORkb5lSo9Q7lIqm50QJhc8hRdG
Sp8ciG1U0qusJJWnuPF1zg+v3yn1ztKvB+yxLm3MbWgd+VWy0oy1w8nHSJpd2/84P2GWPsT4/aOF
h+wSm4lg4QXBi4f6V+VfDf638zFmJ+XIveNKCzJKTGKg2+qhRkpuhgW80q2LLhjN6G9db2dmO2dY
iDY/op/RJtuUi5ulnhfcOnW4VJhexqVYZd7d+SHN5oujIU23elhN8KN4d5WSrw3nGTnK1fkISw9t
kpFMFRhNWvLQAENWxic3drajcUGEKqP9WAzuQnZ6fwm/LOWjEU3SU42mbtE5DRWjwFkr3ccwBNpb
fkz9y7GxUftXWZeGK13+BNx4r6s1BhBI5zEjwyVoycKznSaV0BBtgHwClQnY9YF55zjhwrOdnSIW
7WaYhvSep4UJTKOh50c9WdKv38oaKyroR1+BgaYLZ6bZZHIUaDLz8xaYbwQj6dCFLyIGsYsxmRfH
mPeWC0NaijSZ9cIpNLBYREoG/SJX0isaETTtN0n6cn5ezr6doyFNZr6VJEjRVy0JY3DblW+8hn6x
NPeX3s9k7vda3KYFbsOHwXyIPVTwym8ijLfnB7IUZDLhAW+aqiczzSxeSui80T9fPMTNvxXdphbK
uQJS6Wl2lQOtjDGd5ciMfUqbDCspfoNTeqj8hYk2P5ifgSavX3UTtO5cnhhqyXhqvVo94mGFtTDJ
Zvdhi2MvEE1NR4TkdDhZ1Zppr3D4RiXevFa4FeOJhbJ2IPQt7jni2nJFsJCY5kf2M+Y4H482KHwf
gCnqxKybF1n0W2YcTKyFILPJFjQdUFqDI8Y0IWSy63HjHrhVpG9IV60MTKr9V3yaC2PXJfLlv595
usKGDyYZ/vh0VoAqR6wEltPB8BJ5j6O8tsmcoN2j9hUthHpvKUzTOu0wDS49PUSQ06ePr6zDotbA
3gGwGS5KKAcWm1YYbcHR79Nsb1e78RLZhrC+GqxdhzvdrD9XtXZVykhEwzNaDVW/Pz/+uVWh/yni
gD0h4NvTz6RYzWCnIZ/J9xHC159F8jaK0HT19nycuVSlgyWG94/NlWpPFkUb9FnVWVFwiNxPvftG
S+f875+bNce/f5IKA+gQrSXFwQEpJytGFFWEq9D9kvWwLNggk3BzPt7s5R8MMTBAAQsXfvrpg/NC
XcuHahyQ3ea7Ig+13QARaoUSvYlBhoI+S2SjJoo3EQJtXYw0NVjQ8x9ibj2OaC2ATpQDDWuaNs0Q
eV2DQQv3UXHlNY0dyXg8H2PuxRkw8O1RvZE0M37/aM2HyVBXaDwHhySKHyAkj0r2efYbyYyUjOwE
dQQZDOtpkNzP+x7dt+CQlwne9rKHrjzYlk2TZd/LrGGzto3uN/IMDUbD4ugxSkpOZiT12gITtT44
9PKNWz40CJWE6ZNwYpS4bno7XRji+C6mi98cEcIKtxkN+7XTIcKSoeLu1cHBCsxHPHGV+ilQLrrk
wu+cW5Hdcv9cmB2zERHfVDQVQCRXtdOIKTpWkRQZwaEpt5x5oHBzb8FQBsIvpUwTzfTua65bu/Pz
ZeKZOLY7UaEDYQ+ync4cLZrTsKWexRlmZ2AXvps7rGrz+BqeY/3NeaVC04m13R3yfo96GYj3Jrwa
DHxwAWu4i2XymZLqqIeHWY3FhxkBtaefpPfkXAUJD+Sk5UpQ+ZvhQiqcW6NHJlB/aDs8BrJ1iysz
lKMPfW0svPFfUxLh6YMJgZufrU6h6XlmGj3MRe/AXrByw2LV0v9tkE6utpX2RBdrId6vJwK4M+zz
7zaCBtKmp8ONzCwpUBvwDrmJx3HzXGaIxrff8WTx4mBh25iLpUM9McfeK1vnZDZHePN6qQvoQG0y
vJA+D/eSOQC8xcjpX9f3NJp84BABQQG3mQJu7NozvTBlg5a0tzDgkIO6e+gv5IJfl4oG2BEQDBIf
pIJp/okF6gdDTKmm8mkrxA85RvD2S2+8SMmr8sVuF26sMzODcDqlLZC9Yxfz9E0VsdLpZU+tP22x
ukIzTHW+aA4mFJdWanPg+bGwJBV+32nuGYf3M974/aMcLoF/8Ec5xIMwol3miHWT6ZeRh2a/aB5V
UKpu9zZUz9IlzOHVUsVhpp54Gn0yLwsMpVurp6whedKFaXWrdHB2jpldlf5VEOIyWevbMrNwhap2
ipwiMaCvOaMvrI6ZDZuPMTZW4KzIGm/59CFA1LBwuOCOganrpQK9UJOf++Cxj/x9GZVrFak/VCga
dWlv+3WTZlHaNthg6pmc+yZxHTjXmF5EHvIm4QrNSsTzUHmNl6bwTNEA0DbQuhH+Tv1vOocpp/p6
H4GtHvof8t5D/QBR7RCFTk8bHetXD/qlsR+ai0RCOWWhSTiTDkizFMdRBKKD9b4nHE2wMUHkPepy
B9v8LroStZL7oni1g1u0IBfm8q+dD97hUajJmccya82SUEyBK/YS9K+p/sHHLclwP5nDXjOuHGuX
pl8WYs6sn+OY0yqIBpcZdVdipnBiyw+efoHeeuDsu29V8cnTtRV/NJsK134h8NxgafFQFaEoySV4
cjrHrZrH3bF0vOigNa9y/hK+ljKayJCHrepes1z8Cpcu4+PBZ5ItFLQzOBSNTDkO66cLxUlFUfeI
0hy6YjsWXh3LhjM5IFW6kAZnWsug7o4iTc6WFjK/ijvWuVDiXsNmk8ovWDgiWLxVbbiTa8xMoaFf
e5l3qyjx3rNRben+NZyEzzCiYuA9sE7f08bR1O1KZwgwwKLWJklijeVKhmkrcAQDF6KFXWZ2iXJn
4IQELIEZNXmymIsMXix6H0olnkFqdRFlH3Ey0HEd0vB106xHgeNGZOKPosXbsYunROHBC4ZtoTgL
F6aZLY9x//wsk2dvKE2g1il9s4SSXjYa1dkvoYmih4FoK1T2wMOyd2kvmMuFx0EnR1IbEtB43SYH
43ZoZ9amTcyd1b6eXzazQ4P0DQsI0Ba3itMJXGaGDmXBZrkO4qKw9mptb6rK2Fha8RpYmwFR8aCW
L84HHZ/XdNWggwIQjYsYc3pynUBzuDZkT1AbiQDlN5kmrWNVrRd2sbm1eRxlspkoKRoheUtxRJGi
feUpF3V+p7YUBpb657OBBIkbhirdbXkyHNSOmxrVcqYHha4t4LFsn+IbobEAd6J0rYVT3uzT47Cs
weijqT3lHlUDVngoEcHZ6UGWDLhZ1Zvz72d2QCO1juMxTtvTQk9Yl+D2JHJ4nNtrVb8RcrqV3KvF
6t/cOUMZu1X/CTR5cnUvJUM3BhKefjBj5HQ8ZR10zSVVfGTlGvzwhm4n28F3ygJP/71BTqZHp+pu
UY37sIEoLM7K0W2WBivh9gvTcPZ1ca+iZESfFjHH0xVmocDj4UPuHThPraGGqPGwPT+SmSMyXAF4
b+PlyeBScxpBxQU1gpgAzl5JNjQxcXVaGeIrbs27jHaw2S1stXOZCW6C4L3xBZjsabxeUhukj8Cp
4/cTNN2mHCXbEaM6P6rZSXgUZfLcVB1tZ8TQodi9YbG2Ms07kP1D9nI+yvhbfklFR1Emp4aMkyi0
cMbSodAURvk277A9/tAF9ToLFt7T0ogm7ym2E7qpIIwPdYb7VNBfpd5rl39RguLT+UHNBkIdghIl
gBt5iqJGwqjBLJ6pjVXoRssfRa/eYOLXucXCLj07E44CTXYPsEmFjs8y9WeRcXAW4/XM1p9RONEX
tozZ9wRVEQyRPZIGx1V2dPQoUHi0k5D3BHl73atXIS22+yqgJ6Wl3tv5xze7no5ijaM+iiVAQ3ZD
AKjC1MrhI/bUiHv3o5qOeC1K1OCTuP9m4MyxsKxm3xpaHkiGcpr8ZVmJUok1r6aDb8pVujVdaANp
4nxONB1+thd0C+trNi/Z1ApMA4K2NgWylYPcazlaOYfIpFCppyE7MWyuhTk/N0Mo+1pcJFW2yOlt
B81xFHuy6E/8Gmu4Uu+WU+xSkMnC8kMrbqwRohLiYKcX0CFvcHX+jec1YuhVlFi4FE+Lu06WA9O2
KUSUppp/Fk2O9zL65wu3w5nGhwZS9WeYyeRDKE+r+oRjn7AxAE6CHPMzET1HiB0hZGkHQGVFv3GL
od52dm1sERuV0VGXvE2CmvEW2cl41UaGeoEXCr5w3uBeoe+xyGIYyy7TvHn8McfJfLRG8GQ0/kTQ
FAraVC0t9wrPVdQEVP3C0jBIuMaycM1VrFosQM2lAqpcKOpqpgVbaBJaRZJN9QcqNBwWroHPWdtC
S7ao18SURryP2uAvLMzZY8p4tkPTeVR2nlYn2552lNtzktSzzN5mNRqOGAzjO5y0GM8ryDTltZus
E4sLUVal2VOhp8lvpNpRSYHTkva+aE8feBS0Ru05CpuHeIblhmr5ygu//fvERyUaIh3AVsykJkk2
cUOlVZyQBpe5kZWrXC03Erfm5JluvFsutH7fK3e/TKGjaJOZLvAhkxOV1OAr8s50UHPrOWX2dzQ4
tk2V7aTiOVZ7DjT11lLKy/NDnct+PEuq78DPlV863E7TM7UkUkbnxBuhpKsBUcPzIcas88v4jkJM
5qnUDVJvtiRYLW/RRfZ3yv8h7cx63DaCLfyLCHBfXkVtI2k8HtszdvxC2I7Dfd/56+9HX9xE4jRE
2DdIgAAGXOru6mJ11alzUHse22Mkf8q1V2PYrCZmwptxZXH+86tL2RhovyNMAsZB/5EMCCg5QQyV
MxQ5Y/AzUvb31yeMulfWFqkTdM8o9kx4SwRwdiqrpznmtn71B0UHPomwqStUHHD920V5it3J0S9E
e/ytjL5H0Wl9SkDoi6TnoITn2iMfxFsjLb31JIDE75JE7bnJcxcloMkExdmYm8TSN7bWMzEOIakd
IsORImTw+3tJ9YiWHlJuNIUWe6mYpR7mPU9IQ/0nAf5C5b7F9H0jgryGv5095GtMM2cZxpAkg8g0
x0gFd6KmIT3bHpJIg6VS2uYBqpvZyiUT3AAMWg5vSJPQufz4gyUYLQ++8Au4KBi4oycdZs0INV9/
dF4NIzy18qmx1np5871a3Dvgjwweg7JW4claRLFKMmGNhsb6UkHiSY1G+lSH8SMKW942k63k90+O
KALOGZQgFAnGoj+R6/GQ6EP8q1mf0BcrlMfeXin+Ce71jQ311juNKAMZ7kXRpaErNureKbbGTTA8
9u1rFdrbP/CSuTgOVRMV+GVrzOvJTTS/iy769Ku5C9lxaaA0okIsvkdJ5ptU+sgbD+bP+3YF4YTu
Du9YJlc4u+WrMiexl52kjy5Obz+iO3emhtoNK+BVQdgnDYUNCcw2xSd54Ru12bWy42PEUsFV/MxR
O7+/CpHzAQdn4M6ZEb/LaDUotcGAlhVdoAOxGREP9yaYucz7cN+MyCOuzSy+LbWWebwW6FeHCfQZ
yV61H9RjiEq8Hn25b0kUNK4tLb4pFGJKrRpZkDXupa6ahcjlL4OBqH2nwOy+S7TfHw7T4az6bwsX
sTDTqSvLsh5dNOebYT2a4a6DZJjRiP/fwubgdfWxdKyxqcmBoouvQNQMc4uUX+YKQ/wal9UmKaqV
YCj07/+WtSyeR51mNJan4d8TfTvLq916Zn9r03/ur0v0LWP/aC0xakKBZgmdgnjfiTNU2C9dBqbG
Sv9C3uQBBah3Ud78KDs0039WPw1o2VHilteIJYTuQq8b1CB0TLShb3e18roKQl8JbJENLAtBvi1K
UIwBw8FbWOqunOCQ+XF/wWsmtVuTEP14U59iEirfp6QNtkMGbVsEk0Bdo7BQ7AI//4OAPHf0/2+V
izACk19WdGocX2IzcovA9PdVCk1/3ivSpgqSY4rUw4pJofuQA82vQ7g0lp2mYoJKspphn2qya2m8
RtTEanOltCw0YtEIYJyFacklN9Mg1Yg2yRTm9fYbKLugfVltZAlPi8fUPLECYYu5uN1JEUTQZfKO
CXtYa0fGgeTvXsFbCiCaelS9lXgsvg1X9hbXPIZAPcvQL7mga/jslwiRFSd7elTCfafWO9mD4Fl7
iJO/irVXo3Av/zO8HIRypFJmkFyjSqo8ZDpTZaa9ox38/r7zi60ABps/mdy3xXbaTerV4WCCxqAI
a+WnKqmgvjncNyL6akIVJ8+zJXw6rYW7Qx9mhU2KkchQLnGVnDvd+3bfhGgdMwSKCh+0C5DR3l5i
Uw36+alPCQdU85h9050XWMH+wAYELqDA+cVv2peZkaJBFoako81JYjYrHSu0DMvdfSuiDABivX+t
KLcrsf0OrgzTJ85Xz5k27QZUB5T0ZEjGygfl13DXMtG9trSItQhTeH6aN3woA796kBIjRUjHmo5N
Gwy7Kiyqra811rMswehW6qn5PlKT57rv/7J6K9hI/jQccsWf1cHtfBuMcKLLUztthkCGcLWyP9um
z8ByzoxyrfnOQxmFTGSFSXCwhqa9NICtoQ7kldL59RrLg9AdSD5nYDMd4CWKAHErqDAoel6mKHIR
ON2RVofW2sfqF57kzQ4yEMnUDUOpoMFuz0rzJh5LPsBUI9kDUD052ujaejoj983dqEYvKvKZ+oxT
BfdTPQdm9KpEpduZ77XsexsF26nPH2qkUuWH1H4GBr2X1RdfUl0j2zXJOwmeJZj9w/19DxPVCLU5
iYW+lOYpOcXtz04jZvXloCDJLM5Rnz6HHXjMWb82iLbyOF3GCLnYFFRvVs7yFQEEq3l7KGskL6xw
i2DkaQzVnYfW3Eq0FR7b1Q9b3OJYM6OiNgDZmi3S2xHyNada9473ly+MRgx6An6duUyW82dlOZYc
ZkXiNnyInMiV5ZVYJLzBVwbmVV5lhkFd1iMKPyQUyRZeRM5eVT/G/uv9ZYg+hOqVlUViXSm2wwlw
e1XjnSVtB0CmsPhVkkOF92+O7b41UQ0TWCXzz6A38JrlrrWTDcF3ydGQP2jq5PYWY4JDCm7kQ11v
o0o582ztpLUse75Bb27YldnFXqJsquRTTwmgCnY23HOIwKibYhpcJbA2tea45qBs2lmv5P56RQ+k
6+XOZ3x1hmEf2kk8P8s170kGQMLCFOZ+DGdXkYb+gS0GSedZhZmzbRHxRxRkxtHgJDvrlDQxetEK
w8dJh6RWSG1xjbNTeMmuzC3CfmQZYadX1Dcc/xsdAOapX/J05VMpTJvAe8NHBkQO6vRFZHSqVDfy
AQi26g2mi8jNabJdZfrmMViKpAn0NYcilV5husyq6OVP9vNf28vgn02ICw09tvvkvTei/4WSBICK
TWH/dJC/uG9MvJv/GVscHrJiFYoQQNslng7k8kl+aEEfPmfxlP4BvBHKe1hW5sEOemKLuK0rQV7l
PaWVc2GUrlpAEyoPK2V1oeNf2ViE4KmFEgx1r+hSy+2maWx3TL8hTLJF4wbt2ZVyinDzrozNf351
y7gOYw77bXRJreKzIoU7z7D+lh1ze/+MxMGLIU+oIximlu3FbTbb0m+CismbQkPOyUieCs84F+mp
y/MHKZ7eFdmpQBX8+4rZ+ezfBC97Zmmaef9oPN8ub2jlzEonzJZevc0jy02LF3ROmu7TUCCv2CGs
SzfoMJVr0CXhJ84mn+cjAL3Ar9t5ta8SX/1ogrQekvLUcq1wGBD6lus/SeuvrCyW5ymMc1bqbAWS
SVeyinHrxYSv+7so/JrSs5+5DWlgLfvMyJcNRjqQdWtRoM6VYMNFkpIP0Bi4A2MRf2QOAhy6ddQS
zcVnNW4HI9BGvnMytPraPwYEQ80nVKL+YO/mmix4HvqClr0IG6OpW2HfE4STZqIb+zAG+u7+vonu
1rWFxemofqTFqlqTm1o/8pqmrvdUImp334gIVsqLHhoyKq8aTKOLOC+Fg5RIPd/Jqj4xqTj4WzuK
0VcLtzq5/+gOyaOSHiW52mf+B6TLMq9a+QmigMUIDH0CSPcg0lgErDGeUPueODAd7mD4muENavVd
axrbLDS3kxG/3F+ycF+v7M1/fnW39MRpnCbFnpTaD8y2ulpbPEr5uJKliqD8jPZoOlOMcJLQ/ri1
U/pJmKQotTEAWmwr69HpR9TYTpRwXMVC/89CqizltaBlW2mAjPdTu8a0LV7pf79g4aNhJBdoYvML
7Oy1rYz9lDquHa0xUIpilaYAWWEk3eA5uji/Tu0kI254jNie9j3wTRsxUGXa/smh/WdkcWgRE8+Z
Nw+98XRHjfZkGz8QLV85MvF+/Wdk8ZWJjTrT+mlOrMLi6PlooA/KcRUtKrTyC0QCJRmzxvO74Mr/
7K6Mclsm4cjNkon6FtqoukuGzSRJ6f7+rgmvFgOrM8U70FN74YKFkhejH2EqUMyd9UWaBfPyo9H7
O/2P9g48Bg4/axItyR+TIDcoQExzq092M//rDBlFBfL+ekSfkhn08X9GFg6t6Y1B4CfdcNQQ9c6p
RzGoH629pqcZvDvaGmBPuH8oOkMBiRQ3tbzbowotG5k8R8a1TUmhVNRELuj3YC8pcbVFWo/idtin
KwmpaChQYwrxX6uLkKwHaTGh4Erto65Oaj25poI6nwJtTJ7tps55sMZuq37TO2c/hM7fILvfIQh2
MaP3UxydNOl5RkvMbA33N1/ot8yvURkGnqYsK410VEt1Qk31klInia1DpfuuvcoHsWZlsXgjqdFT
Lh2+BjIPDHpazos5rtUzhX5Eu/aXIBcjbAsjvZ/JKelVfMlVewvjmSdDa+SM7tStOKx4Nf9nCOGZ
WwfycgD+oyRFv6qacaefZAvp2DT/k+j473ro7t+a4eUiR3XHegpn2Kq+czT1eJusklHO7r5Mh+cu
9/9uG4Oit2b0OpJm/ACTx566p3X2npFUB1Xttnmch33Aa6+8ZUTbB2Ubs9RMAjOGtvi0FH0flBN6
yZeg/xhMP8fusQ3XaoBCG3RrqToDdKdtdrsoNS8QC4+5bUYWHYNcRyHwOTKClRMSbR3ILeYKSUnn
seZbK5Jk1X4bR/ElrMcNfKK7mE4qVWFFyhAcnzZRtLJ1otBlzDph85SbZejzsq++MhpzdNrkNcg2
w1WIsPbo/e1PoeWiXWm7hQNFtOopfxIvAa/AKz8D3eGcvTXqIXRqd30aX3T9S5Ht+dQdpFcjcMOq
ONwPRsL9vLK08Ayjz6oh86v44nX9fp7uCrx9ZXcMbhORnLL3j7K2FgDFNnlYMOPB6OuS/qErezXX
pj6+tIhTbmhw5Yei0ZKHyYnRFokHecd7bhciHbqCgBI+fyFs+NfyIl6NuTcUGcR6l7EaGZ5TEABv
x8cWScpecYHABBsVRY4q+g4sc+VrJLoepA5zWQtKFMYJb480Sxg6U3MD2Vw9/jxk4/igj/GXcDT9
lVApXCQTLQ4UA6gkmvpykWVg50lIHqn1xS73jH0YuF2c743vtWaeu+I17Z1tbf9935FE9+TK6nI4
Wx09u0t1EstceQyac1ZI4BA/Dv4JwcWVrRR9da5NLaJ02qvQwEWklymt9xrcTlk91qFPc+Xl/pp+
IWCXgfra0iJQS6xJjmeUS5WjvJzsyhCgxpD+BMUTexQtrG4fy8lGH+nneP2XNj1Ewynvv015965f
u6rzVXzzY8AjMFAMkwOPzVsPai0/tYKcap5ZFVt0Soa02N9fr8hHYYz/18JiY0NaDNAoYAG2vW0b
Wzs2djVtF/snEza0W8gE30wgyJ5FxhcOZLiBcUiY9cxlJgHICD1v20/dJtcGddO07VlK1oYhhU56
ZXpxCe1KCXNvIo+vkr1C/PaHjZNW0Bk3bm+uklLMB/L2wP5b6OJbZVupQaJN1hs4L4D0XNMP900d
o0GFSnStH/oBKjdHfmoiaSXFFLoKY0x0oDSUld6gIL3IUn1jhsj432zvH99fuRjCG3j19y9CTBGi
LhBXIIvQMSiq6snKDkaQ7+BFXVmI2NAsSTYrqpLA3Pp8NMbOkIwUYXU13w3JhPCQcpiyvQQa+L7v
C12D/AiulJknadk3N/SIvG9GMTWp7NZJOOub7sLa3pWasa3WAOLCm3ZlbeGIgVbH9KzYQMl59Gw6
6LA7m1/vr0i4d6QudB3Qf3gjEzmpTlZ3sPpd9OhjI2817WsE98GKJ8wn/cbH/zVCSfn2gGwUEoJC
4jGDp0kQ8MIBqppMcP+kSXSUtGiToBp/f13CUhvQ4hniC+pdWQ4CRl4WVL0GLqsdPvXGe0mrtjMJ
LyjWvYbaJmwMA/JMVrEzcs1yg8ZNs3JXwPJ2KtLfV/TALaFYAPMMj7WyhCl6UqTETc1vCWFDbqbw
Mf8VyaDOsv+kln1tahFOirFv4zbmRRfJwaGWq02tKCvZoPAS8CaFDYmH6RvQGUyuQW8OvH+0+lEN
7C0EzpvSnNwkjDarJE9CY+CwwFEzikFOdOs6jt12UlNgrKqDV/RJG73aSz5qoTCSFOgA3Pca4Y37
RYiBTzIGr95a0/hWNzEwfqqVz54Vu1V2ShAgum9EGHeRzQLuC7gM5Oqtkaov6tiwwpjhOumrEVnj
e5lh3Kf7RkT3GsgX6HbmLaBoXvgB86KlEWtFfJGnbBOljxSRGqAj4M6zdsWU6IigqwJGjBwz9a/F
m6430kKK+jK+WMpWnrRDlgRbOxlPBUUpJF729xcmOiKLmgisIQCLeG/d7p5TJp2RtcSSQTY3aY60
auS4Xbb2/BAmINd2Fq6QyaMv0Vmm5ZBcoFjdBDDdWfXnEgQPTFx7xa42Q/GzjtcCl/DgeIHTJYBW
G2qh2/V1SZKidEmsyLpT3cNAVX4O0r+TKdr+wT4yHgr/FgO5YAZu7aDZCSg25I0M91URVztmIAJn
TeFH6BpXRuY/v3oXd0Eeh2qJq8cZzS5wFslHJTZr0L+nvlnjW//1Olp+ZiDw+3dJC0f00qzv23GO
FeM+k1DfM6Ds9F3lr6I+mLl6GSf7KZE/msnk+v1z0IC0qssHZsymQN2G/te0ek7bB5AajsLH/QMj
Z+1cQRpK48P9vRd9D4H6oy+mQbaBLsfttoSZ4pm1zt5nietIX1VT2hnN3wgMIq/wwAPF/xM467XB
xc7Yfa2HZguCVq68beMU2xnPmo0r/WnhaV8ta+G6tFisIZSx0rQ/M0jopfgoO5+MaJsUa4pfohhK
J5x3gcYMPsXm2x3UwM9Jw0h46yzvhxMfu3r4cf+MhHHmysLiwxN5g9LYJVWAvsh3RZVGUGEVbtQY
4e6+IeGFZwbKhHSLGstyGCpIazusVWpHTvTVo74X96feg3Rm7cUvPJ0rO4sLL+dh7xsSRRwqykPX
I/9wHsIz5BaHourQ4Xa95HugvrRt5o7D2emLRyvyn+EeP2bjQCejXtngtd+zuARVCXVsgzDyBXbP
IDr2hvUxn6XYy/bgN+EaMkp4nCRGlMvoIZMW3jpMDFDelLqcK+eAjS9PVTdt+rU5XVHNaka6UpWj
rMI36tYIyohOPw1TTBO5/1IG+rMW1ns6gma+pYq1j8D1ruQSIiZBzYY3mLo6i4NT5tbkFM/6bowh
X3xbc3vp2KUnDxFSi+ZueTbzfKvrEDIxE9O6pvXX73suaYxNC4oX+pu3Q947YyolGbal99LUPTg5
U8lJ62bymtSP6I78Z+nNAwLttlqqZE5PmcpTkEl7eKt7x3hP5r/5/6wJ9P3tflIyaizTxJKTNAxV
j09grx6ltHXlMF7j+RT55PWqFj7pxHEaBhI8SuGEXrv0tbLfD9m3P1jPrwIqs16geZY2FKpBKSLq
l6Y/6Hpw9uvHOC/dZKpX8gkhute+srQIyUYlSb6sdtzn0XYp3TjAX3eOt5WYk1Jq82+/Hx+ToTo4
afp+jFQ3tbJnK8nfzyRSyiQf6291m7zEUbf3fYWyvXWI+7+CfjqOcu1smPp7CKRm2oC35Aklr6Vd
4osEy5ZhISSJ+sAiPPaZn8Amz8/P+uklMjTI7A/V+EOxA9c23FqKzwjdvjNS+xz4zYaRz5X4LHRx
i04kmPy5/LsIh23eFj1c9Fym1IsPSmSbD12eaq/apJTvKukPpCzJ1Gchd15VMiOjs3NepWYoWwwR
khM4H03ArS635r7JmD6EkFQ93vdBYS7NhBSj/DBQqZa1cMLOHOkWS9jKvfedVBwmy87dPCk+Ugg/
yfb4YvvVzvS6vZbW7+/bFiUK16YXXtkEzVCMpRJfEibgXWgLwCl16lrVVXiTbYti1/xGZV9vN1MF
PEauR93egM6Vm0yPbr0jIvIQXtygXKi+Onxgbo1MHrJ+de6R3mbNw2RlD0FcHeO2rTfAjVYKXaJt
A8IAOwrSlJRRFtlPHmt1aWUSD2E1/mhRflXzOloJtaJNu7ax8EC1kTIz6Of1+LDCDo/NlG1Xc1Lh
ps2plQ1xDnOiCyN2iV60kThEpWbYJ/7XgpZDELb7CMLW3/c058rS4nhGh6MwPBtL2j/oH2zk7p/7
BoT7dWVg4WRFqXtxgHDJJZQPlLM2MdiP1RRmbb8W+QSctpHHpDLfC+lRSyiyVI9jB/lptv+DxQBu
ACHPgDwok1tnNnpUm+SCxTC3k9M7B1a92kQQOvGVjUU6BqYoHpMAJ0att6tRrUHV9v4qhLuFCjrn
DtCft+ftKrq6YXInjZNLGee7qm4OjfZcxs3OZ4z2viURQyNvHdiafw2eveFhYWrHLzOnJcTUYb9R
AxI6SYr7rWJ08PW3qh+fO9+TIYGppK3uNV+00Xts0Sk6G10cbnMZNk7L6DeVLZm/75g3P23hmJY0
DBH6QLwuu8rth1OTmJvVqXzxBszo3LlqBq38IiRJfpe2QwseAtbarQ90IPJfejSzNX+Te6+0as3h
JFndRvcLNzSpLzCsI2+CPxBz5wNNqdwg0wCIpy8yxNBSOtnKqTJYlbRvpJ0Tq66Wv9w/bsFdvzGy
+GKOmW//6jVcZtnDUEPQwo43jbVGDSnwXyaaGF1mmoLPsr44uSQYQnIEIARSZG1RcITmYCvhyrDm
/f5NgfCDescMzuQdtjg9LzXqypSwxO/YlfAnBW2xV6yzAYnP/a2bf/OiCqQ7zNOCXYdoBl7j2zuJ
5ojWSA3vaSrKjF81+snKwI5PUv0XlaPc7cLCX7mcotO6NrkIA05hpo2hUI0A/rkpvPFDokdbP1K2
91cmOq15XBNir5kIZplGxZXiZ5Myclq92m86dDGPZXcM2ifDSNaUTQWxk2Ev8sOZ+Iln1PxbrtPD
rEtagynXSxKY2SYzVMMdnGrt+SrYuBsrC/+TkwKZRnrmpDT7oR028SxjNayxfAmtsGlMg0AJj5TT
7VrQ+SrRJoySC4q0QTN9oGFtN+VKojm71cLtDMR1/zWyWIqaBGFqox56KXOr3wFc+QgJgLENosbe
hHqe7BqptbfRFK088MSLo1Q8swSjILRIcKOgbUEpUqSWlSHcymWNHmLfb632998nrO8/O4sLnEiO
H5rIL16yIjo62Wtg9RsnH1yrO973csH9xRDovXnWEvDW4jL1VQmnWFUlF/QLjh48JVtVf6cm6rGT
FFgP4+Dhvj3hBjJa8EuyFKLwhT3NaavAqjK401J1z7t1K6H2lVgr7iGaIoUDRSeczqA0/ufWCZnE
n9SkZlk9qH86C/4GcfCdFcuPAaOjY+u96+3vfWR98RvPbaZTYAIbgcch/gTLLUwBL3a2tnJBPLn5
SYuVG05geJQ3kplOu+PFEiP5wWemg/bg/hYLj/S/tS9hP0re2ePY1cml814GTz8qNbLQVu5mwz5t
8xX/Eb3kYYJBLZGh3TldXlz3QK0btrZILvkoNa9tmkQPZa8AbwJw5Uppmj3bhd1+yKDd2U1RHG2R
rPwGJ0n0XHaZ8+X+0oXeZUIUOzM+09ZZXBsTuYA8mvAuWOA+SXLJ98GSEf3xV74NIhQSbzWIkXjN
o6yiLg7TntRmciT22JuSfkOtqiXwGFm10YtnOLr3YFYPnt4eOjimPfmgx/+k9Djjj3HyPAQrzi5a
9NVvWYKQtKmLk0HFsaKaRxdd92DId6tTkyKvuraySMRmvD/KPJyzHH+W8o2ub1Ch1Yy/1prComty
bWcRYXWtTmvN5ubKhbZLqZenUe2W6QutupXURei6NNapHc8REPrV2yDRRKbjSzIb15XPVr2l+0ds
mIyTEj2o9TaQPkrWLlbcqPt430tFFRpS6/8ML/LNQuv5tIU9rc7Bg3jo1Le7Sdvkw95sfrXOwA9t
ujJZcVqhn1xZXexs0VaJH9gtNzUyNxJY0lnEcfXlILQClaNFTQs8vbbYVL9Ox7qbSlIZqID8Gp6+
fp3tQuiMtGwBeshA75as0Iz2SZUZc/0gjAy06hDzJqhhP0GwLFkDbonGhfk0wqk1o50U+l+3bgJ6
O5U6PUsvtt7uGlV5AI9x9Kd9Y36EG8Hru51f7ozya9T8wYEBdeTVw1A7InjzLlxlhSGZrm+FdXrx
ine9T5MKrftkzYhoK2cL86TrDF1YGDEqJTVry0kvlWX+3fbyJ3S29kOqfipACg3oW9z3/fnDe5O4
ETPBCcH0Q+cGdorF52IcqMlKkT+cIaujuSfJyj4gFa2Vs6/pB78eVvZQZI+lEe9ncTYoEG/30E6R
Zhv6oT+rrZP/yKywcgns/hY1oWjfZcY3Gj32MY8YRbm/0Lduw0rhFObpwHgo/OiLlcql6Q2V3Pfn
pmV8JTWC+MMQm59DfXKOWRw/yVr5d9vI6kXLou4SoBTx4GiZuhLk3hwvv4LYxmzqfF3eoPX6DFbO
RgqGc9pqVC6/ZpmxSZzy4BRnmZb4/TW/id28NIHYGDw6YSdEkv52s6vOiAs/tjjc4R086rtYNx6B
dhzDzFxxI4ElavdUGakLUNV8882TpiGt0BA6j2C8xj53HTveqVK8SYM1VIXIFMcHvz3tYjZycY7j
VNstBH7jeQAK75QnpHVmIsQsfr2/efPmLG4GExSgw2fdrhnqdbt5Vpqbyhi141mNPvvlFyjU7//9
IoeE1QvI3UxZIb+JYw7toFSL7fGcV+Fesl4jJXPBLLlRnl3sBHb9jNS3sNxJ/QLy9nDfumh1ADnn
rIyqBC/d29VpcjuhX+8MZ17A0Cz4KRDApFzj/RacFbyHFK0o0DF+uMz/mkEJq7ihoV7Lxs5s5Ocq
lB/zuoo2FeWW+ysSRBb4I6jl4BoKkhULv1DVCTKH2mc7zaLbNh26fV3RMzuXq+n30ArlC7wONNrS
+rd5x+Fmo5BLtg0kCyzz/MuuvgvBZIXjmBrDuUAZJlCa2R3L36ZLm40w/038oCTBZOKtEVmTciVR
g/EsMzVfl4aLEVVdeU4Lzwv+VJ6gfBbgp701MsLkr8VtOJ7b5GccNxuFjN3pXXt3/6gEQXDWEtFs
/VfnfFleyVVfr1r0As6J+cOS9gadnCQ56Q6I4m4N+jA78uIac7Xmt4duwQmw7PQZmtR4YRNOZ4rh
h7TwP3VTehq1fyJZdVXVVaqX1hye76/vTc7FWWkG0EPaYeA4lly0Q59JJT9lODdmtPH058xOthQQ
VhxetIuEWwZu52GyNwR6DjiZIA+t8VwA6oilXVFrP5OxeNcW1rlPspUzEwSMuRUGC9IvOr0lxVwu
61UVV9N0zsK2+mmnSdttwJLZH+5vncgDIbaBb4rozqkt0tV6SMw80o3xHAY1kr+mQ8zQDO2pi4n2
udKoKwhwUdSYqXv5j6o2Ze1bj9cavXc8S5vOSpYe5eKsBdKPrtpUVryvy2kPw+pKHiLwR77Kc6kK
bhFWuQhTddQ6SJwG8nkyml2gTLuMccZSezXrQ6ruBn1LR2XFpGBPMQk0B5JYkxC1MNm0US3B44Vg
VxnsGyfdSQNsXT+1cmUvBQ4JPZ/CiDBEWXzU5mtxFQfHyaKyY7by2asV1LrGSP+aw3q7L8zAPkiJ
njzJk1ce7juM4ADn0j1Q2Fktltr6wqhphHVmqdM5HJ7tut17yTlWjI3jGTzggg3D2vftiRZ5bU9d
2BsTu/JyfTp3xoOVPPdNv3PUg5k8Fk2ysjRBGKGrPvcLQPxa1HJuTWWGYWX5mI5ncDkHqQalmna7
qvdWxjcF7sFDg0g1w6iwtrgCzVA22agX43kclGgTetUz44VR252bYq1XJjL1S9gA7g2btHThIWkc
V2GWZnxfCjdu4hdJR9HNqNWtzVD5/XMSbd61qYXT59aoaq2CqcT4oMTKhqjvTSvBSuAL4L9o6xic
0kxKcXtABo8cuYmG8Wy2+UbRn/QfbUd/HfaotQKXIPoSdqlwz6SsfMoWXge/HqpVMWERtsKNBGJR
nX7e36+3RRAeViROzD7zQZnxdLeLkVAtUwZdYTF+8ZyH7z3/yLBrIT9U/f+yIofWKZY/3bcqOiWG
VIhLsy6SvExD8UmIvwOVcG9I4wax16OmxeHG99vf/yQz7kldnfOCrGd5lyIt0vzeYnW4g++VkNDx
3nXWhpLFm2hgYn7iYWdxZW2zr0ZT4pzQ99qO0j+x963fh0+Z2z500rtxDXUhCH70CGb+T0p0MxH9
7Zk1PmUrS0qmMx3zrS8Dfkw3EnwJkXqqxvEUaNLu/nkJLvA8Hj+L7DADA67k1qAn51OQ1MV01lHK
RdEzfwkDGvAe05j7YlJ/3Lf2lteGOWQQUzZqY+QE2Lw156h+YLVDPZ3LUu9PmoWi3kCby7Xivj8W
jLDAUB+VmxAt23McDtoRbe3sybQSs9qEo9Oc43RaE0cRXEVauSQowGghDFhOyagKUhtq05AItYFM
/ggrZFcWa1N9gjSBye+ZlQu9JHLxOfRcfUsb2fZ1Oe/JSzzoLzwGPT7YyY/EiiHnSmSA/U38oA35
ynUUBDT0iGd+JApQDPgtXoVSy103rZG1mcPGq7NtN0LERKyup207fV85XeEa6b/zL/eS4HO7Rm8o
OfaaNVZWcy5U+cgQ1LH0zE9j+yNJngzvhcGPR4RhrGlbFudS3qnMGZcpOYzvpsaHVA7kY6jFm/u/
S+Tj1MQs4GyEWgLG7c8KJnNiKLCdzpr2QVcfoz7a6NO76PcZ3xDphqqJOTKGlWF0XMR034Z3RTW4
vGb/ojsfLfqyZfKYV/8YSvMahbprO0+eeZK8338SYfiXvitMzlSjFr7lo+o683NyievvJcLHPtma
3bmm8bP6GhibAAKw+zv69qAZl6MpxYcFqpk3IP9Rhj4YovvpbMjZO8IKTbaWEywurQrivX+ICqXf
Jsa4kve+/bjMZqFyxrlM5rMWX7TegQzUaogeZvJZ0g6N83EKVyLU2wCMCYCPDrwXc/l7sZVVmzDi
E2ACupxxDLdjr0Ga8Oqglil3+d77baglPjO305j/omajL3O11kpqydC5oHKiqsdcp7tHQh58VYpw
peP9tmX7yxT8E1QpkcJ582oYJ30g+k7n4kdWZodUaretXl+qZtg0ZbCFdX5f+xkzLsF5qN/1Tfmc
TjA3JG7e+h0t3d7VE2XlREWOhMPa3BdwUPxzezVjaiPKTFl0VtK/gP1vxn1L30s91v6loW62kkK+
jfQ807iiAIFnaMMyPlF0r7xYV9iB/nM3fdd+P79nWIKpBRpPTEK9YeeC5dzMEOyUzyB09zC6cC+C
9lWywpVK49uojh0WAFSPqgOZye2uTTaqOVoZymc1UDeR0u4dJ9wyMXEe/WDrOStnJLp1AGIYTuTJ
qdInubVWjUZqNPa8a1m09ZJiW9AjGcZVsv05PN4WdlgV1Cg8acED8aW8tTMURsUXkoefhPub4abX
WiToxgxO8XLbB39nTvVRGYqnPvYPmgQJxiqf4bxv937Bwhvxw8zjY0lYa6K9FNSXOQI4vnMa4z1J
bCI3r5CM7ENvCw9y3LiDvIZgE+41WuDsM1ARZfkA8dpa77uGPZCLdzYN2dy4SM3KgKvQBtSTfBIp
kNArut1nQ+qSoul48Jr9t2z6wAjFam1TdK1JyVnHPNIGau3WhDwrNzWFxwfJVB+lYHpKvPgn46mv
mnr0vO4T9GUWggMr5QrRwni54apcjrk8fWs1kpIu7uVYPhdx7UbVo6Q+Ib+5chuES7syskgmoLag
gW5E8nnonNfCb3f50O2ZrnULW3XtWIUi2tqneXy4/8UVfZdITemT6uC+WN3t2kJUBIO8Lyn5VJ9M
670Ja6ymP7GzEULbY/X5vjXRTjLZQDWXTgL9psVFUJNipJWCNacZvtSSf5aG+oJKysMfmJnTYdoW
ACmXjd+x1E14kYhjhkphJ/ARXvnsEGDuW3mb/s1j6cgA0KGjNbJswDptVtZgbeWzHR5HYP+d9mRR
Bu/ilbKLaNPgD4AVgfeiw9zN7RFVnuZHVd0R/aPK1QMouvxgo0Tff38111YWR1NlWlq2QS+f++e2
/qnMxIwHdQ0ILvrAEIApZzKeQe9gXurVY0XiXIpx1GSGhN5l/O16W7uD7zrduFsv6Au+yrNoJNIg
3Fzqmos3YTaovD0HqTtP0LWdG3jXNxEMXR/v79vbcWpKmchow9RGWKKltLi4/Ha5ikavO5fpubS+
9Nney6FsutjqX5LyWpVbLzqNP/X38EKm2TlkqjsZL/bHUDoFRzTu9Hjjufp3rd3Wyf7+TxO8im9/
2uILG8VO5tkBP61hWHR67P1oo+Vby9n9D2lftiQnrC37RUQwCAGvUDPVo91u2y9E226LSYhRDF9/
Un0jzumiuEV473e7V0laSGvIlVlYxxiUZD/67IlYh/gFDnXb9MdlP3vyLnZldlNnOBKrlzBdi2Oi
H61obxeo1vimcbKbA09fCRhnv2vg2x+jXcSD5KvQHssdpvlrLfe954miQMHO2WEiW9N7b819Tc/1
dMfwn4Vv7uKX9LlkftFWh0Y7FS7m5yY/KlY+8Y+p4lvLmPmQ6/SytqQnwwajh8kJrPJuZPhm/9Ia
1M9QnHQcP0W+2cW7qQ9iiLfdNVzsmPacpPsMKMFUHN3hu13GRxLa7LtRPRbFxiaF35YEQwmbfMoC
u4Nm2Uuq/W165icY7E1X3paPgvqtZcyeZhoPjlcNrA9J8Yha9wDOK4j2UXZQ8/+TLwPxEv/mfn10
os2EG6Yr/OzBFgHFKVRhjpZvfEicey3I2OvobkD32cp4k6XfhB5UNGwfkqfhyE7mloCkxuu22DQf
x1KfDP5F7MSjNgTm+ECeXO+Jpy+Zdj+ASNPvvwzfKsNPsgd5TzNfmP6AyQvzrEcPHt+AcMCLVzZi
oZWOLwKNetAfQ6cDs3aXF1A5ulozIOUIQfoBLMnImy2tq+nIKwHi0KEww1Tk3GcWfchH3n/lTQcy
rWFcm/X7mLy/PBHTQDBtII5B+xTk+5c/xMhl1ck+6cMJ7gJwT2DY8qtEiajuzGCq29B9ryDxWaMv
KCpjm3t0a+lHb/wJITU/7a3tYPsjcqzW18CvlEPyFzQpB1V+yWMo/+og49OCdt/R+uCqYhhGlVwe
tg096GvcSKtrmW2q2QmzKr0YgBntBP5057t90PBZiAcrZBkEmF2Au7bDcAAdYAJBLR6D+xHVfHHM
jIf0wXJ8oh2SbSL3IgsicyPFH7GLTygwONaT6Hxc4/6aTNHC1Yj9B5oC8QEKlEgPLvc/sWLEyjnv
wwjDshWYxLm5b11gFkWganSace/JaduO/EdnnZuS3U00XiuvfIwHXjkBQM4gGUdMixDs8ke4aZ3q
vEt79DDHB03XHsFqAr22+FFk9qkAq2hp1gCu4aYRqLKN5kavgijK98L0njt3+hLL8TdS7Lu4diGB
KJs7WUUH1CKfIcGEfQ8Sw9owTHhoOw+k0cXUb1trZ7mh0z33BaBwDg2YtvKJXUdF2FhgDzBcYnpo
A8/enFK3JM/dog+hDQ7UTboRXKJCuI1QKLz9xnzEplfb98nU7Bsqa4NUNat7PLv0uWYFRpvQJRX0
CbPTL5adbPJCA+YPstHWeCf7/LvMyk3x3MbvedP6mMk/SFf3O+utr08WJ4FpD3uTH1Z+5XUYgg1R
fTPEByj3z/WrIyZd0cRTH4J73dmNmtwVhdFsOKN0U2gQaBFadA+8IK7lDBTzGvQ5WyLTjdaMnl/l
hRFMjUbwbXTdrkILc0cwrHuOWYER3aEotknl+rjIONLHiSJraOmuMUn7fHsZ1wTQmKcBLRdkJ9QN
isnaS18F6BVzy17ThwLUUo4JaqkObGSasI9kkvvGPrrufhjfiBZ48R24kneu5xcGeFCN8Vgi2Oiz
N7NaY2C/TprA7Y4xH4y6YRQdCIfLH2UCkKW2tg97N3ouvH0rngxGdl3DDwBCVTKMp3YlqFo4TpjE
OA4FP6/i4L40OVSYyvIyHSazOpjSE0iqVoKOxUVBAVxR10Mqcy7IUrZOr7U5kI8F3ug43rfmvWPm
QSP3OTop3UmMK5i8hVcR24iCj5oxRT17DsqrPW3o8wFrMpxDKtIDopM7+57p983v+pvMox1bE8RQ
1+vs0wV1kyIIBJQKXZLZLnaMZKCqNfrQLSOfjz+9SNsl/NmK5bHjP+VaAW3hUrowN7toR5OMVTZi
gRLqaQL6y+yPo53BybHiHNepmpK++99lzaGARTV4gjhjj0LPQXb3zQCDa12HRRuYNkNFC0gljG5c
OqA2JAWEVOEegMud8gaOAbGqYg1zvuwTCgWrqwkRDCNemmkxWZlhdhBLQRguzenQffdssXWK0M2g
qK4DvVn+AF9C0JNo5QP4wO7MvUMNrwKzrVB68+Aon9qmbCMb72IVP5F839BXJ5d7Upwn/cGGpmnH
ftXEJykm4U2oZkIXhIVds+/rr6P6cd4P3dsxcvh3gigIlGMAChUl4DDRiJpdglEiJOihcgD4kuey
/6tNP8f+2+2Ldul4gfrB6CJwq9eylrpWOKw0YGIc3hrzfhB74jzdNrF0wXw2MTtaG2PXeHiyAeC9
L46X+TTV9lOOfgTd1/qxaQ//Pi6v9g11XtX/ABH3HN7ZWLx30pYDRMp7zEpUD8bwK9bkPWa99rfX
trh9qJCDawdMLgB5XrqtmUakNTNYskFkdp9rtm+UxUrgofZn7p5AZaGvAtE6eMLMC7JiyhPqFUPY
g1Ov36JhF/Dqa9Y93l7KipkPCMGnYgnXh6ITFGake9DqL3J6mMj9uJob3l7Mx6zNJysjExhu7ios
hn7Xh30cG35WDyCSWfmo1RV7vWmKRAWQEfSlZk81d8BPEyH5CgcvRefw3qDVyrGov3BtAX8boj3A
eM21IDjTKKntcghdgBroN86+VI+gb/FXq1iL9xOmjjCDDRw7uFpmawFzvFlJlDDRF0Um7bGzbm2s
5pg+DJYeuBC7dcenwjuy/DWmv7w49r1sF/XHpP2dseKVFS/pIO/b0TqMaziPxU/70y+bpTUVBvoE
KTv4TP1KTM238u3k+ObvInliSo5zXNnz61Es9WX/n8H5i2dEBJpg0IsJ0+qYP9YjA+joldY7Jr/W
xp8q/ykNCVr6p3a1xLToUJ8sz0KIFjr3SdTrQ8hcYWwqbQCaKtKsldho8SP8ZMWC0336PBLTyCG5
2g8YujjUpm9IdZgnsnbrLz63n/dRrfaTHXsUWcY6uBTCf3k05Q+uP3QGVF4j3yqpqo0I7cGCfPjt
O2bpugQAEwyBiGcp2u6XZnlUxynEwoZQjODUHvYSinX9+PwfGEEzH2ggDJbB0qWRAWqbRdpYeNLM
k1caQdU+mZAF/u+MzL7JWGB2wo7MIcytb6xzfZ0e22JlIUsuZ39ayOzrSksCVWETNtzoS5T+0sDk
e3sR13TM+JwUPgAYJlQEkFBdblXvum7fOgaIBZMXjJWgYB2dWqcKOm5v3AajP8075tiK8UtZ1Sid
65hgrzt/ZD9WfsfCXYpOs/oViHU8wBMvf0cdMdKmDsGR5QnE/qRtlW+um8Sn1BxzKDXlNh39pNdR
1DVynX+J4pIADJ0axnDMasc7SEDr8o1GKj3DvB13T7ZdDGdIJXUMZdpyrfe49HuRRqiQGN58hUFw
UzfX2h4nQxog24qOa79FVeV76M6MQRHZcehMlra/vUuLRpU/g1gTIIN52jSYg56A9GYIK/li9m9e
c6xKgrftT0m+3La08Jkq6COCfszCKWW8y+OQoKfL+xyWssEiG1LF9JCaNRRk285biToWFgWaIRDH
gFQAsNj5yTOr1Dqiow8E+ju9yoCnms7gJY20u5Hyr7eXtZAFogmEShE0aoH6mYM6R68mEXQS0FiV
+iuCXpQ6vXsFibHEvZ5OG+CyV0LfhescKAqwIiugNHQ7zdlGInsDItPQw6L22I5Pmbdxwe977DDb
14DibcVDFs2pjUQsD9jaPLiKC7cQfaGj34lZaAv5p9aSfaa778yp1y7AhYNT+lzov1tAXV5Nticu
B61snxshEREIGuogHqYA8nE7SqavdbuWIC6dHQZzwCADl8TdOrvUqzJ2aIsWLEZzpl0yHtqm9jZJ
qm1d5pwap/heUeP9trss7aaaF8BOohOKye/Z4TlM1yPu6mH21+LWX95WYNz6DS3jv/+BHRwZKkoG
4Jvznnib1A5I8TsjLLKXgmTBFPat4Tf/riePQpqaTIR/YBQC3YjL9RhmZRdZKzFBK+Lvjlfu+sne
YK59xQkXsMYKvQd4G2DGFiLW2VGJJmsoqo1GaGrl9GTbvN1wRKU7YzCGretJZzsObfPueqkGKgLJ
jtJ218Z5F7xTqQyo2SpbTSjMns7OzAaWaKYRumgPtZnc5W65cxm7az1zG2d/bp/gUjh1YW72jhoE
ollg8DJCJ9Whn2zvS6fakOEXrlAvz/YUDxCFVNxQ0F0MrvSVZ1z99VkmAuugOkKHAQ3oOT/BMBpR
VWDQPhSG8J0IT94U7XvPRbvyriz3uU7+5Fq5AkJb+CDxXmM8Q+EqwEk4a+C7IGBosPtGyIv4K0j5
i9dCWkdN/yrsfGfRcgUUs3SgNpoWwFzDoD3//l2jiCNPomGGOaFNkaK5G5XnpMp2vGHgfLejFWza
0vIQewFlp3gW9Tk9gZlNpi4oN0MWB5OOghBq/ay6kwzsHPU5RVHvtgstrg9McojHQHZzleS349hR
0UozFFPnK0YL72znyYGjK8rNtVmvhZsNGJL/NTZP9enUD27lNGbYSaBVpFGFaYF8hidJ/NjKNUrp
hTAWM+WAaQFUSDFZP3sEY5qbmQMJZKAUML2GqBkNaxA+bW5v4LIVgMPhlXjk57eOnjVRB2EbM2z6
Fn2VhP6lRbKmeHxNd6eaEeCxURbAJ/FBt/spbwKoY+pa0uGYoLRW+nWbTo+FXo+PSM2bLbICZN7c
3rISQgRlBIJfTYD3JR3AphsPeJRjVlmnUp+oj6dljbn4mm3m49eBjVDxNGDcfXbruckw1ZXZm2Ec
TxgVNEFI6O0z6h17KGfyPIxs/tYlXdjUT7q7LyrHZ9O3mu9B3ouBuBWg7pJHY2IXGogIJUEMOLsT
NU1PuWbjgkCru2vePI7harGPoDJDsxVTS2ePzjY0UcFfYIJN4fJli9lkN8LUjBAg5O6QwdeCPAPE
8raHLfVPKep8+EA/8qX5lFhe1CWXHYOLcRBfickkhz6K5cEesL2JW+jPE9KYjXDZq4hwzjbwTXvA
P4+gCP1KCe2OndsPu3p0jK3RVtVuMCcW1L20AoK/7Kd1BJRMAaZIt83N3dhHYtNERr51XSB3oGVI
D9Iubb8oKmPT9pAVtDJ+jKURYVv17003kF3W8Xh7e91LV6ELWq8Pqmpon86+38oRmewnYoZVlMaH
ztWjkJRl9pvEzY+eo1pIjdrdDHltrQRGi4ZR9lT4S/Sm5tlpnHmWaJlnhpNGdzXITYq42JUNNKvA
FWGx8SRyYyXzWfIk9NkAf0PogtreLEbSMEM8xCS3whgRr8+S09AAYnB7P5eybhCzK3VIxCbAb8+M
NAUZBsCv4UdQ+wZQKgURaL+19Vc33UIF2xceMpJvqa75efoXkJgV80u3v4cLEuwqKCei8XH5tQwi
wuvWR2aoae4ECAKpX6O8cqaAgCnvyEXZ76ROp+3kGmjIMa3aVcwRJ8GIu7G96kuhgSaNGm227ZOi
PjerGLeF9BMM2MAnANsLypn5NZZ4mk5NLbVCo3SnZwFQzNa0WnsvrH6tfr/kYv9n6moUIxvHwrNy
ZoWTtaUQW6Tk6JkRMHPiiHfrbK6p1C4VMD+tDVHw5eb32UhrM8PaOlKexkrejVzf9Vp1j7xilyLH
Ls3QsPKdRscg7itoHb3dPv7FFX+AmhW7HsQIL38AwCkS6n6JhdKFKzAx0XwvdX1jOtPPkoJZIZ3Y
vkjWmohLL5NKuSEUjS4JQPGzigLVo0FjKXKpxDplg7uPbBaQ0bz3pj/tK3uqWlS0hzvmlCHkmTYT
fkjl9PsRrAv1GpHR0hsOaR28E3gmMVU2L6dHzIMK2YTM1VEoBvtr1GhhldAg2ebyfux03yz1k14+
MHqo+TMtokfm/tQjtnK7LbyPeK4x0YYzwKC/M9uS2GFNbpHeCCNxj5N+lHG0HacIMMT3DHMQt099
8QAUySbmjtSDPEfkF0Nf9WWkEiKEy7YBir9i3Ltl9tpTGwBDICbLTdLm29zsEE2HjsM2BWdPQ908
JkW71VZLwUs5kwMiBQo6CgyIAg1+6YhypDEXGrKWWq++TeZLTCI/yvkXT/KtPYJ7enCZ77Hh2Fqv
ZrGGCFjafVBhqCoXWkTwhEvrXUZp56FUHEpN2/HxZDTZtoAmKRqshve8svkLrwqqPwjIILOtukWz
FzTFcbh5mZkhsSRq+mOAAVI//vOU1oChcr+HkCxtx2Bs4wAj1FX0NGJc6fZvWPoJis8HNXG0RMGE
dLlej3ZpRjoPTs/cdgOO9yjwnJztblv5mE2YpaKAHiFYQOMVyI55jRLYuQQToglifRntDfbLcOyv
FkrHtEYv34pPYqhDGW2g53bUq8KPUMzspl1Zln/j0dh7uBXyPgkS9kcUMhgmfjTKeC8r/ZiytQ7h
9UWIwpWi7UXWDJKSedackxJMxRmSoLbuegTr24q9JO22sY56BN0p5/321iyYQwiDsSCMG0KdfD5V
aaHrbdQDYvOSSdX08Cq/tg818rtEQsqiVb0s2q+p2i0AD3HDoQ+OGhYqWaj+XJ674cUFrh/DDHMG
HDb9xSGXxL2NZ6fQTj5RsDtNv/PqD8HQAodadNauVWL+P7/ARkaC6Sv0sGcvHgDhntZjNBm6Rn0a
NJPAWGV07vTo7+j+4sbfWEu/sB6kFVrzHiUm3t4ikIPc397+6xqJ2gfMWwIp6IEqZva9D3FeMBTz
zZC+cNvZxoDfjXzXQfGk8+xDlT2Na2HzwgV3aXJ2wRe1YBy6yiYgLR2gqJlV7Zxpsp7NNu237ujw
DUlJ8achHd/VuZUHLU9cX+vKf5/GuvwhKiD8lLQKqJYkuGjN0NNSbTfkcfU4elO+I7XUn25v88IF
AFvoKmE2AZ8/TvzSFtVQ0RMUi65jsksJAfiJJN9Sb1NIO9Cah8R7AmmlgPp7GQHwLYCZ8KdvLQ1o
9MCHnTv8dtBgApkmkLgKpA26ttu/cOElvPyFs91gLM7aujVR2RHRHwJwMGt3lgetLWBeo+FU5l9M
g+wS/TVyjxx0hyJgxn3iTX5nrP2URacEahWFdAQB+hw9Epe510JG3gx1q+n9vn+ApvrUn+vS9VPb
OJrunyotD4bYDzYUIttdbXwdk2rfxg4Ct90IEFIWuGylBf2BRb68wy3EaahEQcFNSUjNjrAyy0po
JXKgppP5V3NMmm3B5LDRx+kO00Haw2SnEEwFcPM5lY2H66TQt6w1nkAJkPtgJPnhdG2/8SLqBpWI
803iuSBE95o3/KMQZJU6FKLM70brZGg25sWTyEx+37V5txnQNA7IxMej7Jo1hdSl3QYS31bBlhqf
meU96gGmUmofeWwvfRR5xidheHXgEqEFwqWPlsecwhe64fkOitKb25639AJgpkqVo1XxaM6URsAx
aVoT7FNJNhUaJsBbumXiYwBCG6lfe3wN8b2AogVbGmr+AA7h0cd5zr5GR3OiKi6skNMOUx9Sr78M
wAdvuiSPf9uFM54tIkeQ6zRgmbaFngXlZJ1ZZtQHM0/GTV0z760vWyNgSZW/ewLseEVexWetiqyV
r0F9dzO3w0OM1Bv0JGqAavZOoGCfp5UhrVBn074iJijrqs7cdEPWBSagF/9cMwI9DrwbgtEYDkMc
erk1xSCNtMP8KHpk302SoBf47y8OurHo7gGyBR6eOQJJJqwmLO9JGBUNphOqTeW6vkWfaBIFLO8O
eeY3r7c97DqoBSEHpIGUWBbAwnOspuBCOmWbkhAC0vaBW3p6l3eYjbFi1wj0Lk23ZUfXlOcX+j3A
JLngnlKz74gwZjtJcYm1JE/ssJ7Ed8rIsbLir1HiHaauewAomrFh30zJCfInK1fVwheFTA4NVmRR
KAnMCymDV3iVLV0SerWJGSEyxdtU2MPWkwPdJZkGzJfUkve6YPXK4ao7cOas6pGDECyakgjqZhF9
5NDOjZDThbn0MC7B4avf6nHlMb2O2aEmgZxBYXzxXcxhjG5poFSDYnSY1Vq6ZWPi+J5WWSv1oKVN
RJ8DdXOg7NEdnF33A9dEmo62HeqtDHvwkDvx2xAdYxZvSwzLlc305Z+9FKEB+hyAS4IPc061iwu6
6UrBqQKdFHynZ/sEkP6R8aDIhpWa7cIXgQ4kcPmoidsYEVGL/xT6mEPFOhTlKWZQzH0CRVejMsAB
q+0taBN78ffbK1v6FD4CH0oU5waggZfmOqOp0HKHgAp0msh0ApNekeyFsGLfzJ5k5549ssFQdXDb
7PUJgqcGOwosPQaEQdtyabWugJSxx8gJedRvWWFIAGgQSHu09vWh31ALuuZePayJH127J8zakFVD
BIMhtznhUOPFk0Ai54ZmnY270gBiLUvZ8fbaFqo1l1ZmT9ioATMiSOGGXRV/txiI143kGd/DJnLF
zmoiQPGqx/7VYhhai0NgPkFW8UemybYcVr75a1/CL8H1ivIJiO9QwL3cZkerUk3vmBuWmMDkyR3q
s+WIeTGMDcZs5UivH8NLWyqW+eS3kddUkuLaDos4fZzcAfkpJvLyhxLC5yvf/4LTKluoBSI2wfDy
nBsMox+ksuvaBaUTtlSTyVuSNUOgZ2W26ViN1q6ozRPjdAAph+Pc0SrrX2+f8pIrWYiIUIoBXhsA
ncvlDpnARHPfuODMkMDStW0PGCIhKwe4uFIwhWJGH+4KpteZL2HelUB4vXNDln4ZytKPOUiurQde
FcC28X0aVf7EIAezxsazdJqohoCwBYm4DZDH5fJMB7RNJcMOi4pXR3Rfhyeb6XdOPOh3Fu31lW9m
yRyxcb9+sOtfqaVmWuMVMpvcj8dJ0x76+mcSI48w1qoLS8f22dDsFfQGS4xVNbqh5GWAXDJ110DW
SxZwVmoIAow36AVd7lzi1j0fc+qGPIvaAFCjOigNkAzfdr/r1xwYLHT1MFqPts8VV6dsaTfUdeOE
kKQTgx6MEMLM13i114zM3oYy80CQlrROmIIlopG6YmP+r43MT8TqCjcqO6wkZ4FZ3gMds0nWOrsL
K0HRFFmFItIxoXt5eSiegXTQHMEPNCbs0OcR5mayoCL15vapLDxriMzxzaBE9zEVdGmmNvveTjSu
hxQTNx4TDyUG9MmmzsmrGh+hzbACaVn4bjAhDXw9oLD4duaqlGMx8QlXD/CBzp7aX51AWLXvpStB
69LuYToF3EoIf655iAqdDd3IJz1EPCYPbpJvMgzh7OLh38HW0P/DNfD/EIiIJC/3z4Fmid6a2L/U
Fj9rWgVF7D3Kul+5VZfWgz6d4gPEDXJVWQMsiZoighkrE37s3MXpl85++XdXUIOCqkYCXyDqmvj0
HMZlppfEa/SQV60/1uBtkFtZvsvi1W39tZ6guo0vY3vQmCuooaUKp4ivL40VCLSBjoEbsPs2umsr
sakoBSvcaU0/e+FyA2W6ok/FtYMcXfnjp1WlJpv01Gn1UKO/SPS3F/+c4mIhn/7+7NlpDBOEzj3+
/jTeu+LtP/v7CBjQplXx58dz++n3W6DlzWkFppgOEri4NDF7mHn14fbRL7mXwpEpajXk0vPQoLJ5
XJcpILSZeM+tKhjQMzeK37eNLB75JyOzuzmC1gj6/CZWIhOoY8sH+DGz4zdL/ylAknHb2NI183lF
szvabBjLZAuULqBWe8t8K4bOz2i2sdcA40sXKK5oG0/0B8PszL+skUKtEkcXgvRFYCj+2zA9E5ik
O76WDy+6ssKwgpUPn8ycjCsC46tnNR7u6gY9n8mn/wH75QcDF/wMfVtM4c+OiNi9MdEOzlxw/ma2
5FkfqxOkZ3K2NlW7dD4o2Kh6mVLBmLfoY82enBitrZBaO058u0Je5QvoIN12g6XTUbczmqCgD0Pr
4fLrdwGqiTkin9DuPL+7byGqgbqjASlsXY/9nqwEhUvfEfqdCoiO3AVlk0tzZZLFwkIuHDqR9pCi
F4l/sxXZj9uLWsA3fCD98NogtUdXd3ZT8xTgDdtJVF+1uiug35OAHRpzJe6utU/U6/w2Yb5Rd8+t
YOdBzzegkL39E5b2FTz9nhKVRL9zzl8VYQYjqcFLHY5gKyHdN+E+KqFpfQSlz0bkT/+dtZlbTrSk
0EvmgJ7x2K9JuW2Y3vuo1LhsB0LeLZANYiVaXbqsUFuAhLIqMQBAdHmSepHltdHaCFOiPcFMkNvL
PTiLFHO0BOb439cHomNkhvAHIDdmATik8TKJ4XnwdJU4xsELOxQTXDZuQG8McJZvJ2to5sXlKeoH
tKpR2ZtbpCmzjEHAUU0gBk0O5cOi8i1+QCUTQeZaX3yhS4e3HqgXjPIo0Y85+p5PifDsDI2JAWE5
IDD4NkjQul97w9iMxPQJ5BebrUx+t92Koy4tFFcm8kKIBWG5s6QXz11nNn1tqGLRBG5IwX73VAuG
cY9YcHf7GJe+fsVx64A1Qw2rzp4CI5ZWNzLYolW0jTL7W1GVQdvwFddcNgMRNDRwQHIzj2iUHsiY
GRhl8MST1fkNTq/PyxUjS/czDkqxb+PuRBp/6f+odlUaokQj7FkV9NmegaG9dh+nYQUCvvCmgSwJ
SEBF4nnNAV/QEkQoKlAHSfDkD+jPHEzRmNvbJ7OwGvUNq5IE6hIYWLhczUSMcRDFAFq/jg9bZpFm
a02GL9kAKtRSW7muFg4IiQdKWACyfgDAL62JXthW3CPQIemX1Lmbmudy2t9e0LIJMEXAs0EsMH8+
I2QzXdTh+cyBsPF1Ru8KKP0FcdWsnM+aodkDOrhNVlZYbEjLv10SlvHTaK9E0IsmUHpXpSnoKcxL
1S2anGai1jJOBaasT3hc/GJtwxb9DPMyoA9AkfpqLI1riZbEfWyElhG1d3z0yBFtstfbp7LoZmog
hli4BnR9tlk9UOl2ZpRGmJO+3ZSRnQUasaNDO2GAMPGANrxtb+leVaEgKF4wbnSNGp4ar7dFVxih
PlXdsde0aUPsKg1Qh9FRyNHirZNwe29kFRxdpgBDG2a5kVq/BkBZWrmqaoIyGQyuqC9eunzrJQhI
tBTxAGTAmXnXeNE3WWyo1j3fXrL6Umd5I6i1FMYGjUX09Gehz4CasXT6ygiBhfHt8hCNeJCh8OGU
5Y6Ql9vGFqIc1dUFnstSivdz8d6S9eOgN9hewTGBE2ougIP059SVG9f61rkr18bSHuI2x+0ExJ5C
S832sE1xS3IsTRq+5vwq+c/ehlhw8R98bp/MzEO3vPcw0dfj6W/cV0nrQI/fuLeylKVTQjgD4iFF
CQo2tsulTJ5bSfCb4SW0Sui7NFOxJVB7PCL86YICQlwPExRHtrdPS+3PhWsAYYVIBsg79P7RNJm5
RpOkOibDXC80p8k3I3bsmfzedrvB846SlH4y/emz+Ntto1eXF0oY6lbBEwnADWC3lyvV64TIWppa
qHHxoFVHkL89e3azQhd7XVRXZoCkU51ulczMw9G85JpHIi3MebUxvK/0D6n8CuB8zHuwXZdUx6FY
KdQtrAw3GbpdkEEEUH6eCxbZBJgy0eNzBsgEFJRbOUEObsVR1ozM1gV+Z9PiYPSF5GbjU5Rn4PTl
yhO2tHno4AIVjfEoVFDminMyyT29cLCSvrhHvdW3Xz3nRz7s2HBqxV/GRyjP/btbqJoqYHDQ7cNk
q1r3p6pNRUkpWj7FZyWHmXi1j7GsYJArn/LVjYHcD90OEF+q4gOe0EsrPYtRpm9pfEaIFWh65peQ
EzOgcCf/3vbyq+/50tA8itYLl2qNacVnmUZITF55co5ALASYo76G6Lj2CGTpmApRMEKs6eqCB92H
oLXNzwncrpr2bQ7+1H++A/GHPxuZHY9sCJLXCUa0ODrpHixozQ6i4Ld3bXEpGNpUUQ0kG+ZwyGi0
UylTws+T+0aGJijyUxGvnMx161Yt5ZOR2VLA2ZqhlGPxs8MAkOD9VnJnU5fZ99GVd17KDb+Pat/s
yDYegTqy6g7sSdUZuKRgqEvA89dSy6VVU5X+fIjcobZy6ZRkgipPbMTJefB+1roXqO+rwrjsv+/t
ZyvGzEoWe5ASTZJzTV/spvS58aUz13R41pYyi2qUXm+ZKCMee070MjDGdmMnbOV++qBfuHy4UDxE
rxRNfjg+aiqXa2nMJBE11/m5kdBydOPDCNWXjPjomLpddqd35VZAYwyjlmdDvCb03crrnWz4zgCW
LMvfcbAHvSFHMyn9qe43t3f6+pJB6oR2HX4h6o4Y0738dZ4e9yWAHOJckgYwPsj87TqDgt25BdHu
aHXJ/ra9q0gdPcLP9mYn60C12MicWJwr4A/I1Gyi7r+0MDvWLO9AIdln4jxkLKD0PVmLG68jkcsl
zF41qUdjbNtYAvpAslMcKrCjvRv0qRZ0g3LSlg4rcfHars2DnyxDtF/m4mwJGxzUd9LRV3Zt4WO4
OJfZReP1ohZdBJ2VztgPkwcJy5OdJStQokUjoM6lUNRBWWA+BjnaSczyoRTnEbXoAA2v77LEHRIV
9fu/e5l6m5E94YNDN/LSq7ME6iHOVIkzjyfFYp4k5B5zE2toiIWPx8HTbEFCBrUHMHhcmmlaMGcn
iAXOkGjlpf5UCf0vaY5Adq611xccAHuGUQ9wb6IqOx+4KnoMtElaiLM3FSKMaGzuvKT5dnvXFo5H
NXDAOYGaqOJMvFyODhx1STgR51RnzXEwavYLNKOp36LmsXb5Lm3dZ1uzreuhj4F6Gmwl04te1Ufb
/jHgJSMgz729qIX4UHWKUHzAHYcG6Jwep5UjODMlxbcDPeIc72gwZd2+rOvAsvKN1HkgKvaQxxQ8
io+3bS/cFBemZxuKTBwCiKYHf1fym/BKc5MjgIvFts3/eGntQ+DvDE3mtfr94kFCehEDjwixUHO+
PMjIMjHRLOH+eu9uovKlS2MwWThyrYy+5JXIaFGmxPQX6pWz9QFdBUWiboTDtDE5WUIMm3Fdafw6
PMUBgkFG4RyhaT73fdOt7YxErETIgSaExsPB6e5RRvidYErK94i5ko4t7h7QzHAVkHKAp+By9yzR
kcJycGpuAumvbJzEVstrdyd0aCzddpClDYQ4pioqU0WKPI8Nss6mtZWVZ6+K9o3ZYIoqsjs05G+b
WVoRMAz4rgHcAsh3lkmgmszxC0R5btzHEeLpMUL7BoKzt60sLAbZpMKZAJSBbEyd46esqE1yd7Kq
tjwTfW8aOiz8B8EKMmXEUeBZw2D5/P2IWwj7xLWszllSProiD0U8vRMzfrcL65/fQwxPAwWOUBek
QmgVXS6my3lWGF7Cz2n6polXSDgT5+n2fl2fyqWJ2eG3vOs7KVJ+RvNikIkPlLBRvNy2cX0DwQZQ
wqhygeP4ivNlipNIQpGAn6FecIxoWMUv1f+Qdl47ciPL1n4iAvTmlizXLbbaSC3TN8RI06L3nk//
f9SPA1WxeIrQnH0x2ICAjsrMYGaYFWv1D6b/guKZiDaS+NeeBrST7xQmJipD7N3ltskx/6NSmLpF
DZm4r39IwgeVudjbq7reOd52jUFchkB+G7q0Yka5rwvZkLrDoO6H8aVTs91mYeF66zCCADAatlQW
eHgvjZQll1qpk0X25eTkA5oHqDJM3a8wGBymePJjnW8xdF0/ipcmF/dpM8qN0XaklJEmOFL/xQCq
w0H1W7XI1f2zUEGCkhpM4PJ9AF0Q6oMoY6dX9ynQe4uB0k0g3cpqaD/SRSbYo1+iLfx7LHgcYt1I
XblIHGTASDFSslPx0+ZRXd883J5nlhb32zilYtFoWLLar+HwYPVbhA/XBoBlKFw4DB2h6rmslsmm
IFG5GD0Ug06Iuh/GcAujc71ZM7h+RoBRWQUBtnh04ixQpKLOrQ8Ite5j4QtKnszwZfeZXGx8otfT
ezMgAwQDY/PA68llLh17nKSiUpTSo137b9bsLPEL9eLDZHi2jE7zJJ864Z4pOsEcfxSkxUXj+tWd
0oR7xBb+9jv+rXVJdRU6GDgSF4suIqudlG6CDGU0e7cwOrhve+q5lSVuiTpcoypIA3BEJomowOuo
oV+uOqgiAHBx41G0bo6F+d4E0V5p8tMgyPdDmjzpCJyUY213yY+wmF5zOfrr5GeGjczFZHQ3me9c
vCg9RCw1iYHwoVC6nay4of+aIa90e0fnP3JZbGCZTB4StvAW09q4XOWQW4rSN5TyStU7WFApczv6
o3UYgzdUM27bur5FgEfPFeu5TwkZ1uKCNLWqVIrOD10YnX4kxlsmPceZ9uW2kZUvjwuEJ4y3ixmh
JQUSem1NXGqx74ZD2e6mzpAZbVe3+uEr22YRWQK4Aa/E2O1iKXLSltNIFRTIzQPD9x+V+mOkPktp
d6+OP24vaL71Lk+IRJFOGpJ6UOvSrrw8ITkN4CjwBKpOZrdLAxhIp6On1AdUb5yk+LUpwHh9Sthj
WnM+Jb6wJbFTGxDKToEVuqo3ntRgcrVC+GAxL317WcsdnMug5NqMA85ij/zfy2WF6jAZYdxSsQtT
hNVqodwpZpodxFwgpoVVzInYjb/8pBgkoYoAzBh8Af/9LXN0FnGmkZ+oJG6RW2f3gvQ6txeaX7fX
tfQ/TMy6BjM/H+2uqw5Q7YVGJsdh7AZG60Nv6n/ytXRr/u9689BWmyklcHR0OJf9hLA3Iysem9j1
gMqY9HA9Q96PXf8zDz2ko7a8fekS85qYdYK5BVCGwbIWZ9UpmahBoeMaNfXGyKYSFxrfb+/bMnr6
bQPtnFlYCFdfNi+M1gyjyhpiN0NjfITQH/SsPjwxJGsP7ee0srvq7e8tMqfGW0LYSVK1KMtNcPyl
hRknblFJP6s2nJ6iXO0fTS72XVlX0V3g6eNxKPv6GJf1FhnK8rOe18urAnEHGT+j6Av/h/lfrCox
SlzVYjA6asxT0WrfGrPftf1wVKb7zaBnbYfBIsFXydcN09biQRuqRg1lWF5cc5LrHfNriuP1zUEV
S8NOhDhytETJ92klItfCkPnG934VRbBg8mMAilxjlL+WEDqhFVpz0BIEPlqTYDUsq6OGRhpyl5Qo
jbovjmJTlPtYLtqTVFjRYPtDZN1lw9AqdqZn4x5a7e4lb7zkQ5hW+UuSiuHTbZdY+XgZ/DRmyOZv
7Mniru18zYtSRUrcITHifSKo1VuiCdVGveCKnuP3Vsy6LkzGg9laTu/CFpOZUmkmrveaF7+iR3BV
+VH/DAeW9xDLTjE4xbsinG6vbeXOmLG1gKsIZ/jEFh+xpXimPEkcfyH9qrr34KMs3KefotfbVlbc
+sLKIkJTWyNPaV4kbpx98AmO4sKWjM/QnpRaYotbbA764m38/xv5Z02LT1hTGpRUIiVxm1QbnF6u
fEgRNHHvJQrUoXXj726vbuUipKnPXDmfLmwCy+Ci8+MYEIqcuGMOURbv/X2qbjRx146JZUHoMQ/k
89cu71otiduaLyhx87YIHDSDrQeSouA+kxLjKZcTFOOqrUhz7dBAE3AZElZTMF7YpLITNnGKP7be
07i37MmWpp9B+St6v719KzcQ7ObUY8hYVOpKCzujGZSiUZGG153AZJnvqy/oFtQPhZeV+7EXtDsq
lMHHMRd+gM7b6vOsWp9J+OacmdH1hbMIMbOW8C2kbjnEB8jWR7sovxslONBq36G+MtXBWxZveMya
hxJcUxe0KGER0F8eZ6/2JXg5ncqDh0Q9jTz4zr3qk7m/vbNrjskLjUYxwTwMZ/O/nwU2WaghKVZh
Jmnua1gOFP+h2Oot/8aRn0ei89eGhDRYmjlfAD15aSTsfLW30iJzx+IpDFF49EUH4syoflZEW8yg
O8oPaUtT+a3yEK0sHnMLUnlrX+m+3UdIwngKIMvGcLIhfKz7b1Jw8rrgvpi2Mta13Tj/ofM3drYb
bcHP76I6cxV4BemK2pNymOJ0Y8+vj5YkA6IPYx5bgN9+4c1iW479GAO0kbvX+EUhF56k5ASh6NZz
cb2cmVieVwHSNGbql59nU7aAtAoxcwd0cSVIOgTpR9lGtjjlzjx5rvUASprgVYo/maJA/h0DhUPy
tdUOgfDvbUdbecZnLmgk5vFa4qZlEpf1TGqMugcgozq02d77mKDJN/0bpvc83Ieg6U/pJMeM+H4w
h38LLXwulcoZ9V99eLj9S64vLX4IoS/bP4fyS8GEcqiiEuqzzC3juDrEyoTLmUblSEnbHkUtUvZ1
oHv7LGu2wuGVg8fynC7PotBwHVy6lzIlkS5HUebGk4DI77FsnSqx6+bu9gLXzMAQAY5zngOg9nVp
JhV4IcShzFxRSxKCYOiF1fyhSgIn3MrM1/ZSJxDVgOeBvJbmq/Psg7FGWgFWwQczVBACaQC82s5V
vA+wtYAzKL9rW4LnKyEQMHwe0pkdD3jsEt04mckINCTI3KS808TyIPTvBguL3pCKUNBfTo4JvHC+
q0mnfmMY9Aomyz18bnuZvDMc4zUg2TLEpn9awbGWqGX635Oy2XmhXebP7fAz7w7+ltjXpt3FheFN
RRRHOXYtUz8YvbVL66c8uJPuLfwoV5yphWNqfMshkb7tSWsXCMqZdI3mZgsVw8vjjeR8yrqx4lMR
qsgJ4iyijUn5QKrzrTbImifRQQMfCFU327zwpEAdewZokPELNYj9kCAQji3j/1Dk99Mht5poH+lG
C+VRVm58LleSXfOxnple6lT1aTklYE8z19c1R4nVV0t/a/qDhFBppzZ3UqPbwJ4muLw+WeOOVKMf
7kP561AlD55eHcfmiZrtSX7SSxKO2wdwVUxc/rbF0RtqqBjMoXP01r1s7Grp5Acgo2eSkoM/Pllo
JzsoZQ6Wc9vwvN2XTzZ7QsJOCXOGPGqLO6SpGt0S4p6rKju2Ye7k4+OUHvIkOwZ2GVl2NdUbFq99
bVah4CjAoVFnWbYOodce5BYCGDdKJuSdK/+DZ4lIhgXl6fbSrq/Hc0PUSRdOXSm1rMYNwKDO/ODF
xlcfRpBKNZ1K3N+2dJ0VzpZmECLKPHNr4tISrPE9qStda6sNfpDSt06XpMFGoLjiIpdWFi5St3ob
NHoHBMWweOEbqATerbJ0CKOdMZ/sQKv2UguZr7CHRri2C03dKIisHh2lxpk3Fdj+71949gpoaj8J
w7yjhvVKdaySHkT59fZWXmc3LBI6zrmfoJG3zVt9ZmKMFbWMWhETjYbzfZWiT1bdOmF1b8ICd9vW
qoOc2ZqXe2Yr8JrSLHxsNdAYKPtRChy/3P+HhO1ySYtg0/TNKk1HKXf18JcZRNQzXhLKBoK+OSR/
/TFfWlpc42Mbp1mRyKA02vzYGtlDZAyVjViZLYP467KDN0qPo+JvIL+3zmxxpdc9JPyJzgKrSX1I
PPVkRN1O60+kNsi3b6Af19fItWGgTgWIfj7Us0OrpcEHQ6hhbPjlhf9qKDuiI4d/SGnoGE+D1G94
yfrq/hhcHF820ZYeSzZV0n6gxFebpVPfeeqj/nLbG9e/b+i+/mdli9PTO57hAPYWNwrd9osmmJ/H
Zt9Hb2PVHaf+ZBHjWXF7RxrRIbGyYXz1CjszvjhD+OISiRShcIFvZnZY1LEtaDEFwAqAk+3r4zdD
GqlxgnYy9lFsweiklOFXT9ejnZ5G2b3ZCPBcCTBLbvyy+fK8fKFw6nnMaybmp7e4uBE0Ja2tcOTS
CcxjqH5D+VfxBkf/VPdOI36XUb03i+N/sokyNZTA6jySculkVoLka60N3AyHUdT2nvWtKz/J5lFX
XoT+1Z/eh3Lj3lvbf1hbkPylCsDIweJyLySp9rqUu2gqsqfAsh4aadzfXtXal0MpmzbtXD66Gjft
xWRo+8zEv4xTw6fZpx+Ctnd68Sn1Ejto3kp1o5uy6tLnJhffjjJBGRmlHvvYfhObwZEqj0hPglDe
gnY6FeGQrHeqBY9q+GLWL8Ho/S1fDRQVyML8WfTio7L8MmxCVQCFqh6M5j6OtQBeh9qOjfQD5Yrd
tMXvMD8aS3eVQXCS8MOZpS3DG1WkvKh7LFlNTm3nOUF6oq66EUOtvVwMv8IPBsCaSuAiahumLDOH
DmztoP2LpqaHmgvqNb629R3MXrdczO+FkEYzBrvMMMXODybaSAQ2frIz5W+Wk0i5IyGoDFv6Uf7R
5Z8ayHpv++lKBYEshNSVp5m+C4NMl1+fOKpFJUxq7vpfBOGeXlxqR59FCDKybKccR2mwy3+98FCW
x3J0BnVXtxu34ewUy2WrcwmXYf65zLp4Y5R2UHrkFgs3If5uksewVW1EdZ00PMrKQ+FvKeiu2YMa
lCSeWgXHujjOtK+1TvCVwjWH5jWvXtU8fMiSb1kRgOe0TkPdPN/e4jUnJeon0vpd6F9iQ6RCK3Ir
D0pXRjHpYy+P7V3SG/dJNUqn25auwLLzB4huy5xi0DJhoOryMKVqijMTElmA5t9zIXI881vkPUSe
gaK7cChK7T7KGl60jft01YnO7S6ejVo1p3mgpgTRNRzUdNelpiNYkNu/sqsSFM0l6j3+Nz85SC+Q
/+v5Y+U3TrvlSvMNt3Alur3Q2zFNbs3MRZfL7/QIpdOenxFb/Y7h7ghdbQluGWXW2sg3YqO1+xY2
JsQrQH/+HpK/tBaPXTrWA9ZUikHEzVTqw++TRpfUmO7ECG7E6UEwmfyNx/2oJaemNDZ+wsp6Z35U
oEC81jRqF99urCZZavZp7bb9y+y+aIWMd4H0GEHteduzVj4amlR8M8CbZlYo+XKtoRqIE0pHtdub
Hxth2CnJQy02TjbdV8OpCe5uW7v245lHC+Q/GDd6pNSlLs2hZRXEdVoEbuK/yUm3i0+m6VjQYyey
YYcINhfFR0/a8OKrJ3s2KsnEIAAtSJcXuxkKcWZpTR+4YizG+6mTM1cYAXsbXRU/ZKmcO0zZxU6r
1I91PIUbdbCrs6TyNhdMoF+bORKXwJIg8fQpH+ahxCSN3J6pQidWU29vlUZ17/e+bsdjm27Ee1eB
EDEQAn+MQBDwAa1afDDRUKhmkoE3ymXRKT3p+1B3W6MCKwsDhD0j+IF/02ue//0sh1Bi05zMgjlI
zu9TqJS2Pj7RORZK9Una0otecxygU3C+SQReJC2LC7BrxdHUMoldjL5WrU7699Eoj8kHP94lH9Jm
Og3F+4avzn/y4tKZ9/DM5OLu8+VOYEp23sNieGFal8ZL44SDttPHhnFM0umwObTe8CwO6FsYzqS+
p3F8vP0r5oO6+hE85PPUAKJWy2nGro6mYpTZ5DoY7SSdnNB4nuDsuG3l+sqb13pmZuEvY9xkGYVr
zrI+ynkFbXFuW8g8S+FzuHuQ2l2Wv1STDRHQbcNXIdjC7uI+yOW0F2DTZxJZfg9MhLkG1elDO622
+LT/lxUyxA0UCg5xbbFCaxL9JpuYKoxNFEHCAl50YqDQsab8kxRJoQOw/LtUjD/zJkwdJbeAxwTZ
Z3il9Ke/XzPFGQNiWigmr0b74ioYsrFkzWAw7rVwb5rd3uonW9iws3YHQFAIM5ZizI/nYm9bC+Wn
OjcDV4uL+tjm8lejV8uNi+bq/eAAz40sLoEozaVIGTUWU8Xveu/kPwt0fn0JNoyw2OlFGzn/Yfco
EZLjzUyGyuLBautYCQeZVVniUzx+t4zCMXSnkT/dNnPdRWBhv5l4GOriJV4Ch0zN10F/9aGbd7vA
OFLWdqLovhOR8Pg0lfYoO8KTzHTAbbNr20kCO2MemXJgQPXyTvXVMMs0+KzdWDwFw4FSsvGj8hwx
t/v8bwlo6XXSV/1ja+EffRt4cZhiS8oLp4fmdhMKteaB5xYWzuF7gzwOIxYsxqwE5qqSdgPGsXY9
zr3hmWMSrMFy8iRB4cEc51NiVs0Z9DdNK5ys/tuC7e+N+mNk8RCIcqUJosAyAv9VbcmXxNJmHmZ/
++jXN+uPlcXRJ56VZKM6hu4Ua3bYPm9WULcMLM7bU/WcCY0JEgHZhzD1uUYm/v+2hMV5K1XTsAaW
0Bp8IRYTiuFGk37+jcvnUCaY4/LkNSSwuvw+BEkKYtnkKErJcEp53GeRubfqt7LYOI3VD3HOnFHd
Be6xnDPqNNgKynSe/TbVO0RhvljKY628cKuT3UgPXTyebu/dqiefGVysrBdHI9JJWV3JePUBUZTV
Q69vDQZe8RbM3zwxoYgGCRhTqHov9w8O/3SQaz10k/HQP08/051efrC8+6l41hLVHZUv9NfjR+Gn
HxRUnXe31zif//L0zq0vXLwOErh96NC5Yv2P0pkMs4tQWTyY/Xs6/pfbjaILgTdwIPhpFrasIA+0
zFNnb9ctO4/7dMd8nL6xorVviid85mvR8QR9UeLUgNpIWqGELlJQJ8uK7kdEgG9v2prLM+LChCAw
tblYdXlkWVO3GsISoRuKoq0iMP1NH79As37bykqOBNxEAbSoQvEE4v7SSm8qodz4HlbQqMxsYpQD
YtAO7SN0Xuxp7Bwl2CQonHdn6Q/nRhdLQzZMK1Qdo+n4Rvmy90QbtOpXXXrX/fFAo+7O26KIWU0k
5gqCDsIH6rslhCvWUALI6yByjWEgzD0iyWaMIayuAc3TZzoHdgSNZ79VwbjSK5q/PEY8mXmnikE2
urgb87ouUUHH9xXuxVClM9CmsmOgfkUNo/Q/jl8F6bH0ynt51kh05B/pXVceqvdI/0y3dMOn1k57
ZuWBNIyJwCsgilzXdSiWbLzcv5azdIhi0iZ0KmgAoesGUAr17IbJtQt1Hj7lWwH/eIXmKfwoDkHz
RC4yD/c62nRG+wBXWRlYB/8p/XHbm1ejN0aX5pnUeZnL6zuU2lbI2yRyOwUiz1R3NL355XudPaqI
lMfl0/ycK1b84Hvfw3pr2mc12aDuKc1VJDCYS3RpUBexMPh15FbNcBL7Z0Y7f4boaeSI4PWvTeVo
u9ctyu3VDWZfoYCh6ErT5fILZiIzK7qoj1xN+2JN3gnh6sxyVfUf4a6rNvXY156rGcENzwJRKlWq
S2uwyVvQIXaRm6eJMwSHEoInpwxOobnX77ovg3IEHpl/qY0HmYooDAK3D3jVgc/Mz5txVnuIDcub
NEQXXflBHZGDYVQyezCMz4QCha7Z5ZY/rd1U58tdvM7RYPZSTK/AzWrlPYqMY1akd4355OW642l3
3vDRV2w52YpCNnbZlC+XKXddMXU1y/Tj0BaFt657rMqN6HbVb3hdKFPNpFZLEUtRzWdZ0zFy4/yY
qs8TOE6rflH6B218BAi9kb6tPZjztPv/WFsc3NSXepaYrMhT03Yfa0bFPdhuVTXXrMzY55l9bPbP
xXHVRUDrAfVNFzE4Z56q/2vCrPk6p6sBHQGqzzPN7eXJaIicqGpocZ2p723ypBS/0q1oafXJOLex
fDKUCjLY2uP0TUSI2sJBk/yQe8mx8cdT4U33Qlufwr55Rkfu0bSCj12PqFUy7IRpPCpSufcl83Vq
H4WtOH/NLRneUCguQNB4xYBWx7U4CqkfM+9f7SrpmBq5E20NoV6JNf7e4j9Wfr/kZ9+42nm1Br1O
7ErVXRj9kobgZJgni+99GLunAdqlQLccuSucKAMrpPSnQHJSb0RstLCTKf3cC4adtc1R8fLDVDTk
beopLoW9H1X7xlAeLbF68MrkkxV7dleX+9tX1ErcxuwJ033EhSQRS36TQuppDaUNNHHFBFgYDhUl
cGSGS7fY/NZCGiaH6fHxntMqXYa6aTOowwB5kys25Sk3k8e6QiJub0H3EL+2yq7uEExJjN3t9a04
Af7PJD6zRkysXX1jY1LJelqHrk9Fu+qCg6KD6MinjSrWhpllhD36aly3aUPG0twHXbSb8UUN5Op/
vxj6EuR5kN8glDNfKGe+xkG2UgTM2a3xn30rvm9m3yvuQNvjj4V5nWcWSsHKG7UmN06m7ANcxfep
ORyqavwyteLh9mJWbnREC+FkpaZLqLtkxPaqialZmURfTvZxF+7MUVL2yTDt2mg/6HVy7FDfum1y
JbPDJKnlPFNIuLXIg8Iexj3JYv/6YZ+BlKrifh+1YLOs7ETxZ+MR2bK2eBbpnqCzJ8ih2xjTcPR8
w9oJqQVCPx3eWw0JWdR5t1LnlYhjnkMGr0cAO5MZX55fXaiF7OdkzmUlv2R9cJB8zxEa4TRM0r4s
hHAuDwrDFnHHqtswEcpLM8/0LbmfEjmtPK3WqApF/c9Bm46WHOz6OMmdmF7+7UNc+9SYEGZqHOeh
urLIAUUqj6oZk2lqkXiM8vtmivdpudHaXIuNGej4Y2XxqfVlB1R2YiMDtT0yKXnI/wm6o266kvKW
pMfMQDVID2y/Hp36b7U8eFIgWZgZV9BF5WlZuCmiIYKulbThlOl98p//Hn+0+PuLGNxQvLrpev6+
H/7SxLfNS2Tem0XCzFcNoBOYOa/vksqnM2vDGtHSduui/CcNGF8dZGuLUH/N5c6NLEK0RkuTXCuA
z4XSHSXVOFD5np7M9tdtb1v7iOmGwuQDwR1j8AszI1qZWdKyliFy9Wo8ir5gywCqmPYToq2I5Te+
7WrnzqwtIsIgNlrPjCmvRUEPX4zk5c1uDHyJGcYGmdNW7vapGDefc8asJqPqZmRD/7FtM23XS2m9
67P+1YxRFr+9CasH+udnLSFy5lTlBlBBqn6hLzg9w5CHuBKrDStrdxfIGDiaubnY7IVbdm02NE1b
cqKF+ilP4oMweHYo97bewtGs2oWs3jdbjJIr54vwA9NLxIlQ4y2n2aUmkOYSBDcXyg9NF3+o6+Kp
bRmHaGZIQ+Cfbm/lyu11YW/xKBhmOpRliT1O2Q7odhv+w1j+h/v4wsrijgwYaMwDCSuF9aAOaBD/
gkmp1TdystW1cEWBZpp3bsk/psLyGoslxUsk706JFt3JtmhuOMX1bJAEuTViQDBbi/DEWYsNa2ER
12OVi7iO2uiQ+eFdLQT+U93k+zEKJTuMs/yQG/mvuItjN9JLKsWK/3WslOmuHtotjOFvvMDiE+X3
wA0JlRhDAMsChu5roZomPD++lXzI9PJe9P8pYu9rGMYHK9BtvVCOsZLdMXPHeI9NUmSbyQGF9aMR
xzP5/3cx0n/cdqpVJ6aGi6a6Ns9iLq4NZDOLRhwtHqsiv+8S+SROnV0G2p0ElXsV5cfb5vTr+51X
aebOAqYy9x4ugwwp0hoPNQ4iN2TomZvpd4nyTek2ar0rlw5WiNNAlYEqWMp3l7WqRu1ECRTZ7hbl
G81wGLDcqjGuRKEXVhb3O8AUM1NlCFUq694we0etlaM3PdViZGvwcDbhRmCxflR/VrU4KsWoI2Ls
kBKN1nyI9OI1Tt6K5EnUoYAOqo0I9ObiGNVdBBKpVKkk5lQzI0Vm8j62Q3Dl4rc2f4zlwNlM8X6z
Blx9G4BfePqRnqISdekYnWoOeVViz2r8cB+lRomESpA7YxkL9thl0ecW7hA0oeJkX0YA232z/DYo
dY+sdqjC7lV7cO6y9WpT/hoHKp5+ADHFFHapg9NZzjT0/2hJjYiVlH0JgjHeGWnkfaBcZNp1oECI
FI8elbYpHL9YbeE5neQHj1PvSztEoGOnKBOoLMuO4RlryB110AdXCsC8qpDA7yW/F+xMrXSwpoqy
cZGtfjSgOih6ApOBN+Byb/iYzJYyQcQA57Pku8p4SsQO9ab/8m2emVn4s941lZ6PmPEjb18pr1Vv
OL78NERfbt8Bq3f/HztL0QHZV0bFk7FjoCMyhGg+P+TU5G4bWf1YqEloXGwADJd3rVr3bcNAL2W4
6sVKRAQ2WiYVTNt417fglKumDGbm57watqPF8STAAIUQeRQXzhUFpEFWG3ZqIANX3Jf6f7nZSJXI
Q5kZB5V26Qry1KWe2lP2b1ui1jpWDWSevdfbe7d6QGdGFo6ATH1aGSJBfjZ8bLR3Lb8vwmDjflnd
NPSZZolLk4HSxab5ZNoEBkTGDKgFU2VPiWQzkmznottv6byt1Y8QnQJWjAgKAYG2eHX8As6YiduF
CftIhd9o+mj0pXj00WDZ+WMbOjTCH1RzVHdjOxT2YErFf/D5uZYIrIdiKvWky3PTzaDI4op+Sek3
uyzWbSP7USob57bW/GbWid1EkorG37L5rZSgagMI89yi/5CIzPyR7bpN8zS0iZ3KJUy8zD7lqqOw
4XH6HLXmodcae9CeDLTo/t6JuHDpPQNMnb+NyxW3eaR7Q8BvkaCC3BEWl06eJI9dvcWMseatDNGD
J7KYOydtvDQEdaEnMwUeut0kv09eZu2VUGh3Id/F/vaSVrIMHqeZEMKCr+0aZps3Q1AYUI15efza
Fa1bjI+ZeBdMslPX3/LgSZi2RNnWnmF28Leo8UwIuthFbWjjoaoHEpvYP6SnyspsRgNHX3a80be9
LRDh2ktzbm7hpkHa5HIlSaQYoXEnWelnBGKoTkulXYnh3X/YzT9LWwoAdHIOrq5jaWb+BdCbHfSw
T1iItUGB8awE007caiCuNU0B1xJjUAACqLz0yawpw2gKRbKO4aBJMZLutO5eTGnYm1ZqJ9EuQK/6
sQy3ZgPX4lEGp6ERpKEwY+0uXTSTZL1DlYQguwz9XxQMGmeWSvoPd8y5lUUSDMPP1Hc9q4Oz5FQo
uyKIDlOzRRm35iLnVhZJVZpA8tAihu4a8vgm17YiT/eMaDihutUfWfuw6fwzosCjSta0eOtqnCNQ
ReJdj5j4VKfpD0BLogMN7n8oUjCJQHwFwIXXekkiMZRm2nlz5KNPZrNPpzjYJXW5Nby/6gV/rCxL
yPLoG4KikpUIyjtkZY6hCRt37mqGScsC+C+NEvOKQbzJvFhSGipbWrm3zKPfHPJXUfhY+tBCfLCa
93a4G/8FGaeN3yI/c5LJSfM7uX66/WWvve0Qs3NJ0mzA22cXOusEKJPQNkZZgIKK78LePwT5XRl+
7PTxoARb+KQ1dwThwQ3J6BAQ4MWNJRhV1RQVrYDOS49d7XxPE98JO31jZ1eXBMM0E+dMmEpLzqeq
bPQEpWmAPNT6J9E1tG9xRQVG+155p9u7t+b2yEnCfAHz4xy9Xu5eiuJXEM+Iq2yoXvRSewny5qQJ
7//BCnUIIBzAohheu7QyBvzVBlS4mzbwR5BY9Z+McUvFfrUCw3QjXaff5MXW4vlq+1ish4Q+xlDt
S0oaClSqmvU51k0nzSw7GU9WetSDI9BXO1PuBdE43F7mmnvAggIDKdAcE+Lhy2XGYhXJ3chmGlXU
AvqyDsjNjDsG4CvbF/xgY8T92tzMakUoMmPy6MsvdnVqBS8tLCLnZiidrmGGq+yRoH0QtWLj9Vy1
xD1Mo8FEcsqYvejsG5tay/DLCrxG11NJSVqwx2JY7QeAMN7fqo1QHRKRNGEUBlQZ44DLK98UiqzW
iNXjnp50JCnRKctTSPn00LJNIzaPf3tol/YWEd00c3rXXUsTQwBEZv1Ssl/4/ybU9vpDm81A5Mb8
ALnBklKtqUo/71RwIazvHzrsT1mdfBT8ZAvyvtIQgqyOKjHvGFeIupwj8jIzNTOf9UhJZst+4Bip
aOsEwqUfETNCjWRFp6QGxFH/0xZ3TWHsb2/oSuDDL5hZmWB/1pUrNh0xq1WE1vCWJNw3VYEcKuFW
tPPLlE8ysD01cDrkatRyr20279e2GVkGMr15k69EmjWD1RZDQyWpFfZadTK/F4DjqOoAX90F489h
3JVa5zBkrbATbcxchXcfpfLXjT2Yg6zLChNVYBJNcJHz3OFSD1a00rz3Mk7BzxogcapTQ1I9xPu5
Cah7922HUnXrBtNGort6+lQ6IWyAyBdU5iLTRbwdtKTA16MKmi1WPyF/2QfBcJSt4dAG+UPUZE9J
eJClDuPJm5aNWyoc148XKydFmrGC9K+XiNCq6LwyCkSSz7H/CFvsQbbqH7xoX2FLfqg79fvGTs+3
3NVOU56gBwpRqyIvLt12gkHJQufRrcR8B77iPhR63x4L80V7NSOnFr9Ww53GeKAdiz9u215d6twB
BbHHd70cCzS40j3PkPjUgp2JgjWMIwiD20LYOuVWG/E6npvbCn9szVf02RWc6pPij4bK4Hlr/mws
1Q4l4eX2cuadutpJkI4zTSKbuSwtjVnVkcZychMPpNIIe3M45h3TE9J7KDyYQmvn+V+HH6yK7UMq
i7kTHPZyVYo+jWIw6TwsGt+H/gZ8XZLb3e11rR7TmZH538+2LqryYlILg1A4tfJ9ZOn+vrNEe6rj
yC6MJrCrcpMYae3FpCcu/oasyiDAL21WEaJ3QqpF7iB/ycTANuMvxvCW0//8+7UxiEudR4F1j4jx
0k7IeEghV3j/wEp2NIg7d/S0Ds25LnTkPv4XaKm0YXOlwkV5i9ow8xXzS3MVDnhBN6YWqMMeqZWv
w/ikB2BUQt9RMssZknuzfE6NjdGktQ1VaXCiV4Sb4J2XC4X9resUU45cqB0EwfEiikvCk5pvCWmt
Ocu5nYWzTLEO3TNEiW43VD/E/FMdB0frK8Ndh1HwrI1Af/aC5RfHECqt5LnQo5uL00NXWB6yPo3d
cnrrfQ+S3MEuhE+tcC83gTMO77edZe1xPDe32MOCN5HGeAYEsNfsvH82GRPZnFJbu0XOjSw2sLbQ
k0mqucXZWYDxn7w+2UnDszbsLHMfo+8pbmJg1h7bc5OLjy0TmmGoMkz6+TGrTpH/halQu6O8I1Rf
m/ooad+iSX2+vZmrDnl2dot3p2DCbEibJCZJY+hAejF44SXpcWq3mgvXrBGzZLJFF3dmQiTSXxR0
2lqOvWbKY0ZWjpXOcEWT2H5vlTaP++MohMdQ0/cDGr1VfIds40FKp33+SWMeYhLzD6LXbgQZa27E
ZBZ67TMo7kprYZCSRhO0KnZH8cFQXwmYN5E/a5v7O5unio3s2nLJKjrR4ZBosUv+ZEvdr3lU2691
W5a2dnfNXaliU8M2UC9lXufyXoHU3BLKSY/dPLHV4M7v/h9pZ9YctxFs6V+ECOzLK9ALSTUlUotl
6wUh2xL2fcevn68UM3Y3VNO41nX4TRHMLlRWVlbmyXO0N30ZIVGd+235ZKzZx10Kf/Ent6deDBKL
/4S0w+bFMTrGonaGmV1aY/ZTMvTdBqcEnyPmN8VdzsOQeLkJLG3rhVPSUI93o3c2Oqep8iyQvdMB
8Yj1jVb3gWpQFfwE5PHYTafB3ukeS5fIxf6DpkEANW+/ahMrc11E3BDZ4JanuFY+lV64B36X+SHv
i3+MbE6gGSdLxBAQuX5Ynow281tnDvbHMHfM/LgNr9KHqGu83jVI5fNOf4zmV+ooD/t+KLVCE19M
1ANG2yZfde1NrlYYLGYFxFVqLoRCpfZV8Ya9YQ/ZpcPDGoAzU74Cf3m7N7U30HNwSU1qJQ8miJBj
jzaUacU8yTztPHSR6kd1vEO7JT3RUAUwQog7QtR4azVKLKrDqri/28dFcdBOeV0Htqv5peUJFg1G
4VQGIzb1A4PtakuxPCA/D6nhPDBRY6U8DRLjVFQLVBd7+ZB0664sbs6zCtQZNQiS2CZbHo3mPCzw
2lg7+Y901xxeAAwICOruzSUgVIjCfsQ/Mvt3cHXdyQoftem3pubyaV/uX23S0yuKugbVNJeweLtX
fZy3BRVXWrLO1L9Eha68q4pmON63IvUI0F8IieCKP/H3jxZ8q03sUr7Sm4DCfgDwHmqpl2pPwtyQ
xXhGdBG5g/RDDLHcrkfF4VedhPzidpP7R69k1mEJYa2lIxs/hQJlnK4R79VovaRNqgcMo8S+aQ72
m3pUjpTY7IOaF+ZDM2ufYkVzmI7S8xNqH/mjthiMBoT1ekB7BZ2ZfrZOzJOovptQaqnW/P1YtJPv
ZEN8MGO9fjem/I5oHjT4XerkYc6nJKhsgAlqZS9HesrZeayK+E3EX/aNlJa7x7Dszg0uDtv2BhLs
Tzy+mDUjpbj9IAxGN25lrUJnNPuw9OYH3tD2a56hFNvUUfxHrLR70r5yk0JQgHcDEM2N/yaFlqlG
ilJOfai87ml2/ojab4oRPU7Wp/t+JfNe+AI8EL1U3BjkuF1cZgFl7yoWZzZuQisx+9iGzc4HlD6B
6Dr8GEFgIGVbzqPK0WqDsiD84+oPc/8589oXle62N58b76EoJ1/NG39IPt5fm6TGTWy+sru58xL+
qjJ65A5xpdT+pGafVkRp3tUWDOTFHJWvURmlsChOy2FyLeUx1LXfy0gzDvNS1I90nP475Qw/COYV
AO5U2+AWvP3aStdpPepb+HQKDLV9zAvQ4MVxYPX3ly4LF6TbSFCriFDzZLo1lMTmknmdk13gBlIp
I2p97ztf42/3rUgzJ4ESYfJH6IhtqeFyy8nScRqzy+j81R4phOTm8IdS9g/oPsDiQ3lncZ+tEcJP
mBKc3B/LPfYgWaTnoU49nxgL2mpzOEdjZO5FD4lWKHKmDF+18KLUzW8LIpadTbJY7XxZ2f3FrczD
msF4EuFNuKe0kJhagaiTlsCV4anJ36BX3xbZ3tNaYkfjRkZ9gbYWmrMbO505OqXtjfmlqL8D82Fi
oJ52bkmJk9BiAgWPAfC+W27IKMkyV7GFXFDunJbxWQBdO/XbPshHXBmbCCoagGjAIWRGG3fjjVRH
RiPu6Gil6SdnejKmJVjp6nswwarxobQPeRK01XHKkaD96xcS3xvj4kNfZaTwgqxpzbm/5FN4bq3j
pOpndz3dPwmSgH1jZLNb8wC9pl1jxKo/ErYL5b06f4bU29t5R8vaBTQf8XMeGxbKhJtPGYfq4OQK
0/M1AGXDh+k9zMC39r91+TFq/Dr3Hbt4Vzg7oHCZq1yb3SQFuq10uZXQIHdS59TPoMGyWb9o9vDV
HuM9AjnJmWaNkGmKN7wY8r7dMZsNiwyLNWa6/Zh2Z3JtrYxO+YNnnTrn/N93jnuW1J5DDTvApi9o
JmFo1QLB2aH+niJxwwv32FWviTozkrxz4qQruzK22b0ihw4gHMFNGPHy1nK652j4w3bGQ9I2KGdl
p8ncY/aRbhy0lcD2RX9hWzRzIzL/ugSVmHY0I5e66c+DDaCvbE3NTwFnPdz/nHJ7PMtQxQVHvkVB
eqmSm94Ini/SHr88pikhct4TZ5Hd61R56HaKcio58ea0qckc6Z1T8SjTflPrGu0HRBaSD3rze2w+
TsNjpMd+nockkt8a86FoP99foyw0X5vf5ExLmSxrHtawHSAq4YPaQ/pi/UDP9/19O5JMnGUK/Rse
nySum0NXI0EegQUAG2n8YarWGyPtH9oCFuuvjfaSp8Vx7P+ztIMGSeWVyc3Ri8A30KcBDAlgqTsw
5vfN7Ol7FnazszZZwLw2tInKkVEoq1awhUvanlGwONSIrfUuemiG3fgKvAb3v6X44dsr6NrexmXW
RAlBZQq/ZNYpMd8P7t/3Dcid4t/N2jiFOg2eFgoD9UdriIO6+mBaO0F4zx9EdLm6yZoUjNTY4Hfl
AEFSnryaQ3dQ1ReGP40sh0LmuxHvVfyky+IRwovThnTA2jhE2KhZuGqibNQ5fy7hmAWhFj7P894Q
tHR/DLIQMR0pwOG3a7Oa3HLLXrRi50/28KBYH35hexhfQPMRviTYSW//fhIPFck+7bqJMbTCovFD
o10dq9N9M7LyM5DBf+1sMvxQXTLFnqg8KBqmwlORMR4MVv87D4zz5Oh0nRozyFv3D2CHvV92L1YG
PkSfL4UY3QTWff8HyeIxRWdRNhCTp9uuqwKZpGKt/J7U+9TVf/akeOb0YmY7eYnUTa7MbI5XEdlT
z2AVBZfyCCY2QDMtyPO9bvmelc0Zc2ZzKeOKxRiQ7x0SxX4dknL0d8dDpQcNUj98hTcNxedbZ8FD
w3XlLEEwE3pv0sVzA6OAfLXJUKiohqk9t17nPlZ6c1C0dm+VsiSBu42qJrBHqJg3SUIa08EwCrqU
eb4cW6d/TKw+mLrxVNQf9e5c/feBP1Eh+9fe5prxZuZ1HAV7DnxFppIFFWUyu/583xHFN9sG4Gsr
m0BS1Z1WQqHHZWbPfEPvee28d3bfP41e/ZBm/70oR2eeGQZoawW4dxNOwO55S8r/l9Zc1aAqojkw
Zm093F+TrLBBXYh5CFiOPYSnNmbqqqKppRJVGqtCZfdBqQ6tHrTudF7t8rDk+YG5+gPDYTthRnaq
r+1ujlsNx4wCHABUbPHWG8990Z08BlwprN1foOzAXdvZRE3Fm8p+FOvTu9xPla9qpB7dTPN/wQqE
qoLPHqLs7ZtmqiF5ny2FLrJXnyeAy3Zh7rdapQ54ZWXr5h7kDOoKcYyl/WZDy9MjYTjl6rFavnXG
p/srktqCRxXCNQaPAEjfBhAFaKW5UEy70Ba0YIqH5MXIEvWAem16Ju2xyMSz7nzfqGyzmBIVQYsb
SNtC2aMy1HAEZMk18xtVpiAfmYX7lUBvktoLPkDI+bdQrZDloqhNV3w2tbejpb6NeuvtvHg76aF0
LUDiBL0R1avtqyyajHmo+5pev1oIZA0MlXD97/TdpEbgnmfwCDp4lnS7S8Zo0rFUJ9ZC7ap5mxYl
Wh9JcH9XfnDtbAMffOhcvlAnQJCz8QV16czOMZL8orZInufjOgXtqv2hLZXa+WtohyQIBaVku4uP
czi4AQjtOqhMEERqHz7RhakDw1nKc2pOChBB2/MjHkCH0VhhHZlHpqYWY/14/1fL7iDmgMGJqVyD
wNNuP00/pmk0tqR9kf1mGD4xDv5O70bfGwWr0bfJaI/37cm2giFnpigFXT2R9NZeo0ZVNWi0QAv0
Aw8jCixvDEAKvteme5IoclOMB4txVhXY7K2pNZ8GDWQ61yuadV3hBDEcSd4etlIWoeGL/8eKiBBX
uXpr0B/JTax0enlwM8i2lzzwhq+rPXz4hU/HTtl8PAxuwVOdrsEcLtjw+uSrBUF79LpbwJMuhpEB
anewmNArv12MnQ/Nkvfcplb6aYGS04Gl0/ZedzMRWd4Fh+A/djYH0vS6TNFXrrViMI5WnQSm0gSN
AhnL7AbxogYeBExzvPMBpbc4cyxAKJjMEBqat8tbksjqlolbboHBOc7fTdCKRXUwj9ODXSZwuP2l
R04A7c8evar4wz+FBlI84Kek52hj3RquKz1Fp4aInacpSgnfEXT5hatVKMT8PwviMFy5Iahns407
Mtk5/MRMf4jyzjT8dt8BZZcdCBfa1QA7gRhsVtFR/18SBcRgVruntZr82XwXRmfHBM2KIvx9Y9JP
Bo6G2gczGIBYbxcU2wyBRwv3jxupKFIX5UtV5TujAj+YFbb7wp8mpaPVSlTaGHFmu536NqVNY716
6DBCIdklT6fZ/arox776zfyQmoGafw7bY7r4VkfvEXeZDzXsLplenu4vWfZ9GdLEQaGDR1Vjc/oG
pV+XOQf3NqrlsSxe9bE6LF7mu8XrtKsmKouO8LkZoAMRvKAjePt9qxBSFehZcclHdNT9xntmrGZn
D2XHXBw2IZUEe9s2OV80rw5nxtkvQ484VArQvciPdav62ai1LCs/GAXtYEuZdwzLnAf4ktBn4ztS
9b1dXG9nvdbQWL2oU/mhZM+mOXv8hc26MrEJYdkAm5sS8hBW3QBC2g+a9Zwa7alEQHp2jOB/Z2xz
8gqXIS/FAr1h5Kdsqi9t5BttcorM+QJrw44xWUpw/fE2oUQZZq1LQwEVYbbWyteDDblDPhVHJ3zb
5eUx1/Xj/eX9cISfziFFeWrJP2bqN1lIUXktKICOfkrHM84vl6Iagk4pyI/UWFc+l3bZpn7uIivm
q4MGyC/Vuv5QLZX+p1n0EMEn0CDWDHTEw18MzncvxZIlKZMUS3KqV2bsqrCdvkVeWyS+04Xqx3h2
klCMOoQvQ665IYd7bJNnJcvnnReq9KCh9Q7qGTS3vU1DgCxl2YBa9CVCUJ4nVdQ/TNpeKUFqxISs
i+Y+6Oots3YYrZG6LIQOJcx8fQWg3viq+fX+NklPFeBmUb0jl/7RJL66YwolL20rA1CqT2HyJnHW
5VjN1n8niAMe56iYcRkGRVjo9uymrpclKHfyfPM+ZelbJ279Pt65yaQrubKxCX4qKoNmmfDq6KYC
Yt2qVPwmcbvD/e8li+eC5Q4REYAAP/ErzMsSL3YOiDJPigUB9KELcqdcH5Vxrd4ok3rRLSbl79uU
OcK1TfHvV3ukDWqZdj1IiKacTqtaPxfUlrp2/qWlMcLNtD+NhG3TWku6rp0mYAexaRxCNz00qXnQ
1fLFG1SEdXaIH2WLovKCtDxoVNhENoty5jKK8p6XVVO9gEKnQGEdlbQ63v90su2CaYY2PIgoLuCN
lToxSqsYFT6dxXQiwzKIGZbem1EtLnW1J2gsXRKINVpnArz80/W7JrwXVgAiIQK8Gjrmk+MP9q+s
6MrI5hpUbDvkSapz/1ZzkI5IoySn1WA6MXQPxvB6//PJV0T7CoyhmLkQb4srz6sWZhGaGJcY1VbA
6Oek9cf5F17yTLH9Y0Ts4ZWRtPKyCa4fSIGh00jX8JyM1sFSkx333lvL5j4ai3Xpohag9WSlQc2w
j1t052RveEMWha4W8zPrrIVAcsNiXKsLxqGDHX+nkSRdh+Co4fCoOkf19nNZU2hVoSNcOoXuxPsz
TTOYT/bSPKkVm9koBowFYmbzptfKpkfGi3VY6veyfY4Y9CJf30np9oxstqROcrgVcxe4v8C+W89C
zGN3SkP46DYPAWfMpB4YJ/1nHXqkPNyuAGRUxJ+N4XtpnBH0a/a02fesbG4fbXGTOJ5iwpn2XB7a
VCOzeRnHnfMot8KwFTAcKiDbOeh25DGBFkJ+6azyQY+fst47GfnZq77eP/fiw//8zf61s/GxyE0g
Cquz/CLU3HQvUGuUHSZo8xwkKIw/c+gidu9v2UCnYDXg4tHE3apukoS+gGQVYdT8Uq4vq8AawpCm
dI95H/wYYFX9zvxWrx8bSHYawzzeX7G0jsBDGzgTAF1Am8JXr6KQnala56VUfWszhG5bzc9msrx1
xu5YgGxa3g1W5APFIKcsdwKTZFNpmaJMxBUFbGZbQV9jLV7muckv6WQ98M43h+aUZw9ler6/RLkd
l0Yw1B/wVW9W2KxKnTZam19cU/k0m93XcXIeyyV6qshzd0625N5lTf/a2sR0vcmspXKwNTbEwSLp
R1830pc2z16zGSxQs0foI4m7IATEPLioOtMQu92+wjCarjLZPjX+vDqD76an+19PciRuDGxWlLt5
Z8w9l/sKOfxwRELqHBWP7guoi5PddmdzTwVdviKKPIwfUbnbUvbWbW9puS7uq8j+pujWCwOYH++v
SWqC+WmAhIj30K+8/Whzp4aNonLMy7l4GF3rFM87mKk9C+Lfr04V2ole2EBxeHHpXVPg7MN6x9Mk
dwih8N81bLw6TmyjANGTX2z9taFdmLd/U7HfMSLbfGqnANuoogp4/e0y1FYdTUr54DnVUQyQoPe9
eA9CelZIAJnTq7aoHyw9fri/P7ITe21243Pz0udTCQDsEofPavdNMannQOkW7ZUyZcGPtPXf9W1u
+5lyT2rrrC8VNKphqUO82zPNOFrJS269yxft3ZJ4X8rJtGl4hMXOW0BSnbgxv8kDIm0cTL3GfBu+
W/OP4zT5qz8sNSLJSOyGO9bkX5UCGe83QQWz8fpk7OK8NrBmQo61dr5uHpT8qbT2YNwyzySgI90E
2JgH1WZVeex0TiTiOvMVBKTM+exQfHHLvUAhtSOm+sRsLevZOmdNExvKkvzSu5/cyD0M3uNU740B
yA6ykKBHfJmpEkaTb0+AtihtqPQsxlCU8lA0VKuU1NqTrZFdG/DKkm8iX0Ixf3OYl77UKw1G0Eun
2Ydweg3Vl0Z7aovxoO9hK2ULInBQZHNUxFi2BL2FMpVO0Wv5xaur9gC+HX7pKlt26m6yvQGggfYw
sCJO2MbXlFW3xiQEpZ0m+ewb4R+rnhxyjzH5+5FC9uFA8hs/KjloHG5yp8XI7bjXWU2hPdVt+gAg
3I7OmuoEXrb3ppZ9OYYtAT+wT+RpW782kqxZrbG4dE10or0rqhH3VyO1wHudb6brzAVsVpPrChlo
TEwXRDVKvfjlXvdYFgMQRv7HwiZdL+pxtoysoK/bfe2y4qkcvqv5p8jJdyK4bP+v7Wz2Px0Mb2rF
7SRWIno4LXwBOw9C2VpAkIISQ1MbR9t8LTcbliFjUvqih8ZZaZEF7+LT2n8Jq72BQ6kliD4BsFPz
NH8I71zd5k1Rtc6gEWkM9beqefHIyxMj8b3C2XFn2WcDJA9E/geX+bajHHt9iIbnnF+c/qlLjEf2
JtuNmzIvuzay8eOq7bM67TmbkW2R2j91/R67mXQZBvxp/Id49JY9IjWHcBxGLEywOvXMf3bWt91x
yT0jm/BvRJpi6wXfykxQqhy+i/PiTdPh/pHcs7JJRSZzjLKOQfVLXUbVIR9dJ5jdpoOdIvV2YqYs
ljH9ZAndQ8EDI37KlZflaugp5ZoWF69dbTQl2+nvLqpdP45V5XUpy6+jPeg7Dif1bPALMLYJqtNt
nRCaaUbf8qwgTiOazLRum0HBWI4He/p2/0PKLEF2p+MVqDv9pMSRKLHSVCWzY5qFGEcJm+QrhC7Q
N+xMIQvv3TzhwT6KAUQQuULPZ/MVx2Uua6soxINont5kX6vpDaiQYDCEZmqwW2aRnSaw7vT/IaaD
EGkTUWFiWErDbQrccPFX2/SHvVa1LEuk80jcoanEXbeJc3oHYWvUsqKsCf0ha46l/XvyB7RLLipi
+zNc0qSYnpnoXkGSySG+/YLFSk5QFxX2wu6lK+LXipJOpMIRn9qKP+d/RuX3KTlpcNP/dxe5Nrz5
lO3IKGPRYbiL2zOSbP6SjKeweM33cC6yQw09g0AWQ53AN92sUK3XuQMGCXSZlSTBMjyN0ff7i5Hb
ED0fShwGdm5tGFYau8BsC+YgovUkZASD1nC+W4sWHe9bknm84MzBQyikwCNyawnizVorRyy5cz+B
CdNGMkcL3IfXzioUOlH/PIR287A2vfZlHfW9yrx0pYLRAJchodz6Sx8puUtFlW1z68CFo6RaA3MP
ACULH4wx/2Nk4xuKOxEzkSy5JNF0jqL5MI2viau/7M4XyqKwjWoVoyvwe2tb2FCeQbjXWCEzrjHi
uu1z50IjrCr+cedikdkhZohyJlR69ha/Y/V2V7qjSZzSo0Ncfgqb72Y+nvoOjqBxJxuTEHnrOvxb
opXhAJDYAiDHIhkTtDLE4O5wcUYb5om2CtwSjZA+Pi5giIAwzOfJ+5Z12Sme9Kd+sH739Dlosj3i
EOnCYadwuXQYdLY2B0MNx2nQ07i8DOrTFBunAaUFp3zTWx/CyXy8fzQktkhDqKvCkkxfatvlTax5
cRsV/lql9ux3zaLCehYVBZqyoBqdrqhg0arynfOoSa2CwRHBk+F0a/NmtAqnT4yoTS4g3ILwt8o6
FbY/e36jv2OW7egZyYuWPufKyAT5l3niya991qrh2DMLU+7pKEsOjkFlEOUg2B4Yp9scHHvylMEa
Ic/Vvf5Unqwu9m3lnDR7I8ZyO6KYSwQitm5ujdKyYrXUITOfw7Q5Ab3rfPQ+5yO4yekBrGizc34k
9y7cFcz4wErMC3N7KypKN60eH/qyDCD/1ywsD8Ns6TtWJLHtxsrm6zGdmDhMsCF9vHyYEBONk1Np
5zteKjUCI7XonwHq3VbZptrpYrOdUOdry7OjvxQ1U/17rKHS/bkyIpz2Krusi5I83x2pcgFKTj+G
xjfEEYz//iSj5iP4XYG5wWq88Xz48NZac1jJqBtPmXr8ti6B22Y7hawfOdUmx7sxswkhyWKh1hhC
9R5lcZBpT5n9LjGVc20twdSbH+DEgRb1VSs/Leqjx0C9182HsOkOpv4Wdk6/PXozM8FfUZ5HH7U1
HjjLFyXrHqspBYzzznoE7HAcauUYds/unryHbLehghOyNMCr4Ze43Yii0qOxN6EQVoYzl3qQZeSM
vfnfHxOGmA2GuAFU3E+FkbnQqG8LK6URhPmTt8Ku9RL2n03n438PsQRycKBUVWiYCL+78ittdmDn
HqieWtYKosGN/m77RD+sYaGcLWhSDq6Q0rlvU/oJr2xufHmNlSnvBhZHMA/s4uusPSW/wF3DACuU
n4J13AL1d7suq58nXc+ZeqbM6PfFM5OElXOOTvdXIotiIBcJzbyUKWWI3P/q640LtIOJw4h6UoZ+
3v0ZG+f7BmTdRePawiY7VOaxy/VQTG/b2Zlq6smee39UP+Z6c5wLg4bRU2u9muPBcSq/HP97HwTr
7o8xAgBj28pJZLajmuZMzDpNxBxBXtaHGEKXHX+QCD+LP86bj+gJNM3bhGk7LBvuiJaBQeVkpV9g
Rjsy1/dQD37mm12C4JTjU1MtlwM0AO/N6YEyrp2NJ5DFyDodlt36lywFuP5BG+/xijnsoggkvQMP
QAsyataCWXcCE0modd65P+TLF7Mt+BDMrvbmDFpxXKjxULLHaIDWYXZYmSXPwt9jF6HGZ+O5/HPW
oTMZT1A2n+Zn7b26nCJN0DDlyFnddzjpyq9+y+ZsNumioPrKjtv2wVn/mhQG+KuHyvbrbK87JWNy
AdkLjwtFcyhHtsNDuUGJ25oYwAjV1zJ1wdb1fqY9K81TuDinMEpQNDk43sc6Oc71wyIG7qdxp94g
i0XXv2Gz0zFdKbMQ3HFLVBwEv61lB7syrOKQbi88Xncgu6k/e0A6bsOEl7RLM6+MS8C+Q7aj609d
+TQVf6rGZRy/2uFek0D8vZ/skTMTY8WjbktQY6116ZUWH5Y6ZJNQJs6Ru0RhgsmG+94iKzZAhYdw
gKhvkAsatyuL0jpUaPkyHp6NyM69bzQnELXcMKkDbwTZRbDiZfB+x6wICD8tEHIC3v68Csgjb80W
RpY6SBsJUl3v1Kx5gFBp2P49tb52yVLv2Vs/aeX6lO7kRzISCDjKIH+wRQpA1e3WrqbGtZFPcOR5
+l8pss+JUR0tC+nC6k0ZR4c2NumwLn4fwUq0rr6ddA8k1jvPQenuXv2IjTfNYZmkncXoiOp8po0c
TAyoACx+TPd44mW3GxUxIG6CGgXuzc1qZxvCBKFcHCbWt6pupyBWUmfHhSTlMaonVJo1XlqCA+7W
iJNWbupGKUHAUR8XU5S0/fk1mjUmfkY/7HY+nuy8Q/DvCGAgDrRN3xw3SUX7jKM4GUlQNuGzl+ff
wzbcC+qyQAqzPOSX1IQ59Zs7bbGjyMtU5pd6o32wtPFQFG9WiFCaQIvf5Mslako/sd/q3m/wlbTT
KVfth25E/OxjpO2182Qbif4KVWl+EZF247ZzNaktpDcMuxp19ug6fXpMok7byetlUQ43Qb4NZnuw
UBu/LKvVWOrZhJ18DM9xrhzLBERQ3B3QSff78qlrxtfUqX8hgIOOQ0qNMVCysI3/MFoHJIty3SUe
3YBJFafOYPo73w84sg94bUT8+1Wep2mVqU0ggS5r+1qvv5nxHqXYD46abUS7trDZonDl7WdVfLzY
e1fZwyFkyMAqqieVgZjSWf0iEu+AAuLpuHiXZs8KmQhcYEhfnuuin8Brmj7PEviskierct6m0zHK
15NpnDuId7T2oddPTrKH9Zc5+fWv3mx5trQK4HWx5XANV8dodv0w/5LkQZ/9Qm+N5wmUSTBLgPrZ
whIYcLGyyiP0MsVwELmBQnUi106/sNHgiqhVcrcAy7rd6JXZjzELf5CgumBykkDJdqrksgAEp+Y/
FjYbrXTaOs89n6zSQFdMduDGlwr5mfvrkFuBWpino0jgN+sYIjMvho5T4czOYWTqXDyH52XnWMhi
N7TX/1jZrKVIwib2LI5FsT7roXXwpm+Up0dEFnT9UKrRf+cVQWgP7D3Ndej3nI23VdMym4XHnFNS
vqU0UMzZ8wABAs346Fc+H61aKmGwYdJjuHWDpA2zsgthhhEcBAt3njd92mcUFr/3pzN/ZWWzHpa6
Vo4g3YiH+pgPy6s7inr/09rtwaJloVlUKygdC9pdU5zjq/jl2FnbOyEblcNOXtJ3aqzAyn8H1Vab
2VEbjxRb7jugNDJcWRSuc2UxKZ1IiRMOUleNh1DXT4uH7Jg7Rg9VH39uw72qrdQVEYdDeFVoe/60
Y1VWNJngnMnK1vPnuLUeZrt7LMus9ps8Sg4T/nTO53QvBZaetCvDm02MoUCYk5J73hbTDMOzbn4D
Lvor/ggpM3yJQq5ni7VNaMSHawiRSegZZ0AfGa/jzn79hS1jEpmmCdHvJ2WaKIw7EK/EDHob/mCk
j/Nnb1y5Vaqzl+1R1Mt6GvAkU/mF39YUYP1bBzHLcOx6hTjo1sjXa+sDnAse+ftIeyj30cOLn9Wn
woenND879tHZIwOTHD7QJ6CbWCnvsh8UClcOGkeGolk56gCpkvO4jurfm7iBQguV4zCqdpIUqTEg
W4BVqbIh/nO7WGdo5zxTGFeb1KU8zG0+BlVfGAeXQWzUrVEGu7+VUnswNoKtFfu5TfiSzLUma+qZ
tpkNYOej9lQsXaCu5VFP4r/u25IcAMBUSO79EHJ3f7RTrj5k0bh6rXL46IQBrIvymXIBkx4Hsw7T
nbfCnqlNUOmWKo0Vxv4uWsi7Mhl8bU79VsuO91ckXG8TlxFNEdkG0+WCE/J2t5R8GYvBAZTdTuNC
sc09NfH0x30bkohM5GcgyvR4jqADcGsjnqLSqS1g0maDNAtzWW/UKDuu1dHotGOVFH8wHdor3+8b
lX0/OpaQ2EMsz0zJ5swtKEUjXu6SrgFVzdovObVERXm8b0QSiYX0jHiXU9IDdnW7ssJunbTnnXHp
oy7IPP2kRu+tpxhOYOXTuleglFwz4CrEmWJAE3bczWcslsFW1BVjVflbAVVn8sVIQ39KiwDgwf11
ST8eOFLAaoKh5KdB7rpuVQa+WFdaGX4UKuqZrn4R1O2yHO6bkq7qytTmTaOsOU+BGj9PaMOp/Zdp
er+479rB8Zt67/6SOTsQTCFIBp0Ctezb7RrGesiLiWV50fvRBpECteT91ciKRER4QbLhouLNDPyt
iTSbYmcyCLWMDPiR15AaLnSwlyDLFT/p1nNS/G1R+/PUPZS9LA4iNg2FCK7xsw4SvawYNSnGXrsl
/5gPM/pY1VOSesfkF9pCdGn/tSR+yVUUHJG6GFKbYdeob+tAS2yUEcNZD1wrV3e8Q+aI16Y24clY
3XSuKmbcmvh7XXxH/cQ1n+5vmfy7cTtzsKhbbskoWrvw8sphNaqZBhVkgk71VFbRKRl2goXM+xiu
FlRIMMUiZnD72VojG9KshL14hBULvgslLc73l/IDF7+N5pD78Gr0KPmQPt2a8OpJgatbDKTkfmd0
R/1YVQEYl+jBWT9Myfe1fEzppyDJMyHAUn/u4ZlZgyb/goKWnz6l0SOE+DGw8Z0fJttGyHNAcQMW
pEu92cZlUfq2c/ldjguDh/Jt/h+wbcs+L3VZSsHMThG4Nl45NcbsjI5HICkXKvgawJ69kqgs3F+b
2CwjjHQ025DJvPRF+hDpz0s6BTZSUmXxLkyjp9AIVV8DszE3H/vW9ZsPWXWwFudcadnBiN9byZu2
3mv+SX8T4YZdp6NEgne75YtRjxlKeUBknepZtz/Ey99a2rzRS+Nta5iP8PftgbjEKn9yMpqAItcS
mNnNh87VVR8Z4mecp3rRtOZUO38PogpWvLGLT/cdWtY2MQVUDGemGM01fru6WSk0O8oYPw11/NVM
H0gXAiQHHhLVPWdLd+hrCj/D87yYgZskr2U3v7i9+xlM0On+T5GFCZYLoprpCmhVNqfXDLNanxXC
62C8WvHk6/PnsYbz5/19MzICcpP6HtUfnq6EPnGUroKr1proqjgUoofG/OBZ7d9e1L8xc9Qc1uSj
ax6y7FhGfhK2zkFr7Yf71mXnlOyWJEOMrxNDbo13g1LoDRQdl8w4h6sTNH18mqti55KUOdAPxmzy
TotXun5rJTIWw4JsF+hFNvp22ihgG0ow6kDm6tH8K+6UnWqtdFkwQsC7w/4R5G8NavoUQYFi0oSn
kigmvhvvi+7uOMh9I9a2PeQpWUjksRK6iW/U4mmyHzR3p54mC3Eghf/vOvh0t+tQ7HWYcgEmUMYn
xCf8fXkp6dZcWdh43xqHMeUMvM9GTMJg4hsapL+z4Qne3R0n2FvLJpamaoi6DH2Jy+o+V1CYL/FO
tJa9Oq4+1g+0wdVBMscYtGfIUtbBp1ZbJafO8sdDuXw33A/xsGNtZ/e3xdQ5Vsw50cXWKIcmrk+o
1xwbeweiIC0kgJ8VcCUKCT/RV7RxGdtRyvlUFarPs+57q46Sr3MePUrk7QKp0+8IAMZ58ZoMDk3t
/IzO49m1i9Hvs71mvnQLr37N5hy7sx73i4vHO8mINPzsvDdrY69zvmdk45HVlGnerLLkqtSOS/Np
KZTj/aC3Z2Fznw2m1TeFhwWv/FJMbyp1ryIpj+lXH2rj68CKYmsasKAYv6WDeQzTxyUd4K4+UmtN
pictHg9VkQYuvOP31/b/8ZgfvTnR2NyegjZBFt0TAtyTnvVqUA6WrQfJkA1JUM9FqR1ctVosonC2
TD6Mz9NrqrlwFDers0LvVBn1w6BrZXIOS0jqj16fUIj2SmNvOk52vQIboADN84WRn81Fb2urbhsC
+9NmYQAQxw+XUzg1h1H5tvNFhFdu05drS5uLXB0Tw42WiJZylwepDbrGe06Vj/P7HozdJ9PzNZvD
Au+coX24b1q6RgivETQGCUox5DZ8W52XK6UhaMj1wk9SQ/NH10OA23ji80c79SNZXmhfGRP/fhX+
DNQ2x2EG3BIn65dlioxHp5zFMzRW/w9pZ7YbN7J06yciwHm4JWuSVJIl23LbviHcHjjPM5/+fKmN
vbuK5imi/aPvWoCjMhkZGRmxYi2v6mHxmKD6O9hTvZXrr8ZdeHfhyKXcoxsLw6gt1EaY0XVu/b8d
Et9oeDep52A41MG7mOI0Nc7b27q60guDiyd3aigSGsAYnJrhCAUA5e+nkemWUOE9Zxi7cN54Ma7G
ehssCLVj4FjL7zhXcBZRKeZM/Yq1/H5Smk+mAmzo9rJWSwkQHIudBJwNz/b1FxzoC01WgZkcEDxC
NKH6vYiOk5S6Sv0MYtItKlqmW73HNSdlFJrvBiCTytbiIPq16meJg5MylVG3L2V5rxSB2w2fNlYn
3iXLY3hpZ/FuiWdk2esYO1P+qaY6/Kh7ZehGKRRQXvSU72Trb7jhTe6124ZX1weIRzxeDJ4Vi111
5kiOrZlddeoXMFDO+BV2aqvbuKnFUf5tdWCkdbhBAbktUUkTEITAz1paQgbKmZ1nQsTo7OYAicuN
Ut1qhAdOAqAQEChrWkSVggm1PNPo32kfLDgI7MNAT9qOPo2Kcuht1eP15HZ0Ra1OZ5jA85NHI/uW
ATO+va+rTzWLaTnqhWATFFvE3YuAE8uZOcY+S1Zg0y9/BOahKvd95+WfI/lrzbyEOY+ug6pKZpxn
7X6rFLuGHoUej+4K1NxIjfz2dsmi1DZG0Tcqda9LvuvT6OqM0eXDafiVxYcBgsPhThnvR+fHxtJX
vzZjOALSQ3l7OW4t2yEiQCH9HdXuXZx5LL5EiMKBEpD0U9HJhzY7ApwRcEoOutfqL3JbufNUuoJ9
ZYuyaS0Ag1ET7J8MTwPXvf4QuaOlRpkKlEiS225aI+FdOB+iFlI1J0mGfZwijjfQl2GOJvmysRXi
9vzN8S+ML27XpC3rWirphcJ3tQtr5aOufemDM93nuznWn5qucsMs2Be/wi0uh9WDzUQCkqTAyZk/
vF42+VVQtB0dc6hlWvsxstEHeTduzcqtba5oLSPJR3mX5+S1lbyIahM5HcJj3T8EUX6vlh0rqz5W
ocrF036ba+WzpGXfb+/rmoddml1ES7+Z6fzPmFWPLS3DoMz2kp+7vlU9tlO3cZTX7jfaaXgy7N0C
vXG9xsnUpLKd2cmk/AWjXAG3pRVtxP+1S5vhBqZQxZlVl1lCo6dhKJFq4xmBV2hfuGr0It8l8X6C
oj0ptjQQ1oRjGIoHcwwMV0yyLcKkrFbFf5rmpVF5UfMtqGCsqBqEul6cU5dKhzLkyVvtoTV3myk6
VSrPq3be26X9rQzljZf86hbT4wbuDlUHZaXrLe4kOdWlkO+p6bUrKa+JBlbO2kLGrD48GAxA8wf0
H9FxkRoNU1yqaBByJiK63Hddm7hyYoFY6nd9vAfmrpdelKO9vXHJri4PhLsYNKY1tuRvQd3FyMIW
8tWstwVJiDGau8HfcNPV1YEwRsGZ+TWsLFanKq2aamVHQyyKigc7R0U80WD5d3w5vmtntT3w8tIe
ppL/VdhftKGCbJ838YfbZ3NtiI4aJe0DUeCmNSci08XN19Z97Ei8qc799Bwkuzoa0NOrkKU4Wda+
mPeGpD1CRFXNzS7Iwy+qfvL1Rwk630Iw5LbB6fbvWdv8y5+z8HQYd42aVjg0WFZ86oDZz+NrLm35
1logZCQUcCkQYdCsi0A/t1I+DBW3TNZYe8v5Oo31Q2EB2zOZ1GyCJ0ut3Kr4gwFzMYj6P6uL8Jum
ZjolsEOeS+tXpvaeDbpg/mSNmptls0eE9G7v5dqlAjaJkhtUAFwri7t0aka7DVS4153klensA1Jg
dhV6nb2Rxa1+M5hawKy+QdgW3yyIGj+wJ+KBpP8KJQiCYPFr1a1Kx6oVysoAV6FgI/29dtSAglvb
t/Q/iyZ9NLqflJIOwfzz9patXVWInf7PiPgRF6dhqrKq6kSbWrcab6p+yfBD6c9ztsuHeiMCrPrg
hanFruVNEnVyXKDCO2h/KQxBZ2a3H2v9zkoRGpD1O9sf91G8GVdXveLC7uKChFwdUSfgVueg8X+0
FGKNaPwxm9LDLBPHb2/n6sX1H71HC8YlAADX+1kzkGUFQhGmb/d6+CKPnmw+59nB7t/lwTcb9nh7
frSsEDXgx0D+HFDqK8jzx3TrYb/qPTwLwVm+/ZDFiTdKRx100T0vo9hT1FfVTNxyPt5ernDBZf7I
EWCQjTeNwfP6erVOAiop6PEeJQh2zD1QyzQ3vGb1612YWHy9ae4nU+rxmqAJn2rT2Fl1cwgt/YcQ
NL69mtUtuzC1uKH8qtCHXqwman7JJQjE8Ge5NbmwboNRf3jMmGxcThcbJXBtWeCfajn3bOlnbRcu
d/qfLOQfI4tvnzptVnact7M9vwiuc7l/7Ket8YjVyGH+Y2QR3IdsmvQIjZIzbVZE0o6l9FGhfz2j
s1QEX/5kQfBj8WijwrIE8KtyP4FewAlqBdBY/VpaulsnG562+mlsuFAEHQoINeHsF6Gwj7KhD0WC
Avf94DKl1J/ssfAPCC85/0dT4qdcmBqKVFH8gr3z8095l+2G6mUCM39708Tv/e1w0l0HQ2MC5FqO
BE11lHe+NgAxqa3XYbZ/SpvzsqvlDEd0et/4VhnkuF5IZoWmnjWIV2RWwExk2D8pevaQI1oRtN0h
ytrnlmPKdOCjVFKm7vcm+uDAKcJdogXnwfQ3Kjmr3/Di9yy+IUjo3g9NUBuNaK8ML/BDlcmn2/u6
EpHop2u819FPo9i3CHp13rPODj/Ju+40ynZ8hOmx2IWpNbmDvEXluDbZdWVuEQBL1Sn6YOQzZuVw
yGvCxfC3Msuvtjz8JQQfwvQuse6kBtmVLNvDbrmLlI14IkwsPImJA0ZYGEsyQcQsvrI0+rqZTwjb
FzHqnDC+G1Ln1fK8R5zxOR5fwvHf3ytXBhefMTFDeYKsCkQbfN0ANKxpr/u5vWFlJYJdWVmcwgah
FT3XWdZU/IKdvzwoiJLSYii3YJtr1a4rS8KlLs47eUYXtzTH4JR4H5ovZTTsOu1xPiXGM5x5O71A
VOexBX/b9RtB4P9jGvySeLlCxLz4dpBw2XLSQLMbmR8SbuegZNqGd+UxUaK9DbEB5OeP9vR+NNWn
rNqC+66cRxZuMmsGBNL5bagtH2NgxQnk+nOf7ZL2PgHpJqXvbx/IlcSSBj7AcCC+EEtpi3vbLlPA
1DZds+gXfCj1i68/pAaa1/NZJdvLzJ+3zb3hRH87Dv/Y0xc5HrzIQS33DM2G2WHI78JzcgpfunTX
De/kOnGRg7eoU6sfJwYGFWaPwN03PxTjnZ96ubELBrcc98o76ahszbmtRHxgBhxU0ZIThYRrNxuB
t6JJN/He0n9RLS/sjZWvHhjmNOg0qOio/CafG3d861CUgUblIRw+RZBQh7vA+AVUeQOXvjZ6zlpI
XYHvMFblLPy2VAMKBhFvR0UBg/bXkO0U/ZPazu5UQySXfYS7ZZfq1tkuAq83D/n4LjQOVd3tJLJt
0/y6pVCz/oMM5qQFfxMdl8UPivih4ejwg6AXQmXULHfJE6Onh0D92uXv0/ShshxahDtoFSP9Vd2V
3ddZP4UwnDvZH+h+0TtAh4Mv4TDJKT7URTyx5DCZp4j5nBFcrGF8cbYKfqtH6sLA4tKZa03JnRFP
8ptPnT0dh2q80+x7o/pe6/aXUfuUMhFx+1ithooLk4tTrMT4QdljMk9f9eg+iHv6S9rutpG1Nh1H
A7Eri7YDTX7xKy52jhBVKHEG0Dwv0UZJKZzuE8exDqqMhI7stO0BXNDsBvJIL1SX/GOvRP3GvbO6
ufAiQlVFjx8+m+vfkJlDNVBPJV6V37S/8KI9z8RcBiGkzZ5tvdxe8urlzTmi1YKi7G+8Y72s+UGG
+syZEeZ3idHtkNxxm+Fk9Pl98jzKbbfxIVej0IXBxUHx5SKstZHqSN8+BkJbQNly/9UNFAV9pmSo
4C0LpUlUKkZioxQoSGDj9FvWeUrj5X+byd7PSw8RsI0lrRs0QKFTWgJDuYj4cRnzLhGjvJaBkmyp
n+Nx3utxug8yyYuNnS7vQ30LE7BWMUVpXqUmy8gnk0CLU161cdjFQYh+kKAOrzIl8qyxNHedmvrH
rIP4q521Ga5t61gbTnxSral+PzlBtOGvq4cGkDr8sWB1uV8W6Yslpw1dKPabW9U8KoW8V7RfvTEc
svql7r4q/jlMN5LsNSeCo1+8xCgtQPl9fUYG32n1EQLRMzTfblj9Us0vt4/FWgcUiob/WoDd5dpC
O8ldbTeMMpS9G+v5N3XYjw9y13/Ji/5ubN+pNG7GT0H+GjDqMMuAwM2Nk7mamzEySlUcBDjVk8VP
0KuGWCR0fc22/Jn0eelak3JgFMaT2vFdaqUIb+6MkFnf4NQE6r2aq6eNXRCxZpnLgF1lOh3VNerh
Cx+b4nQsg4aSqaSEn3LUBwG37P1Z8jJTPam17MmQSRg5NKcw4IyQINy2v3awLs0vPjO6J2yATayA
iwUOm5Lxz8pVfyjQVdAfkOudZsUbV8DaPXNpUvykixtAiWOjGksRfbtveWTtRMMs2ARMri6MkwuG
C+UqQLrXVqK8LeRJ8UEPzanbysyxhvt6+KwFX+XinBnVgVbSxtt39ZhqDJiKeQVY+JeoxiRxEiNs
ZI6p1XCXfG5Hhxbd5yjzIf2dPZ4Y/jC/ZP3g3f6Ia2dVjFMJJDSzaUu7Vtir1WQx9hEkpmB7jPSt
Z8TakxsuMMFlRfYlL6tm/aBMiOESDUrnUZNiN4s+dWPlbvaLhbcvT8OlneXNHKptKAUUTXN93KWt
H3laqpFhqd28nwjFJJ7JVvdt7X6+tKlee0o7M71ll9S25uRgV5/GH3bxtUMbfXDTvvmDL8U9gnoC
80485xcBB7JfTR5imk1d8UvyK9fcGrpYO1wkyPyHqgdjiovFOONYS9ZMeXP+EDePEsLcUdtsxIw1
DXFAeSA4QC4oKDctgkYso3TnpDwq26hVT5FvT7spKtpd7vQSgpiacgJBB6lAHjme1qfdzhpaSHKN
ynBVuy6/pj2iOY69KwLf9xgAE9fqVO/HorY9H0FNz0mDLXHStY3h8iR54FfTqV9sTNJpYRzJiIwx
UuvBCGjbrtlvgdDWDiK3CQeEOXPG2hbuG3U+IKcwSs8pZVKl/5UXW+Pea87KW4xjzswO/rO4Lsam
KfVQRk+CB7YnkUFmTeA15iOxVKCWNklzV7ftwt7iU+s5rxCbdzQgzJc60w99MXibBb21RZG/QS9J
VR6KmMWpCI3eyFWrQVNCNd0p4bwrtIHlce/I9aEr4pPeFKd/HzIvTS6+lNFLTYHWIOzvwTeKezsZ
euPbFlaTi0sTC49zZKZQan9IGU3praNZDyCJ5XB4cKoqOObk5/Apt/OxlJmgk6KSJ7SGu2Rhqrwg
VSdvTUiv+eblz1m8CtI5lTrLYMUhObtAuQ1/0JUVLShICBwmJ38jq4OE1E+zHhkao39Q1Relg5VN
er29q2sXEUQEIOdomqJCIlZ5kTwkoVHXviI2tXC8Ph/cGJyG4qB1vXGZr+UPYG1gO2XQm6fF4ut1
tVZOfa6jp4HkyDzOR13+Ghtfw9y498NiV0/WPky23lWrPkNgZR6emxY+k8XygAhLEjyrKF/ALiIP
xkuRD16U6iiafRz6ea9Nf2VW4llIFBThsPMdcHO3N3jtBnYAszrUDKFbXPIRELh7X5l9sW6ojETh
m5nHPPba0b6frHwvbarFrZx+E542odZkIw1sL0LMrA9FoY6oAteSGK58sMpdr7+b5sQzIQzauiBX
1gdbBgOAQHYha1tO8Pt5x8R+yncN1bOa/JWP3+tvZfE0bzUp1uxYAnmhUKwygSosHDVPLBpaJkoZ
+YPunxPTeDc1zavRwf2mKt9uf7S1lypXMdghofX3O41X4kS21QtrjZWp7twr5a5skJtK6tihUed8
TJ2svx9Sq/UKULjoVevDMQHseLz9Q1aOJzwrwHiBUInEYLHqqlRqWelQNJDqyuvL73O3s8nfuq2Z
uJXTCVqfIqvgfKK0vnhDtAgb5eNYZudap340tG5j31V3muMpM+TUP/PkDxJgIKKIlBLgRA9mEQ7K
OMrGSIhPxCZJqPxBKqOd4ojJhy2+r7XjYFOoF8psFiFusYWonwxW3hvpufD3khwfkljNXcMMD0Ph
IKFYZVTJ1C3/EcF/kXe/8VpRXACJAgj72lvVXAoD20dpwFKG+AkZvS+Kz/Cm7/ih4w5pAf1/mWQH
H8zwUxfM5VG1x/x1TPIQyulh3peawivuti+tpB7MRAj+F/CjQmvq+jfpA6ptto+CSR702WHO0s6L
Qs6p1atb/fq1w0pC9RYT6NUuYRR1gsIUdACo88w/zXq67yGw3/EqOPbSVud5DaBCaBWKQwbAEEdf
LKtUtEjpoxy5lLoenvrQ8vc+AHGwP2GwN1QlOhV5Ye8jWn7epAw0dQme+3EQRFBD3eyVARGXMJWH
h3HOx4PcbBK+r+4GKEEmPx1BQCL+fnHHtlqeIdNeZ7RXiuKYFKV2NPLQOSSFme5nQ4+edd/P725/
7bXIAdBKAGYAJ/72dm4g1p9b0FDA8LqnwNKep+lzbcqFK/tbhPYrmZDJFQdrHoBkQT9xvT4ljZCa
yHH2sr43zJe02DrCK2tBug6k5ZsMJTnEtYFcC+x2DvjEpfG+j95L0I4oilfpp9tbtvKdLKpXpg7F
IV23JdSpjZjYTJSJ7xRyzdhPqT27xii5k9reVeP328ZWNg2GPZId2k4wEsgLt1XyzAnMUOE05u/i
9jHLtwRW1wwgZ8ALjfuPSLvYtLHJk1SJWU1TlPY+0RTJbZvWOt5exkpQsTRIAt8kd6CaX/j2xJef
4FPLzl2TuNo4e8r4SvFoI3StroV2KD0iyGdoB147APNijLXlDGg7Ou2nmnbhntKwumFlzc1QMKfW
RAuKMcDFJdhkY1fQgyoYzfO/Of6zH1qHIbFPQfoHgoy0dqn8kKBBybqcAoKnNNKqGUkTqaysh1pv
GtcK9ewU6YG2v/2BVhZFWw0TAthJMW3xTKlqewxzyUHzRkp3DLBCY6JBegeVyW07a6k2HQyQuFRd
BVHxwt+MLC8tSAqys6iRvJf0T535dz2fc0N2B+nB9mboc9tnqd1t2BWP2cVVy+yREDoX+HqSl2vf
CEdfXGAa8jBFe5rCZK/37518eBgUZivH4LEwah70D5YpbVhe21khoEWfHkEfiDmuDQed41NuxynF
26LVISoqvowQTKmvt1e4csTI/GDRBQCMQPkyLAUNuLuyi/Jzqv6qhkdGxpTw348UYoKOmgOXrPGb
qmY3k6vIVpafR+lrbn0NafpvToqtnGEg+YJCGpbY33suYTbaYWwWb8sw6EU0W2wdq9/jwsAiFBWl
PNbQOeTn2nkEvjejX1HVj5sl1TUzPHhQhkXFzASUcP3ZIVTqa1OJ87PSP5Q22r7J333wOSo+3/7q
q2YoFFFioy4FZuDajDSpcl11XY4Wt3bM9k3AatTWc7bmltbGB5gm+p+htyL8RXYyWUlSS0XPt+8c
V7PbPQZRF49euMqb/kFko9FQuanxMU530WEOzLPdOPczhGb9T9n5+K+XTVv3LWmhn831eL1sY1bK
qQ0pjOf5V73/4pvvJfM52tLIWjlSV1YWb4Kg7IZCyelTpc5w7+yNBK2Bcos8aq19wVAegFIuE6Ek
ugi94O3VyNIpTtNlLCbLHY7sZSXLgl7YMI5zZLqqlp9vb+Dq0qjJGlRL6Y4vp1LirFSqGGbdcyQf
w7JyY+lZaTdi/YpvQo0JKTs3OSyLS945ujGWlXeAJHV92vVD4E1FcUjAuftJuBFkhZsvovuVqcVp
c2pQgZWNqUl+NOP+IUpb7v87HuielP8Mm/wUbFH6Cxe7ZVKs/uJA+FouN2ML5NIeXyFQKx4sy3Qb
Y94pTEze/lhbq1t4e1jPsipZmCqNvf9pqorn2HzIu6+1+VwlX3yn3NjNtboG5HPAW0l0HQfUyPXa
OBR+PSngEOfmJZZVt5aYE0Vpa9a13RSGri4I9j3VCmhJVfYGqfCaa14aX5wHXg6ZopZ8SxUxQVVx
Fe3F7H7c3lF95eNd2lj4Cy+IYBpybCh9sYNwbxeY1cYy1k1wG5Nba4DzFglHDNtzOei85gWr2FMT
+M3eVyTr7vZC1lxDYGkQhIFUjPn76y9FsU3L686AS00IkjiDF4Q2lEtUSdTPTXuXdO/zaesht2VT
/P3C8yV5quumwmZBmwCifJr5bh0fmqk7Mb3byT+drbHptbMG3JpXIzxbPLwWB0CNyCgl3QEwoH5R
ike0C06weJF7pPHzH+znhaXF2sg8elzCx/Oj0RuG0huNh7l5CJJXNVdAq4pGyb9/tvDAo19ukPiQ
pC2nTHM1iGzJoH3V0LE4KMrwMtRy9O/PtLDCgxVSD9EoW/ijOaXVqKUoSNfViBiGdIh7r9KMo9or
bhN8nzqw/2P00H/yjbvbe/r7PYBlagtvL0yKzYs+k9mUETcNDQpdfRzSVKRbjfbKdOFtMyug/Gs7
ixWmYySns0rTLK3kUxF8jiGq0WEiS8BT1O1favWqkIIjVTZ9hNSwzy3aGAoyNlK5weT1+9Hnh/A8
pLSOXg7T9tcHxJZqzawzFmxmT1obesb8enupGwaWSFwtc2rE7QvaMVbl+vnXeAuIvpKUsAQxTCiw
DaK6fb2ExNa6rLbYSzXUT0ljHMrmOZcf+/w5njoEmO7TEebQaYuESISr60sVswL5RBuXeLYMZ5OB
ulyvoA6tpnuSk/qHKj1nUbZvZXu32bRf3UV0Y0TnR5yMhb+MsYJGziiMhZZrSc+kmRsX9+9XGcsR
xSKgvCRbywnj2DfUcA6xkIQIZQK26QBmF8VWcr5lRiz0IiDz6APfIMxktC/FBFeTP05G90eLEZAN
QbnLe/baSlwrqtH5839EyJkxAd8NNf5tx16Z+oBcCZczxFOZDs7i8o9TyrS6DG1j9qRn7sRxbUio
nuLuqKtfjUbzAr/1wilhYDIAo7VxrlZDyKX5xU4mIG4iP+Ng2ZNH9vqUmR9U9Ixt+VFKFTfrd1LJ
/Gb31Y6NfatWJwse0kyC0d7cnDH8/c4TNFOUf3jbQZO65O+xm8L2M50TqB+r+nsQ1cy3/IwZddne
9N9rI9emFknEGKSGFFesOkYv068OYfA0RckBeQcvi3aFnbnK4OXfb3/qtdN3ub5FhCl9s+2nKUtF
McHSX4t+61oV/8AyltDHAd5HysD1ulhVVcuFLM903mWZL2jtq+h9ELwG+sk8jq+StHE61iIX0/3E
e7SMGAxdLCed5TLXJ6xFQR8elJJxQH+SUOu0muTO7CxoGzomhiwr3d3exw3DSzClVWu5YQcYzkTx
7BQMu1T5PhpHI/kQgrC4bWztKr9Y5RLnFKeAKJoMHExf2K6hvwZG4E55DpPA4bah9UCg0g8Xj1TY
BBcpn8W4qyWPfXqeeP8O7a8saJ/K8LH5Xkj3qvZd0tD69PcyqmY9zGRbOJW1iEqXgpcr5VdYshdx
QK2suNRK8A5j9pWJkqh5zMNft1e4aoJSKxcPjQT89DqcyjMMN9qkpmfNuIvbJ3k4yNWH2yZWXYOe
gZiUoCC+TCzNWA7UoNK4fmA8CB+14VfNVFl+0qoftK2928ZW13NhbHEA5rG2Z18gN4wxcFsfNYDQ
G7b0cNeNMEEAK4mBDvxi03Qfcjq7w4gVvgpSElP61NT9lu+J5+1vkQNa2/9aWfge5MhKFKvAQSyU
5KJu1/knTT8Pxpfe+qpZu6q1PSbok/S90Lq8vYtiAb+ZRnYSoiUQDIxJXHuFVqAlJ/l8skjpxmMw
a7o72bWyU7IaCqbK1rY67Ct4cII/BV3y1LeTtnB1mJfbIcptsmZ93kF8pPQu9GbdztAeB/Q+uRc8
5IMc4yUJKDgkFMu3pHVX3fTiF4iPfpG+KMxTB1LHL5C9wfirTgI3zo/pPTV6K94K0+v7+89qFw7k
mOHAHe/zCpqZrwp/jskHyWd+Kf50+zuuXT4MKcGBCsCcXGZ5GiyDLmEbZ2fjc1jdFdausf7Ko+nZ
CN6pbbtXK+lw2+Bbo27pOVCA8DEBQYoB3etdHFWDkco0pM/g1Pp9M2iZ22pCV67vByaPk4xRUnM+
kHxHd91UhHvwpNLJaZvu3ZCUmqcUfXk/tL70sXD8b7mVdZR4KSYYFUIlOVBnN2coZS+EOI5m3tn3
SVjDcK2PzqOtRM4DDfHg7vaa1j4WFM+ieGLxJl+2NNKgkBqa0elZspuDpYGzbCOvlZN9bf/7KSx4
9WF9fAPRkX+KkHDhg70RDYkJb8vZaEZXrWEdqlxJ3vhGq68qBggFDzpsNHQFrq3IOqJygYCzzIHq
e/MwBbvS7r/o+Rx5TjF8i5MuPSh16ul6BtFDP+1vb+j6D6DRz5gSIGL0Ja5/QKSbZVMNEu5f75gr
nh/a7JDqj6H2Yv+V5G7/5ba9tRxW4Ar+a24RSOMxjQAdcNqoWf6o01fFR0xILfdmFu/admN0Umze
bwcARg4FmKIMxd/C2NjC6uZYAFc0yZvzg/Q9bcan2L4z7PjdlPl/jcUW2/rq8sAdU2Wj1cNdfr2b
E8RmfRP22TnJ2l1QPQiVQAecUr6TwuQPrleIqgRZI1NB8tvL5cJB6y5RJyUBqFFU9aGSyr1cOPdF
uXUdrC/pHzMLB7FmniJZ3AkzoLuK8Ngz6kSjZaf6830021t6hSulZrrNAt9AQ9ESxb3rPZRDH8YJ
C0iZWnwa21MMjUKd1yc9AFQhe3VeHCnzhdXnttlSQVm7di4tL64dNQ0pnJpFdu6DXWOkOznbGcF4
bBvpHrdDYO7l9mFYy10Y7VUp1HLXqktdVSWVYrXSwfcozUtuInUaPUbFFhHP2ve7NLLYTnOkLmX5
uElqnUL46eK42A2d5yTHLvv38AQ+HZFZB2cJHGYJqVLMutC70AAzYGa61ytT7s0SJAyQPW4ta3Xv
TGj+3sgYfpuKtuZGsbp+wC213nyIlXnaFbJ9p+bGVvK3dueAtRHoUdI/aDqv/bHQYByeSh+cgF26
UjfuuvCTzGRuUm7E4jX3w+lZC75A1Fq4X5zIPYP9IHsi4yDNyW7o38u6W73afr63u/7jbedbXdaF
tcW5DmHCglQOKAnZ+bifIw1waGd5Y2mFB90ix71tbmVx7J9ClRlAMyJDC3NmPBh5rBOLG7S0phmd
gb+hKFDb+7x6ypKNg7WyNioktIFpAfLOX85MOkVXlEMnDnJ1mpozGPjQhJ7b3vhgKz5I2Ytbkzbt
2ym+9owE4FGQ05w6yyDADduruntjU7975fyCQCUakoKwoqUasjYZ8+QkuB/VzzDQ99L41YRLuTO/
giXY+EgrmEhRHwF8igQUBpcVkk6qGA6qk/ycqRRztY+2XRyyTifwW8XZafSz1vySwPTK1LAD3f6V
yPoxPPqUMkLlQcunrd+z8u5ieIoWCNN0QvFwkYS1+dTmOkBL6lD7cAxd26axKtWPgts5DJ711NOc
Xdd/DhxIRVPl522ffZufWiQQmKdTTTseOLWhX39gXWqnMWiAOORJdCz9+2G4q6SHOpQo9fUvBJ5D
0Ey8/hqvHjvZM/LXQa6gMXscTWYiHgzpp28duuQ4dE85Xe5Bue+1nzlPJkl9iNRj1t7ZW4NtKzNh
TGOIJgMITkhQlzqUdSZLXTg3+bmydmlETcYMTqmje6DEQs/6kRluGUx7SZnRMe1dflUvIzLxlAyP
Qqmvma0jyfC7odnKp8Ve/baXCEAA+dcRZ1vCqeXR7MmogS1IahHsR/KkY6lX7Va5eCXOUJ8R+TpB
ht6WOE4XWVGn+I1u1AwxOB/C4b4Pv1v5F7SV3UKLPWS+6mF+GJvgnfMtrn+22c8w6j90au0SXlET
PPW1v5GlrYQiUS8C0kyfDcze4vcMfCIL0IMg7Eq8Nu1+dbN6nGPr/VBuXYlrpuB7BE9LiUywel4v
vfej2a8E2VkWJTs7vFON2C3G2HPyrS7Gmxzc4mMy/0/SCeqLSLFsHVLulPKhQ1AyUu1d6juelP4t
2blnBMaTNf5ojrHBk2XqD7bWfgj9Zhf6p1brDwEVGraahqaERt/z7eO6tv43xCrVOQF+Wmx1LNlm
Xc4Q/Mz1Z8U/IFBhll/GLdzgStDnYIGLJjMFt7qsx0wMyVFFZsaXQqA9ly5dQ9d/f3slqzYIwNDQ
ajZjDtr1lzRr0BZQNVLzUT8a8zkLMqiTN2Lr2m4JUOx/bSxi2ySnmV/V2KBY4eqka3FywIvdaNpC
2q+cfBsAIlc/vUM6eIvvwhHoSzOkVx8VT3oEoy9M0Lf3a+3QX1oQf7849L4DeCPLsDDNJ3mkdecc
mOXTZBdwCkoKf2CM5h1VCCorMKhcG7NykkSrE43QrxJ9ctdEotmQP8rW+2YrmK88YAnlEGWKtgjd
8sU3KtQ8sOccXEWeNu8svfngBPJTalKEs2Pzo4K8JVBwkDfZ+Ov2Glec48qwcNCLDUVut0yjkqOk
BuOu0VWKPA0CI4ary/VGgFxbI9kGBMRo7wos6bWpQJ+Roe7hXZi52mflzhl+lO8gIVNeNbnxUlM9
3F7aCn0RoxT/GFwmVLx6uiRtuSH8olKeDasNDshhJE/B2ELyX3fxoU7V1u0SRfImpF08jaaD54yI
YUaMW7pDH/WHyW/Cj9mQRibISiMvDirD6wc4ZMcN5MDac/jq5y6eHxqkEAi/QAxhZ9o5dF7DKnqO
fWev+Q8RlN8U8OIs2HXj5NrGv0+jIREm7QKvik8vUQsJkMpEDdkpI8n3rYIGmfK3LVNjN6WNgKeK
iLa4UATbJDekDUsEgOJrL/DzvLJKlbsLIuzDWO3tuHVHw95B4nDSmgctewigFqYw7DV2fkQIQLEO
efU9j06t7+zk8uiYXjFS6IFlZ2rd2Ck/a90WzGkFqo7r/O9X/sYa0E5NkPoFhIdNtu+bL7xt3Wl6
12vdQYK8AwjNX+Ewf87ru6Z/0rpk435biXKggRDgAW0HB82yr6fOpVSFCbDQVMxnvpg+DOjomKJ/
HPjaDtTB/9HewvPSckikeeCbtNHZT1VXQwwjcO7KNnN7KsDSH5mjWQrFD0WEt7fJRcyJpBBdB4vN
hTrBlexXSWtcE0SOBEmcpH7sgmYjkL8JOP/mdG9zNAKKz2V47XQlwSw3JsgIjYHSf5+ApYwROtfa
+1oydyVDzVp+mvLXOq5P6SAfIt/y7Gp+zSb/zlfeZ/MZ3TDIWuJ3bXEonEOg2Z9uB6u1OCxkpbg9
BQHQsl9nm1Vg1ZFOHO57mnQS6riq1R5KddqbszZtABTXQjFbL7af7I4O4fV+hKXVqQV8X+ekKPZ6
qkH9ymHPfmZa8FyhCNM06s85N0+317iS7IhvDn5EMMTwHa6ttm3OcB8ADubwPkpWjtrIyZo/37ax
uo/gjQUoEujS8l1byBUQ/4qkzYq/ta0pAGeCpSHaohhbs0PuyeCtaBZCEnq9Fj8L6v+QW6jxfYkG
kKwFaJcdzGDrpb4WCy4NLeKlpDZaHphkb02IIFsVfBztFyj4er09jrW/15rgeHsHRZK2PCvMpCLG
Rl0AfNTCN+hwFn37Bs7wX8dAf8z1R7n3Stu6z1AF+wNbEFAwUie0jpY0OoU89EGrgJazIx3uqaHb
FzA1lM5Tm0QnmF63eFRW71h6+/8zuHDB2m/TKTOBu/w/0s6rSWok+9ufSBHy5lYq01VUA42bgRsF
DLS89/r0/yd5Y4cqtd5SwMRO7Fywy6lMpTl5zs/gcj1LhzTUPyryNyTHdkXnYfqLBczOZ5ujknJ/
pGugBkzV6Pnjl0WxavmQQr3FaGIdoFZtOcFDLwlAUVPNWCB2OjVaWzrmpp++ypMqeGWa1biP7f4p
VAKMcSrVeFTgW2ycimvbEW8EXbBtkMdZllwaqw+dKh1AGTWg05xnG7+pYCvpW51xat6iHMC/QPLe
bpSqtcy+0xQ6vPrwekBbuhitndFnZyUw+Xd7VCNn10j62eieknY+/Mm0izYDyDUOOn3xJMlnLbfG
wSKHD1JEfH2131VTlO5lLFNcfah6j1Op9fQk93dxN9qgRcfca00eYn1XShfhJbyxFFbnHVg41QAT
7e3lK0nOxiKNDNHn71I3iS18lr4k3ZYwzto25stits5qR7d58aKwnbzpikGoLjTVbqbfuJfj0nH9
qIuPVZe9brKNHHItIOUI1pHQseCSvf3QjomESt8DMm5i8zEbPivymfqYPtdnM0pO9z+r+PHLM+o6
1mJRzY7pj7OAqDah0PhXfWkfTLq1cV+trl1LpgONtApCwkvCYqHb6RA47NnYqcoD9LR4H4a2f4D9
iyj/NIwPhtxNe21U8r2Zzo7i5rlfXyY7M4/3B7x2CwgwKZJjlKD5nreTqxX1ZPYpSC99LhEiEZ5c
AXI9hz5IRi/VwhbVM+fDELX9xiGxds+RocFDBXpv8UC4DZwHFbZhPjPda881JU9Hf2y6eGf/vgMy
dw3iMkJgXBEOz7dxcAFqRt1ngH07k3/YevJApbXatVOw9dZeHRL8U2yW0EXlUXUbaupRSW1KLh1D
i1yjbh8TzELD5JmX+cbps7bTKZ1BgxLSp5z6t5H0UveHpmP9ZPU7qCBuhIKsmk1/cJ4gCqohfcLK
oCp4GwU2RpNXPQ2XggT6kUz+Y6uF1sPsBP7Gdb02c6RvVB3Vn5CJxRZXi9AJDJtuSyyO88q1itdj
+o8RbryEV6ftKsxid09z3mOVB5mfdo4aPQeD4TpbaOPVoYh6LeVz4SK2+DRjoSXtT3wJLouhX+50
+2ShWRxmX+9v3NWx/IqzfMrR7shrO+f6i5paeJKE6AWWycbpsHYc8pqmeSR0oIwlWZyDqUy4SDgO
FQ36ZbbzWWz3x7E+X79CiD+/erMNk5RLbQ5IpvSPuW/vdPUtEGz5D0B+5Oy/wizWsk1qVqs1I0n9
U6587JxT7f+4P5KtyVocpWNdd0UAFveihLYrVZUXyNbGobn+0X+NYrG4/DTsJL0S2kCKVXhRHe5s
YLoIZ/3JAeOQ3HDl4phE4+z2q4AOdALLJ1CnJwdN/aol5Umxn+9P2Nqnp+sJdR9hBSoSYkKvPn1h
hnmQDOAK2I6O9aUxJDccy90YtxvLWEzL8lYXTGbepQ5ItuVxGZnl5M8OPH2TzDB9ivqvikOPLfNC
6a96DPbK+NspCzg9YAWgT/iH1OV2ZFVCy9ca2JzJaJ6s6e1sN66M6VylJqeh/vy70winBlmzn8oR
1HUW3yoZK7h6OR3XJkdE/XkqLuXwJYB/ez/My0lEvIdMGwQpipQvDMHkwsocp6aFPOiHyJSxz84O
dV9y90yeFZgehzteFtPD/agrqZLQDELrAKEPXHOXpGJDG6YhCylgox8SR0dDe9YGP3YBb3gSHMhE
T9wxKrxkni7yls/ey+1GbMp1bDj0c6Ci3H7GKJWpnaQ0Bbj3TqWGVs8wgoffWp4v98FtmMURqBdR
q9sl/EBEjN04wzOVspXyzrQP9+dSnHG32+A2zuIMNI1KyWeYJRd7yPZJBbxseBy01hunD4O8pQ6/
Pnf09YC9YN61dLNRqjmOpSEkGcrfpOkbpWmhdv024VwMCKdtYJbiGbg4Die5nktbCbg7YvmdVjmu
3VaP6rBV5Vsfyr9hzEV2UvWSn8kyYUzeVWnzWCpPpvX9/rdZWwMctwia6uBOyB5vl1pnWvIQIox1
keMH+WvzxekCiPs//luQxXy1zaD3qUaQTOtdc3inZAjz6Ym32a9bOytMOPpU/GnJIN18O5qK4ZS9
4BIOYiknpxEQQf9jUIyzJUH7y1QvzbKNu3FtBsH78SBXgXq8EB1SatMaZyFZacWyyy1f2sEh6uMd
iqr3Z3FtOVwHWmwjzRzUQc0aaktN6iU8RqPvNCU2RrMahPawhUw+WfHSU9oxZshyIogaopKf/WjV
42aquhIDxyUKKDb/LWB3t1+p0fB5kRsZpTg9phVyBiTkZjyS7k/XyndR6KkLFUGZK3ipg1ljyg0F
E5RYPkhP5ljs7MYGzvd5k18q0oXF8UYgYV0DPgRO92LR+b3d5ZIFlqrtRjEc2kEbecTKASpgTZBY
eU8iYrDYPyjV1PFQAq8DbZnA4yb38tLosXKCQ7Mlbrn2cf6NJabu9uOMk5n0sczHyVNnP8T7Vte3
lVHXgwgTGtEgRFXmNkiQhkrvlyRGjWm1F0Rr04NU9zKFuz7YuHxWQ3FSA1ahhAMs/jZUnMMMUPs0
F+IgbZvtyMCjeusxsRYEyDScftEEgoF7GySCrqS1OQI5QfTUVug2t62LFNpvv4vppyA7JoR48K9Z
FrJbK9anRKj9oKmi06xLz3b3fH/TrA6EagViVti48AK/HUgSS7JcaoSIytmTsDPJhNKnsXGSrW1N
Q5SguJ4BVS57GnGuZH5KyYfnBC7FkQao7AkHHCuONmZsbeOgzQWgiP0jJKtuh2P1TaWniZpfnOAd
DL8GiQAhQSPDXkYkd39/7tZGJYZExs8HcpYHTmrxerFqB1WhKD/Feuyx1BQctsN5C9e7MixVsGOo
tzIsUNC3w4LrjUR4CfNhTnEB7k5K/jDL0UOWGogAbNQuVkZ1E2uxIuTJtKVQItZw1qdo18pegzT5
1odai8IBR5WVAxs5xcWIarWRCqTIwaO2eeBWUhC5bfXPTF6+s+TM3/hSK0hDtMuuwi0GNU9xmFgC
Li9/aUJ8Fpp3TVYfdOpLbX3Uqw/G+J3+oTa5WXywA1jLKKk1w8WhJ8YO2cnTg7Q1Ays77+YnLRKx
LCjiLHaYgbB/hQTWPLwJt9qVKxcVIRCEpcPHZbLsXMxprTmzLegJU+YmwTul/nh/B6yP4VeAxU1Y
pPjJhCKAhXkFqtp5/XZwDv8thhjk1eO9giM8NRLMg85+3wcfB9t3m2zjfFrhEYr18WsgYqBXQZRO
72P4isyUYXYegqrtewTAhGzDGHgjdJI3Whmg/2TiCDKnSYFIuawcIr1NTu3opG4cqobXYTL57v7g
t77gYpsEWWBbiZhg236fT9+l/tt/+/sX+yKS20n3cZi4UPzfO0bzqsO56A9CUC0gXSLJlJf19x6g
RCAlQkuOfpUansdmayetTtJVhMUk9VqUW/6EeGDR1XD+ZZwhjvfHsLrOScMAS4r8dZm+aHPQBaY0
o2UZf43Gs5x/QZTrfgjxIxdJJY5Jv0IsBjFpI26dNSG6El2q0uvUg/x+opxzP8zaXFHDgddJocN5
oe6iy00fV50gbnRf5fZLs0nJXZuqqwBLdZfJ7wZFjsjCHb08SkP3mJnyYxwkz/fHsRVm+aQwkyAe
sLG96L3lttajEkreVhF0Y6509fZQmAZdk8ZZZSjY5Cr2B9X+fn8Qa98cBTvBQFKFCc9i9+V9Z8i9
mKt8UB8QMvthSq9LC/JYO29BaFfHQv8Y4CMEwxd2GUquW2EoM5am/DTiYVIYW9Lb4r5aLmDB3v1f
hMUXkUrDGYXA68Wfq+ccxUUXCkJRNR8s/e8xeZytcCvi1pgW36fO+rmzVDGmFLvs9GPabV0L4je/
HJMm5Hx0qvrOYlN2WaxU2mAJll3a72ol/OGo9W5OhG+v6eEqhBzLLp6Nv/GNOsn+H9TRYCEAqgaT
jJ3cElyST+U8jVAaSfvKwfXD8Fz1+tnKP82Dfqxl2vz31+P6hP6Kt7gF0WgndTe5BXvjY1z+6Pun
+3//6qYVGv88mnHHW0IZjA4FWYoByOdKBwNZ0Ul+lW663YhN8+KbiYcf+k/CUGexKrSAhL+wAnhB
U/ytSmd3hjNmNg+pqu+2imkrAF0dzW5wp/DFKA0ui8ZK0gVDG/HYHNIecpE+BeANg/lhtqfeUwzJ
92SoV+/tFn5DqBXxIW6qpzKOP/e21HpQAKAeBkGALUDsPCRge2BmlWj2ON249YZYnXxexLb4xVw0
i3xzTAvdqrOcezjwsTwQPXjDHbekA+5FAXGwpPQgOK1LQUiUqvs2lR/7+nVX/8FlDMcXAWaKb8Bv
FweNnhdFbId1fvFt/zWcswj5KzlE62ELuLZ6PDtkzqBn4cQsH5MgVatZysnNB70+KGPk5qECoNjf
g969vzFWypiqeAcJYjvP4+VFIMctjISWZWS1AGWDgz3sbP+7NP0z2PEDHd3J2uo4rG3164iL1ZDa
0zCXDWrItiy5ifPJ33QE2BrTsobVl0OdSUSQQJnU/dsK8anWPFe26jb1RW/3Sfz5/iyujUn0bqBU
0UzhP4v7OsvQrZz1/FJaP7QYtli8vx9gbXHzAEcLjUPZdJbNyqZTzNgqOVqQG88+W2lVe6aVhZe4
x6HlfqgVsQMgfsDtsF/6fypvt4OxtNZvpZmNZMyw8ounJpcPQRztZfVSysrTLDRijR+ZvZVMr42R
wdGPpeaE7KH486uXUBUXVtmE0BitatqXceg50Y943qC+rQSBhgpXBM0pkpGleZcVxsOohqB3LSM1
39dlMB60URvPZdv7W3f4Sl7CBQ7+R5SEMHVcvFHLqO6GQKjrFpF/qMLojRaCOlLb3VwdR+vsFyMH
tTygN/JRhQtpOf0TeD83f7TRoW4TJXNVJ6JH4ncbkg8rx8vNDxPL+WqmzaFHDcShz6kozucQX5iI
VqoZxQ+xtXG8rEA3gWlczcHio7ZTboVGB1496aYDLgxViBzCx85GDFt7o2gPfnkxx3RnRvsxic/z
vAXUXB8qKCI0vtlASz2swujl1OcleEnyxp2CZzWByGmc1PTv+7tmdV1R4/9fnMWpRiF7QoORHm42
TP6bdsiykxFNH6DFbkk/rEZCzAKWuDBIW8LZbGOWjKFEZFgDL23g8YUTdTGah/vjWSE58+GuwiyO
tL4CUVuquCaaswfBL8LhVXbn3D/MSv8t6XXOgGoPDuixD/TXcjEcLKc96upYupk87+2g8+RhS7V3
JcEC6Qb4XVBtgPItNhSecMVEf4QNJdvRA3oXu9QYP5p19ZTJ3afRHrdExlcDgvTnshcV6qV/2+gP
VWhKMLwCSCuFsZNnt/jcJcMu2eKSrZ4VV5EW+wSzaKrXFZGm6YOqfJDixFVwLjVtKoHTQRo+bHze
lRsLQDEKVoBSKC0sRxYnThxWMY3yIZZnT66yeG+UQ7hLNTnw2jH13bFK2p0S+qOLuk5/yvugetBL
1HznMPnml+24C+vS3rh8Vhc3VC1Bb4EAvRSQswd17A3he9nkZ7C5bjXXrtq9vz/4lTMB2DZbB0cj
5JGW+kiIdvVlrMBziKfa2enTUyde2UH5FFKt39+PtTLPPw0ZqIQKg50lYDn3CT+WnAtGrn2p6/Yh
7JoNStCKxwBPDnqlEIqp4xDm9jiPi76XrRxwRTtXJ3xcXL8n3TfRAE28XKWBW30qkk9zVrjgqj6r
Q+wF47izKB4OSuHlEyXndus3rXzIm9+0eAsBu6fIbtswzBPt7zmaH1I6YXoWoZ3sDuP7TDXcXOl3
ffu6rhvWmvw1VosvOudMokcbF/HKLr75LYtjo/VjdZIDwA1BmOonsMCWKydTeba60nfTWcoOYzYP
G2+F1Q+PAZvAbHB42IuPkkdhObQDH6Uy4sYrw4ZkV5Hn0/3ltZasYaj0K8xibEPUOKldMrZs+IhR
lKuSVMj1sx08+7Lt1TDQQkt7kKpNTsb6+GzwnyRTMgzf20VXFmE1zzqytlJkqHTVxnafphHI47JV
cLLolRlTGKf+K8ZA+FR2o/Sa92iyl6Qq8BTJjz07bjq3iH1/I+VYXXnqrx+2mBGzayaf/Q3MRM4x
Fqh20/jjDyhMbLmrIGJ2rjKoQU+0praZ9i4I9kFgud303IRgbe3w90/Em0jiMLuK1DbJAMUGlfOx
O1fw203/ZKdbKlmrO4SUG49CoEw8cW+DJF1F9UXAf9rY94zuwCaNm29Oes6Lr/cX7Oqy+RVpKb+g
Zu3Md+GAV6zhPHfv4sjc2BLity6qMBRg/h3LsvUUZH0ctzFjUcA+J8o5w3Q0s97G8gdxmQhtBaiv
9we1Pn3wgeBmg/9YFn7MAuf2cALJMsMAP86NHzw1mX8MHN/NuiEiLerij/dDrq5yg2cFNTOHW2yx
/Qq1zvlepGeV/jlBRdCMQSZuYQ1WCMcs86soi1N8Nu1pzEaT19IQXvTRK+LdkKfuqMsQR0ZYiHrj
SnPzviNpGOw6dIekcfG6RPBhLM9O1uwRi3IHI/D0etxpdKhbY5d3Po/X7r2l5Fvc45Usit8r+j1g
+mFjL2alH3vR3uX3RmXomqjODOE/mnZO5b/bR9PaelusfgOTBAIzGIH9WRwCURszlE7kUHb9KOfd
cGw7FeO8wdlojG8FEn9+dQb01ii3WcFlSq/JM6wnqyU7DKaNVbyGQ9XBoHJdYaqgMLDbMHjl2k5c
E6bKz0qVe0p+SvLOQwCGzZNH5i5o9++tfCvJXj0SePT/pO+COxK762p0RZqVDdkC9F31SbeCR6t3
Nq6E1WVxFWHxOEstaGw6vIhL5xTuqFmuGslfouAV/nCpa4eXUd9Kf8RCe3EIXUVcHKhT7kflJGCb
aSg9oOsBI67fo4dBPha4Teg8mMMpVuTdHKZ/NZX/4f7hcH9GEX+7ndFYV1M5sRhvbeYntc0eimqj
jLKaQv87PuyQbyPALiUlENor1aC53Ry8hYT6ptVNV4+3YILryxJ8IGrW1ClfOHD0kVQMc0Ksouq8
Ou6PfWHuwmk+IYSBM5g2eJSv39dO9z6sw0vYbcHUVmcTPTZqMcjZWEvtDXuQLEkRSM9mShtXBX/5
Lq/q8dv9b7YGFKHuRdcIQSahALfYfQ4aEloawxajYuLN9CjGTNnNBhlzoHpF+YrWf4txhH7Whw9R
O++TXsbhNnxoE82l0X2YlOpUxwq6ENFlCM2v93/e2iRc/7pFGlK2eRZHI79OxgskaGyIOJ/uR1i7
txVMCgQM3SbdWBwDWodSbVkBbs3SU4BzbBxVh36AHf7AJchbpn/I9Xh3P+baxX0dc3EwJKadF7Dp
mfPga9zrXpB0XlZ+8JnOpHm+H2t1HcODA7xHCwGO+CIx7fW0ji2sVC6W9ikD+JBVzqkIxs9JbyC8
aj7q/V6pEf0KjS9RUmzlKCtqVEDFrsKLL3x1zNpFHGZ2MCGc3rsI9yRHmjLgr6tjX8mPbfsukMLd
aAI4ql9VVJbzIezdmocTSo67sKsPgE8ODinG7M+enksbR/TqQwa9DvjlwroBYOPtz0sSU6sLh/dE
UaVe6ode37xTjMLLAvldYyte7ft7dOB85Ng2vouY9+VZfR15cZYpaQOzWZWhmQ2zG8HnDofXeftj
LH9U4w9Nm105py9evZLIbRRf3zdbW///M3bA5Oi5Iku3FNuR1QDdAGgYl04uPat6KuxcwHy8fpq9
WQUJ52TnoH1VR/3D/bGvrn/epkKJge78sqDWZsbQ98Eg3LvVS2bkRx2rkK6oXctujhXk8vvh1vIY
8RT+X7jFEkwVGGqRMFxJg3ewoo5S+OT8CRCT9tKvIItzdI5qU0FglYephsxN5TzWylclO2cO9C7U
vO+PaHUCgfz+FHwATLHY03YxVICyWTtq7XjRsK+N2IvlLyUlhjnauCG2Yi1mD+KyndfixR3l+7jh
UdF8myS3IwU39WrLO2/tgsfX+N+BLWaxTEZOfBEszPqDZJ1tRT0AUvJS9sL9KVw/F69CLa4WLerl
QJZUHp+ondbFq0R95RuQ0uPCm6xvpGd9DAKvupRlv5HFrK5HaNM8eoUt61JudZbQkHNyjkTFDr0W
m4eo8oZyI8jqvcYTAVAw+QNdiNuDzU6dQmk7ZhLO5NEOzk2c7ZKeo9Y/tP2HTq3dVpG9+3O6+vWu
YoqldHXWW2aJ5cBATKc+ZeoX7CVcSDFHOGjv/iAQU0en0OJ2+XmyXQUCJW4jAVFxgabjdCymvidJ
KWcUqQLHbbtiI69e/WB46eJzK5pKS8m/sA3qqh24QlM0JmAE9xHSO1vyND8zrRcXApAbMk6djHOp
XWfKcV+0wsVkcNJdazfdybdoshil4mWdjZpYitgRXu/zP3GTorgSur1yQAHsYUYKZbK3auKrH9Ph
asQLjrThZ/n3ao7rVk67zmGV1t3rqslm1y46V9fnvRZzRd//nmsTjMQ2RQWhV0kv9nbhBAbCXb4q
jELUZ51Qff+x39zx4qBazu91kMXqRHKjbaLRgGwWljs80TLADfeHsXZUXkdY5HXKEA9qG8LtHYrU
U7vvSn80Q81taRCpAPLvB1v7PgjACb8bGhbAi27nbHJ4TQYkV7SUC6/K0TQap1MTom3GbrgfavXz
wLrXELwEl6Wqt6FKGsMkATakWzP2anWXN/YOAa7/FmRxp2UWCkahyeQZzse8b9wo2qfQ+/9bkMVl
pvvKYEWaBa+xP9uS4pn5o1Rv7RzxmV8sNPBzwkeOxGqpTDx3cWw4M4SC3qw+UITz6jn52HX6eVTl
Y1OU/wShszGu1ZUHwOynZg5GJovF0Ku9lGg85S5RVF0Mk462dopKmg7AsyiF3Z/E1Y0EGxrJKXpm
nPeL5aDpftW0qFcocstlKVvD0Y61cuMyWV10KNgKzR1g1MtF12daHkpjBl0gcXJPiPF7utkpXJhD
frw/oNWtBJdWCO8I/tGibDJKsWPUMswEBwZ2qX+qw+AwdolrxRsibutj+jfQsgXYgq2y/AJ0e4kt
d92Pe2f4mGzqCG0MZ8k+RPKaR80M+9+wfPRH7W+1/TZMq31mBvv7E7e2EhAzBtlCGQ1FjuXraSrS
Rkd46RK0M0AHU++SfwpT2lpwa6tb5+79qWgD4nYRJu01vetMrodh6l9NEndgGZQ/wk55p2ORBXvm
/f1hrU0gRyqSBpC3wMMtFjgk7iCoZMgzVV17uf0jxtk+kJpDPjzdD7RGw2BQvyItzqPMAjs5yA3y
LHZhe+qEYKzlNMZTo9vol8t24pVT3Z70IOkBjzo/OtMPvE6TJQ+Vo0ssVabXoAD4B/vh+lctThMp
iiOcNtkPpfbJsr8r8ld6MmHW/cEOxy1OyFRDXcQ5/fYcUYc8w9+p5RzBrsFsz+K4H9pg47RaO42h
LAqzXhPrl2UibKY2NlwqPAO1QBDYxjy6K75YbXVuVGkfdxRGoy2z8bX1w54ADopUGKto8bSvjaDN
7QmcdtHNmhv2b1XN9pQuld2x2zomt2Kpt5MIVKS1DYFCp1H/dx7tuzTeBbzYfX/e3V+sa7uQKhlk
PHr9KopPt5FIbQpZmjAQ0dTxEhvKxY+lPeoDxzQ1D2WabLTP1x4woEQQiwd7qKvLdFhXar3MWrCH
U+ZkrtmZr5sR3VjnVWgIN4Mj/6+zM5obJ/SKjCxYbWFrAGgbUcrl01oPU3OUQtg7RkjZJ2yf/Kh5
k/OKz2ztqBkUPOfcy4r4Ua6GV+bsu9HQ/MHx4+BLifsMFD4kCG8nWp3iaFIt6D3OVJ2HyvorizWv
TPoHq9pqUayuHgq/YAX5tKBFbkOxJpNCMcDh5qh8jM7w2gL200/Go72ZHK+EEv49OpqR6DBg/3Eb
KkeKyHFwn7zY+Se7nr0at5Yqt2j6fry/TlcD8VQDaYnkA9D720CqUhoIFvMFK+URH4a3efacT2fJ
tH7/VYiuBFhFquZosi7R0kZjJ9StwPvqknwKACxlcnP8EybWTZTFrqv0MWzsvgDjS10ptp4iPDzj
YkvVc+WQvImyOEW0uQ3LUIBv+15604O2MqX3qtSKLlXeRjvfajfO/rV9RkR4QPh3iDtg8ZXKaRiM
qBRYc8vsXLzcUNR8Mo1PE2I3crkv6sItgt6t5L+CIXCBkp/ur5KVVMxgcVARh2DMfl+s/MLJpX4o
ZPa5Prpl9sxLQC82ajBbMRbvwcaksaB2xMh0ZOitJ83WXeP35cqEdhDtBJ7p3DlLFECUpjTEShjg
sfps5dQK6qcY0br7s7W2p1QU9TmQsZ4Etn+7p7q5kvuqSIvLHOnFsZvM0vUz7UcpV29QWKg3bprV
aNixQ56kAUe4RTREVw30VYFkB/OpRu89qKr3nRbu8rzbGNjaJ1K5XqhyUHpxlsDsSlbL0vSl/GJW
xT732zN11cek197dnz+xmhdPQhhNv8Is9pdqN2NuaHFxGfoUz87nrtoSkVofCAoQQleQV5OY06ty
TdeE6Eh1ScFAPhHAdD7K/fP9QazcyIKW9W+IxSKwxtaeI2g1FwWmEV4Ufe067UxfeZ9E4ytr1HdS
Vb6SMvPT/bhrWTKFTODs2DqA+1rihMqchKq1DPiuRa0dnRJvtDLSOjfy25xT1+a4Ijk5jqNqfBo0
C65RaXlJHmtI1Vv6iW6bMFqfEP65/8PW1imcK3Rh+VGC/HM752U9hINDKfKiVtMRkX4S+PkwaY/F
vFXsWQNbokeJjohIhbjWxOe/+ryj0jck0axTJTZOk10d5uSkVfbeGhzPbj2Z7t0QOQ+Q4r3grdMa
B98adlMRvR3s0VPr96a+BUNZW9JwBLH6ZPiUBxcXUz1B5AyiorjklVG5dq0HXqj7v6+8y9vyKspi
49TDoBa9xpobx6bmzKkNT8WuxLX9qTzc/5qrVxJ3EnwXDQd3qhu3c6wVhRopc15QQHm2KsUbAPCU
kei8DTJk/1el8jCqr6YcXKVjnRB83jj21rYw7xS0W6EpkyItZnQa8ipru4oZbaRdlB7n2t+F40Za
vRVkMaHGmMGwtOriUgDqIZ+wp8pFrPr+VK4G4fGM/xCyRFSPb2fSkf1GS62RIOETb1yvqh/z/vfd
zbnuBB+B61uYxi8SSmfI5oIrvLyUQVO4VvpY9vEP1YDYkv7J9QfsBPlZHovIw4qD4Gr3NXHQmW1b
lVidYZ+US98m9R8li16xse5PnFhii3uC01uHNch5gsKhdhtoiuVIapIWPzcdU26nlA5SG5xti1Q5
HnZG9tf9cCvf6Sac2ONX47JaP6Ou0xQXu5tcv/iqJDQ2Nl0u16Jgjic6GzaJyhI06I9ZhXGozLoG
CZm3zTF4iIxkg1y0RvnBNJ03DN9HhxAjfsXVWHw5ZEWPZXlpJPs4OPrbMPhYdtGjCQtqbspdUXwF
QOjlce02fnYES4AneLux8FcORUb500UNzimIgtsfAWo5T6OuKS92UZ6Kuj7nWyq4KysEKoosbOKp
wNL8uo1AmbxLuzgtLzWmD5X/OtSPAfqXWha6Pj4z99fHynAovnLl05jRsAVeDMfCG8G20qnkqa9o
847VX30xwpAnyP04a4OijYuhFlQFMEiLQ2nQO3+eJ5XzwmlTLBPU/GQOeXzoMRh0/RJGij2HW0bm
K4Mjt6SlwegQBrQXmzqj0TT0aI1cjLTcJ0LTv4nVP2BQMnU4feuCyAO3/fZztYptSM7olCC2HfvY
llJyjkJHOuvF2GzsgJVJFF8JDShyZstY6oDltdxRpKT+H/E/OIxGr531qotccza1Q55jSGQVrbbx
CF6bRAJSFULKE33uxSSOrdNJmZ9XqP/WX6VQAHMd/3h/daycH0CN4U1SeYKjs4RWR74h12OoV+ji
P9qQnmunhDP8B4IR8FxRlMUiRHVwA1x8qX5SG3uIaq6T+MGe6x9Z/CckOqQNYC7YfCnR/L+NobWK
UXdaWV+i3jwGlrRTqmDfdf7D/QkTk357izAINL9pCJEvI6R2GyYv6gZR3oDXmhlcav2LicdinbVu
H20JLm1FWk5aXKZci2EBUvu9FX/OfKgg5ptE+nx/QC9XGQNiA/FpeIGwX28HVCIbEHTc9RcpwYnC
2uWJubsf4eUaI4dFTJK7nRMPxbHbCLRnp7Y0iVD7RwvD0rb9ZIcbG3Q1BoUvYSLMx1miV+Uqp8oW
WFzu9ZMdfUI8DT3u+8NYmygAo/+GWCwwQ62boBpNvrw9uXkvvJDvB3j5wVFUYLeLpcVpvVxaei6H
U6orxSVpcIIKTbnDPLOkxVmWsTdKw7xRJ9qKt/jyQZ7ro0wv5mIWvubZeuWfxkz6nMug4rQ6qzcq
Ni+fuGJ4EEshIGAhoYr5vUoiMl8K806bWQaSNuxyjEVcnTtBGeq92n+vtHY3KoXk+tOwsWVfHt4i
sBDp56rF40CsnavAvT9HluaTMYMZyDCuyAMMYh8xsvOi5On+J1wbo6iNCgVEKARLbULIE3GXq1y2
jlVfMuRIsGP00Sm1s4OK/nNhW665dcG/XJdC7Fw4RZBAg2ZezGuRFBoXntxcNO1Hqz82W/4DK9N3
8/cvpi9XYwv/Wv7+YYx4IL723Th4U0RuYm9M3sp65Oxm2riNAKosCaxC1cjRZrUhwfs+pK9ZCzi6
oO26lXmtDkiEQS+QO2+p85tljWHNo99cQtN4KC2o1h86qfDmqj+nxkbPQ0zO7XXBx6FyiLYnvikv
MLAFMuCzKkct10XkFjDl9ZDMcuMIXw2C5q6oTwn6+CKVrAtpDmydIAHzVcSf+u6QNp9+e2XjRPAr
xiI3lhRkKjAwbeGoy56dxucKZB3Okbspkvdh+UMbkDRv1Wgje11d3DgjIr/5M09ZLL66131zmrIW
zvS7PH8ahq3a3uqi42Wj8ddTC1k6zaV2AVulaNqLXL1NR5/3+rjjRBpVdX9/AldGQu/LouUkKjoI
v92eQnVeyRoeOd0lgtm61/BaOjVt5Gyc6StPNVo9Am9PVw90x/ISaaU29J1O7y5TPnupk34qQvux
V5TDkLR42g3vpi57p8/52YiOZnJW7E9m/+X+SF8egkBKgC4IAS/eAMuDnuuKro2p9TC+/Xwf0jU9
xJJK9U4dfLdWk3QfBrQdkfE9GeOUne5Hf/lBiQ6CBtNAhbrCcne3JZlOW9n9BUaL1zuzm8pHblu3
NDfS8xWMN8097hMaHKiukQ7eftEm8mu7Mfvh0g5xlSBHmFZnWcvtfY4EmBfNrXNwnMz3QKTWbjkG
ykGSm+J4f7giyO0Bw48AYc+bhLyXVsXtj4iUzIxbFtYlm/3dGMDbjUdXqvWNfbgyq5TOaCaxfulT
LOt3o+/nkzGgVWQP+/htEwiK0CUs840wL5eOeF6hK4U+LWm2IX7G1VXdUHpOraSWL4pRya9KrZsf
Qwl2gtanX1sLfUFzkpsHPZ3eA07VNvKEFV9Mm5VDH1WUnDVrOchy7md7LCzlYqCCMOnosc8fyvQx
/T7Eu+SVM7+b1NjF/c/vDkZybt/xFx0n/0P/nOvvE/8km5G3pbbyct5tQd9z+LBci2zs2wnJ1NyA
SReql2hsyv1Uy7X15ORxX3lGaBRQaUoK4hsn1crCRkYH2QEBouZTLztSfaemfZvOKGpbvatBFsmc
DkKS7SLH5eqVsytSaz/N8b42f/+UBAaJOjFkIWoV8GpuxxsocVo0qaJctEzCGSExjUsTtdWH+5tm
ZVbBHwAeIckWVouLnVuldQ8mNvg/zs5rN3Jk2aJfRIDevJJlZCippbbTL0Rbeu/59XelLnBGxSoU
oTmYMw/TQEdlMjIyMmLvHexqESu38mA2kltCoHF7jSfdCEd2I1acn1KultdMgEYfKxQpyRu/rpNl
sq1qVn34UCriPCbCHD+zxmjyh2QqY3vDk18rVadRgeaB8yo+QlPxrHtSNpSek7JVfNnc5bWnWwwU
cCtthxAoMwacxxxo/vTuwHtqc5UhyElgNKNdKq8s7Wr80O9Ko/ZQU7z+7S6ECCTU8ErgP7DbbfV0
K9OaXJ9ijOJbuT403mJ0Su5lZVPwnMjSuvSACKJQbFfdsgujBVpKLiHSdP1HnKeQpMTKa9kVcjKt
1NMfgXa+LU3SwI+QFPVINcPeTQioHJSksW6NJT6MvR5vHMtLNkVqjMILL3Uo3Kc2kfxcJo2mgD/N
tj+b0cNMA8UtNadBVFj2GZW9schLO02D2CGRALFzNvo0YxCx3qFa5BfF+CuKIDChK6XmoLoQmLop
ktSTytat02bDey8cFm4Bjj+3K533NURQaSK1iSdiHsAkaW9PY/ejVHPH65J2mDfypQuRAGa5GHyn
CKT3WkXSyXPyP3RZfV0OX7oB4mla73sTeQlShus+c54AcqvpYJapoYurdOUz6ShVzYB8DZqmevSj
NpvhoEqNvLF5l61QywNHxrlfQ4FCIy4XhQjkA+WM3Xyu+pu0GrfAqZc+EY9q/iLcgt6N2NY38Wwc
u3LMrETz7Yxp0LLW/9WjsPNqwFsbUeWyJUEfBO1H9Xq1axUnLU3STGMSt/FzGo2Ps9E9SsPWGLSL
Zrj1ST7InFF4OV0QHUM6XBmT5ttFRVliCp2jKGLcVLW8bJSqxBW2is2sRUwFJTvmYl+Vw5ZINqQ2
NFXfGLI7sBieVn+tG9nLhw+aJB3557rfXVgaTROihgKTgaGIq6XVlqVGPSxlv5/+KZbMdSC8qFt6
BuduR6MQjwP0RYXPsldGZJ0ZrqhnmsglMnvNqeZ/EnNKNwLSRSOgSaiFC8lXe3XDlHGDP08hRvS2
l3d1XdKZGe3Kjv+LIZQzOeQGBf81Ct/p06osjNoUSl21pxY5eU+4FN3v934ZPj8tLUSbCetwgU6d
Tl4aPWHOjMlMnjaX961jDfXNMJMCuX1RK8nL+83hdzLtEmrwvHdPzfVd0LRlFFl+ZjW9O1jDRz2y
b8z3k+uBLfx/8iEYZNrKzNLXI3KTseVHUu0LK+jqvLuq4gAvo+CF7rgYxbfyNicTQ6ul0GI8avyZ
R0tAI8b6XWf2Fjvn/HoQhpCWfK0dErRPt0xniuQc2KlF3+d7m0qfSsTacybJKVvv9kuGDFqO3AzM
jbPXQ3qasZeDKkKs0SwdLxzR4guhuspoOG59nuuWzqbNjKDC5F7m86Dnsle775pd7cYe7S576249
T1hIVP63prMZ31FXOzxIsaQFD0rZPKJBUkntoxLWPFI39FQur4qgwFAPhDnXb/Gx5hgvNfunJnHk
FaEaHZoq/lDmZXFf2O3Gwb0QiMDmiHlAAPcoKa8Obo9Ea5/LI1lDRPPUlZTwiwW48tf183rRiujJ
kGeSga2ZmHGqGkGh1iqKHElVu4WmNkeF5O/PdTPisJzeR4y1f0WKsn3klisfryulC6scKdjOyrJd
4sAUyCRZ82pTmfbXTV1cEahzxBKAngPvPT1OZawqxdh2ZHZ6PHgIDg5oAlj2RqPhshUxf4zwQAAX
f/4mOUEkcLHtaID+nuTOC/IjycEsInt3fS1n3o3OIEEbJWfGzPL/VdFVGlGICpEp8fs8dJtAf2lp
nLUa17mlf9TKdmPrzhwcczxYEfEFE02WIr7im0UZ5dJNc9D1forGckb8cQrHy5k6s3Vqz3YPzK5Q
UnSAw73yEk8NBRNguERRewaSDV/Qus0pYklbw6he49mJ0wkrIkdFHYKkeO10vTpXZdi3i98IVUHP
1OYshIk+6D8zREq7nZFIhfY4SfaQ3SdJ0r84WmQ7x3QwM+uhDErdABan2YtLvhP1u1afzN9aVxnV
PjCs+LuN+OanMpAVRnRPAkg5tb3+qI1j2u9qSalf8qZIUeStSudLOUXa33Iu619Gpy5PWWKnn4pU
bZ6zbpb2WRjkCQ9orfo4oGRJ3Yt5Y+WuWvrxJaGW+jTmydKBHnekfj9Q1v2lFmX6M5+D+FMSRFnh
GkVVPgfpomdetRjmgwayN9qD8Iw4Y4gnfItSlUAfDKNMLyIa54O6tINzBEeXGYd8KNP4k14WUelq
mTM/NHoj6YcoViU4j4b20wwSuXMj4Afyg1LH2fOQI/X8WMQS7+JFnlF4iuqAxkCWj9KnUI7Tb4s1
lN9Hq7VuE7mev+HlaebKdK5KT2M+848iyaC0tXk5KDspKDPYokPffwwpXciHydYSZZcbSp14XVfw
yMiirs3dulfNz+2iTf2+LZIycDn+zo8oZjjETT/NiUPZbJGeBzmpc7eP667cOW2kIN1dJ6iqLUz/
+ScuwnK57dk7k9GLo9bdzlOYKxtvvtdH3cr5aERTYDR51wp6wamLx2oSteo4jT6zzAoUm+eBd6xe
mmN0kBdnzHZBYskvfYO+iptnTvyxKzsrZkO0QneHvuRTKLUztJ42K/mPoMom8B9pooJVTdh0Qyma
hF2hvLZTmYIw7DPZNqCbmXFuuUpqdQ+kFHIOzBcOhBdopH0eioHyA+XJfI+Qf/0L0E5T7xxl6f5I
iISnu2Kw0YK0R4AweyVVo/uxcoKPVpzn0g1Uk7w/WO3QTMfOafp5p4FcL1zwLNbL1I6yvINcFGb7
YVrmMnSNlukMbl9rVuwVDbWijfTsQqziKUWJQqCKRa55ur/JPFRRYVKTHs0KTunR1KLDUP+Rsi1R
/fNuB4BSmA6QROjd0MxbvQ5tqRgmlOooSyeh8oL6w+Q6iDYf5qSS90WOhkbcT13i1oXNJB+JSNEH
lnQoLZCZPDnD/ajXyZYuz4UIaov+A5cDjyHwAqfLR3s8NTs9n3weDzPXgYT6jWn+fe/1A6mP7WUm
BU25s0r51Pdt2cf64vOkPUBiQRS0u+tbMxcDWB3Edt5vjjoijwYqw0IV/3RNy2IOermEsl8CFHzq
RU/bqnDeHKwyWdZieVo8ye++87iCYGpBLaS7Yq0vicxurbGdpAXtv8TZozme37RN2d8ZrV5SXDS2
NAbEHXoaF4Q9PhlZOC+XNUJ0aKeSjxrJfpTElheGevXgDNKwM+ZB2shRzooAMBZoczDTglINN/o6
Rxk16nZqIvuyEcy3hln8UDt7PE6xw2UDYO+xMJXOyxSpPlz/kBeOjEDAUjzlhgfku6ZWyVIRh6Wq
LaC+a8+p1b1sDzdj7zz3Qp0FPS51+jR0KROjb+OyndxYjAyoguT5+u94/XirzQZ4RCKDQCGswLVH
gYNpnaErFF8nzfKGksK5a43m4CZTUe8jeqj7vmpMj1A5efMSV56TDO0hj3tGTjNJzc3H4U8dW7rX
K11xn/ey9CDLy/IZNZHxAF+/2dHxzRgjNzk3RR1VH4u57ty5mIMDymf1ox2W3cfrizo/+RoMHpJb
iKlU+kzx1d8kaXIVq1ULK8nXpvmxUuuvXaVtdeIuOCl8XsC4Mt8O2MfqJFYzMwjIaCZ/gbjxoKpT
sMOf45+W2jsbtcRzU2LujcGrlJGeNBdXgYx5y3EZaZXql2mtu47RzTeIleSePnXTxnkQf9WpN7Ae
LmMALNx5aF6f7hxlq4g1O5rfyHF9r3btvJcHw3wpcq2957o2BUu184zJDD1nmYctTd5zggK3CKGL
Ucz8A0J8dZM0Dt0YLdA0X5lo7iFSFzgoo6Y/JSbYOvO+taujvrRuJY+HIRQS27fXXefyD3CoanE8
We6aZGTDgXVyakWACpkzO4X7tJ+8TK4RTV++KPLnGjHAwtIgpttP8tgCONx6Ylz43KKTjfPSTxaT
iE6/Qd1jfx4UYlKZD58bBc4e9Q9b96IgAOV4fb0XPri4unmpC1+mj3NqDCoRkr56J/u5jEoc+fOC
Cs6g6wcrbccvoxQH+1Yd0kNhJbmnLU65v27/PEehcCTm7zFDGKdbk9PsaJICvEn2h1Zx7o05HvZm
mbQknGb2vSikciM0nAd87BlC7IfhIbw5VzlRoEjyUtMboOWYmDcI5RZ3YWBnDAhVhw9ZGuSPUjDq
T3aJWNz1lZ63c1X2l32m4wm/6SxVULPAHu2BpWZq5AWl8zwn85cS3b+kHz0jcZ6jMvrUJkgW6lvo
mgurxrRQmrbFbbO+5uJQjyZbYtW1XIgb2wuGf8rE183UrazKi9vjf1rrvwaFj7+JwFocUB7qMejU
oyvV/6R2eoBI/GRXEkKmLQDx+K6o68IdLWXD9oXjA2YA/ADr5F5fT6taaFIwWYJyjZnb+U5NQ8VL
84FO5GCkG6bOlUWhXgOKojAkujB41OkyIfeaE09m1Z9KNEQrt0BK3EZwcgmy33LcPjKkZSel9W1V
xy/jEu3Vn+M4fE2cdo8u2z5gYkrE4Isl+Qu7bh+OW9CYC4cLRAqlEZAUYsTwKpLY1MKqBDSYb2io
PpqlF9ffk4LmWrMVRrYsiT9/873pcZlybVCJSxFgk4eHzuwOgUGLe2t+40VDNKCIj0I3YH0XQjd2
2iloVAhkzuPYfE+6islahmu8e2Qyn5brB60cCJnMTloFRiOZJoGPUP0syXaF+aOszBtNG/fAszdy
+vNsBUt0hgj6oqusrUKSE1jWYOih5htJV9yEVv6ZW3hLj/LCvUazmvVY7BvLWXcdlFQyUU1OQXQg
oo6keD/eAvBgLiXgEaYFxMayN82pvWkASNzSruz3MxnWw2g73Wf6tcNGofh80dBdRRwU80iExuOp
w3SRpA9Rk8p+26qIobVLe1TrId1dj0PnsYBhNkBMBPmFMuT6dksBy2gaH9JHuv52MQPUWPvb0NxI
ms6jK7kZgUaD+8KDe41CQNRLSuVoUfxUbffIiR/qyhDArPtZnn4Etfqsbc2uPT8FNC1pVAkuEVnl
mgiW687oDBCnfB28/bNStcMuLQLzzjaBg0mjOb3bRXkgkPgIbJuYXrlKCyVqGXa5NCRFnVrcR6XZ
IvwVoWZ6/XOdOwWMQAB01Hvox569RQBtlHosT7pf5rqx6/S0PY5l+P7zRnefJNcQZ87BL05dL5Oa
dIharCApYzBviGJF2ef2xpadux5WHGwIsD257Kq4tVh5EUydpvv2FNTIz0rKT86+81y3rba/vm0i
Jz5N2nFjrFG9QrfmjNjR5soSJ1li+FLVJUejyrlL5EJmlLyqHedkmL9EUr91911an8YDljBJARnd
yNNdnAIryIuyM/y40YccHeMkAQZH8VR39bYMt/Sxzl0D/BtgOGI+QZKnwam5spj7ahlrw1/y2vBs
psQe+raTDtd38tKiqNwJPSyewoCRT604KNAsNaKcqDIUbrk8OWl4oyTqRlS69L14mIIS5yjB+lq1
rVDK6Ay0400/tmOwsYOe3ZqZNt7YQRndOB11bnCz74aKcGrZNzJfmoFQsFdLK3VzGgAkGwgcVsPO
jqLpnvdV5c6K023444VMV9gC6MDqBKNt9bG02UgbPXAMv4ZaeSzzWbrP4DPdQNLq/d5qwtsii/qb
WTI1Tx/V5D6fZmVL9uLCjUdzEO1IhRY17MQ1Qi2ehlAeggL0gFyQU093nR7u9eIf9BdN5F/QjnVD
k6I8xNKP1mbKfcGVKDxQCqUCK5AS4s/fZERV48hhsMgG2n5WzMyXaNrp0Ry5ZK7Vxn5fNMVLldYU
WDgy/FNT4YSMft/b4BfMyJbvDQ02/4dkjjPVdaRh0jYExc+Pok0qCXqKIXaI066BM3mWRTWqQKYv
lUHwqcms9k81BfJGbn2+KGGF7EBojAmSyOmi2sWUiK6yif6z3fxQB0c7ZBqdHDdO237jQF5cEXke
XBfEbylYntoqLcnIMimzfKeLxsalJDaWh7GEkL9xKVw0RBNZiDDyRrFWh1CpbaNoB74Ul3XxJQus
/EaW5GqDoX0OoBZYDFHyFmRxjuBqPW1CL6OEFO4boVN+Q0wECG/SSk/N2Ax3/WjI9+G0KHfFJM37
BHL0IU3k/Njmef9SK9mtniQZM46DbG8ldXC0pUH/Lndp9zWp5urJikZzNzRd+tuia7aRAVz46igE
oRfIpxAEcBE635waa2x4OMdtAKqUicZlSKXQzI2PRjZvfPILMYrDiXcJwr7Bq3yVdffWRHPRUAO/
4/pSXEWOom8md3W2p+oQ/6pLIWwa9fWw08whKg52OpZfhtRQtpZ8Loqs2iSopMN4BN3edZ+izFAP
lJPIZvZxkuyqRJ4+NVLkdDs7TA9gKYKbgbFeuzQnrWtGqdl3c/AY507zhDZL+pCl9he9QbsjI/B/
eO99yLgaqnDUHYVC8loVWlb6wen60EY8wZw/mSEdtzIPq+eFUsXG0Ti/FHnNAcICqyIGOax5w10v
akRFlT6MTu6Z+S8NlcQGgdKycqDHvzu4gDLlxY7qKnk7/z51s1kL294orfyhtB8FK0RZELv+/t69
E9V0amsUiIlT61IqS6FxlKrpw1LQdMwn5beuDItnhpvDpM5eA+hP0XpDIYRzcy4trSEeq0VhmT0E
XKZPWRqLwmVkMevBSO44OltTx89qhrxSaQaJ57eQx10zHSPZysuexvFDkcv6x5kCyG7Qe3T5o/HP
EnSGN+qAvpVIc15UBtpv5GgiRp5ku1gncadMTHyg8L66GPo66LSmG8qHIQ31h6RYlj0Ts6ZjG3V/
UolZwGUkNx4COsrH6x/0zEOFYSGQTjbBXbFuS2k9KqRL7pQPUy34TJoWVshBBUGouLNKK+SQL13z
J6mmd7MWMEyAok7LW08otp56aywBuC6UqHroFxTDocTJe9wpdu1s7DYOxnlYFLZAUoG3JAJDnj21
lRgFSrBaXj0Y9RjsiqZyYCiQpimlonwAMxv9tYdEvwu6KclcK4zVD4ozFTfXd/r1Xb7+xlzuFERQ
5oBbsDqfox1GdOmr6mFRGvMjNDYE84xJNOYtjQ2AjpSMc3GQ5bL/mBs9gjhxls7Pc9ll7uKk5l0n
GdahC5yfKnjRw+LMhwlyiRekXfXj+m89u7HEhgmGH20Lim3r6F3Fg+Ewj7p6SINE32eq/ViQZR+r
wtZ+Xrd0ljxgSRCauRg1MRBvVWykaZIqCA+XD4ujxLuaaZvo5U75Rhw+DybidAneu22oosN16gCx
3QZ1bNYazb2gS3f1UKjUThszf+5aORmRE++MLcrK+R4CvdVAeJLAirLG6q3MW3zOONUmI/eWcPlY
1OkUuch5SPVTNZXJFrHq3BwkLhBcpK66bTtrCqjRa+OCxIztMwASDJFFQ9J+kB1AyG4sR2H7biCC
QFZxovgbHG6xda2r0pu2lmbb8kM11WKX8aHJcEAqNAo3MvNLC6NtJTh71HvPAB+4zNKkRWz7E+g1
D+FetJZBQaUfxyBi3NV73RF85xtjwl3fpGpU8CKD0cW23wNdcXlRla45Jfa7oz1PN/BplIQAlqDC
dmrFBim95IME8rce1KO2NIhE40Vwt/QoccfRIlkwOr10G81MN/Az5wGfNJSKF20MARJYw5vbgCnG
oxE5KE1Mu2oI7uMppvHdfloG5VhLn969nww6NMFLAj1GB2T1Ngi7uRwTMkS/r7PZcmdDziSvs83U
eW+OzTQd3jhIjYMvFCWj0y3V7VrhDVKVkNLSm9jivlZ7Rdo76lbX6cwdV4ZWN7VZ21pQGMjnZeaw
U4u/5fhsVfHGXXEWFTHCCxE2t5AMxE1OVxMEcxvFQlWiNDsIzmX5qZD7fKPCe9HIK5KIwjkDAVa+
3kRSJgU2sib9EIPRM8I+fpQR7ijee6bEYhB649sInZ6zyORklIwcGynAMA5ux5yhzXRl2w0ra7/m
VsenSWPAK8k0rVbhNupyu+l5Gt2bs1cpqdf3iRvAIrXm4xTeXvfqtQ9gCwQaXJTX2XtQyU4/z2jO
llEZgXGfyR/sbvLqndV1u+s2ztKFVyNwv+nXUwABIXFqZIa7QaXCMe/lxJSAZ0bJl0W3ii8DT6K7
enbCbx1v1bsF+Nkx1JbYs6HUfZV7M3w2pyY79hJjwVB3bO+KKoPGl+u/ytLRUPtP9HBr3t9r2Hib
3PBrqT+TMSByxs6sX+eVtsyNnWf2PZCy3Av0orxV0MvyaMc0R4Smpl0xN/W+m2p7l9hx+mi27XSU
OrMIqdb1wV2p2vU+sMro0Wrb4MGS4vJTI5fdS5YLEsE8SsdliYJkh1KOvOs6iJoQtnuj3esWqGI3
UsCRbgSVddrAouC5CjYoSENKmquzDqQ3X6bFtO8hhfNmOypqeyv131NKD9c/9pahVWpYyTOABcDq
98NyT8/e00bNzeOndPjyH+xwwwncv7i0V467qEXXxUzUu7eMmUm85t4p4u+VXu+nxTpcN3XhPPJy
+9fUKiDPZl/KeWTb9yiNfQjQlrXqQzc/dIbsquq4Ecou7Z/DNQKtk/ya4s7pWVGzPtbgNjn32YDK
+4i4920LT/nGnvtH3ZqVjW0U27RydhjsYgAfu0hOsjInD1oUKCXmxsaZ3NQs+l2jxlt6Ba9cghMz
VOwFkliB040PrjEzKZWixLHqyB/VuKo9FMSDaj9E3fC1DQeL2SrWqP5o4TwQgeYsmrypnfvekye1
m720dPpPvS0X0a5BiTt0qUZrSCvMZaprrhbOy8/BzLNns5AVbV+kusqYZSPUlF9y1WhAtue+Ge0d
rRIegbEa1lu9pDN1YO41pPJ53IuB1EL66vSjKXMfB5Yyhb6TAJkY7GfQ0Dd6Y0RMUJSYcvZ9qBmQ
pTHDtM2/LvynBKfV+2E/S1u4tzNnPf0p1uoVklMPUMp4DP1OusvlhNyhPmbq0RptF+3e4ztPxqsx
BHsMALbOGdwVeutsRN0c+nH2Ndak/TD/HaJPTIy9H6Zv102dXVTClOiMwM1EhXjdH5cY9gqUdwlR
H653anA3gRGft+TRzg4fgig8qwmSPLBEznL6HR2jHFQ0rGO/ye2HPvgSKOlxZISx3m+krmfIFDwG
S4JnSqUCfL34JW+y88FxgiDKJzA+inRvWOW410hku1orP461Nh/TqZz2mcKwBzNU0g9TZLeHOUJ6
YYzs4QiXQX2WRyC/pULuVnM1fgjIG5/6QnspB8d6AdyJZv31T3DWseFHC86iyH6FRtiayzPHgGJr
LUn8OvkdhTXjneaduuhHCFMHC6maer5HzXJXfOUwZtayUey8aJ6eHNhimjA06FauXUMoaGbZSBD/
ZpBrDXeIkQd3nTG4kB9gAU7EFeODYfwTNl/7Vt9FCbCi61tw4XRBQ/33J6wcpFTS1EgNk7GM848w
gc3WuYG0GzrZ07YALuI9sQqZZLIC7Ul7RbyuTj0kmiwddW9WG8w3Y/13ChY3HL7njClVw88G43qv
r+zc9SFvsrOi8MrVs2b4j4WGZrHaR74S+3RAvMaOd4Vj7I3853VD5weZCgItXOqSNMSpJZ+uC3q/
bJe6FvG6VwWw2s2lz3m7AV+5tBoRL8SzlHqFLL7jm+OVZAW0rCyM/br8I0le+Fw4913z4/0rAS1o
g7jgcmN04KmRtJ4NNenbmEPYelm1yxiVqMxb1ZALlwsgU1JSzhx8eChUp2YkK9SswDRi0NJfLS3/
IIflsbSiF7tJD9XC8FXUwBv9mxNWk2t3zdMyS38FJVbqN55ylzaVz2bzZKC5yI86/SHLNFeOADIg
WHVXqa8zSpu6d8dpS7vkkovgHYRGkhJyVXE03ny9LK4jSMpj4ptS4hVj7PbG5IbJhsDApeWAB4L/
COYTmuX6gOmlFC26nvih3LsS0RKymsszZNA3gv1ZjkWHGXAT6H1aWZRAV0FDVgY1CgPwnG3SfSiV
fHRFhN1dd8ZLq3lrRD3dM0DwirlMTeILaWSz6p4qrXRT5zls7P+yHDGm3CHnEarnp5ZUvZ4cJ+0T
P7HyxG2k5EmWxq2a3FmhG8oFjA9gTQriShRdVlamuqyaJsMHZnWYjk2kjPvJWYxdA5yLYpL9a5Y0
mQq3ke27YnL2wegk7w72XHYAMoRuspALXN03pJETioVy4luxEe0kx75v4MPtI1n7O7eVsZt0Lurr
X/GS5zNNk/o+HRRi4+qIIXnSTEEqfDJxjjwSlhsyydRLmIa2sbgL/kL8pSkF+gJS2LppYVZyX49F
mCIh9rdk/wiQWtp4gtHz7iWdGFp9yDDq+0pPpMQ31GwPovAuGA0fZu7+upl10wt/EYkbSF/UVgQX
49QrQ+iCQx6nKbPMnXpfBUU4uvPi/DSTvPUoHUduYgeKy1S0MYRuOG42rC98upMfsPp0ixQzs7Eu
U79V5G/MMD/2svGUzdJNIJujO9n6Y2JqX+uwvpl7psBRkAbtkjDyPU+QDpuyXHZR09F217fl0q/i
bUfYoSkBiWj1q4oS5AQ009SPGsO1pmSfLS9WZbz30crmUxylR0CZQTXWgKI60aIexIFYe/tQ1z8i
7UlR4xuHV8/7l/M6/gUiPm+tNR0hrlozlp2M5WjNXtHhKVk/2/rdBTixHF41uNOrlXXA7jVrDNo8
9fu9SccqKj4r7Z8Sstfn66sRPnma4jF9ivAGCAqoLZyDU58dtcFJxoZh1ZLKfNFmqEoy2XF/3cgl
D2DkGSmKEE0+m3Sfh43WtkZFuG6/qdmXRL1pkr/XTVyKJUL/CpYVOAnqfKfrUOo8gHlaYyJ8zIOX
Kb3tg525pVh5abeAFHEZ0KKB5b/6KnWPcNpkELG0cqn+ANJvPWYdmOVGYDxj/olI8tbO6iZt2qpE
tSBK/epblhauxFQDpYB3Hrgy2k1NLR+DPLvLqtplYF1mRY+Fom+cp/NnBj+B3EQIYdFbWSdAbVzG
rTEmqV9K/hznT1PWeWZ7M6YRGrJb0PMLDsL7nexfCO9RB15lW33DEB0rUVI/nxa3M/+GbeFmlrHh
hhd8BIgy6CB6GuLxuPKRQaqjMWhmdtX+KWedK4UHKORs6xZe5+JyqEWAfqcjb66VvZLQ7ut2UrnY
+sZVy9Bblru5eC8UGichzHFuddyRzVstZ6yLuE0si0Bkm/hH6Mlt8x92jE9PTZ7eJFPqVn6Yjcx8
YY5uygjYX/HyPAwxF1rtps3Hd59eQTyAVIWrkeqsildmEujgnhyWQuaojREU/9DTsiMqGxtH69Kn
4egKbAqVWQZfnMYJSnLNBFyJ+do50k36VweSvfVeiRvxZUR3lX8LjvIaw5cO9RDkQ4sRpKRDe++E
T0r0UGdb3bMLCQfocdGpFk0CEESrxYCandocO23KBM443TdNfJua9a4DfF+Gd1Fv3wH0PF7/WOdV
gVdkD6kxH4qTtDqsqbHIeT7Mmb8oH9LJZd5XReP/8Fuvvl43dOm8Es95PIP3O1cXLOSqlnjFs41D
CN7rJ9MP3EFuvc2n+iWnEMrVwLYF7H/dmRjkJuqdOcv9tkt+l0A62wWMrNm+P3PgPv/XzOrASq08
RbPELO+qNW6KIrpdsvm7pSdb18el5XAVvkKgyIbW7kcDNdCKhcnkI9watwe0eUjHUNRRjH6jyHHh
QkSBj6o9iBN8fT2UhIYHbTVFzAzXEtNTAugfprVV8brgBwC5yBxBJ/CAXcftKWwcZ1xwuLaNvciw
XKlVPeqhdFo3osOlQgf8EgFZRu1GTNs4PVGWXdtZb0+Zn/R3DBN0UTBUs681wx4rOhO/5OFujn/m
4Q/qzbVieHO3FdQvrlUQq3l0Cm7zKsNIgqbUplHL/FK+sUguKwRKg9gL/8MVhfgfdB2HfInilPiw
b+obilIazoAWIGKN+bFEW4ASmBRtlEuFQ6+SS+ikuhCiEEtZE6V7swJo1wWZn2rIny7HJVO8Rnvu
gi/S1tifC0GJexYSI6OZqVOtgRhdTWvHSHHEAq6uO+RhgrxIkh/zWZ9uq56UMwf0/hADeX//qRbg
V1QaqKyQra/CIe8tVc35n2/pzI390/vJ8P6GCvheAEKIPAn5qnW5QxuCsorCKPL77mcF7kk2wJ73
dzlcAWdTvupC9KCoQiOFrqbA866OAHoIrSktc+wvUeUVDAgPkbibn98d2rmuXpU1QReQ7Z66H4JB
uZoaeozE/nO+9DvZ+Gsyb+Y/dFMEsPZfO2Kxb9w8tqJ5GXUKl5bxYgbWrpd+JOULKJqNwHHB0wl/
VEhF1MAHVwkMwpRTgwRWjOJvsrfJYHaxoVCUV1J3ztPvy1C9d7o6OcYbi4A0Tlemt4pWgb2KkfHM
PJ0Xgpq8MDnRNeVsY20XHeJ/azuT0IuyKimUIqD42wa0FkeZBZo/pt7auEu27KinK3J6Rvaws7Gf
Iw09awmD/shrt5iYF24s7nhecDr8Ld7YK88DMBykhl3QPmmM6ego6c2gMUXiuntfNkJTG3QkDe31
x0nH1pBRAkxEvXwxw79WOv++buFCvGMZ/1pY3RNDGKZ9pmAhldt9pv9ADcxrZOtGUh4giu3INb3r
Bi8tidScPsPrm2PNSOudBM6FiUGq8k8FVDR5br5cN3HuABozhxQgWgIHwOadOgAk62BScmK4VNle
GaVu1/2ctsqb5xsnjKBkweMMdzrL9VqLIXeUuvyyCg6ZYzwm2ufY1O+jaXqK8g5+rHVzfVnnVzpY
Ki4IWq0cWWLq6bKaQNIdkDm5DyvGHbiIpg+h/WnYmrG3ZWYVt+Mq6KKmqLgBzX2WGbEbt5QH8jpz
G+fP9RWdRztWJKq2lMYtiJark6o6UmYn8pjTpXsK4upLB823mtrHpQIYEW0NJbv0xWBdUZ0i+xOU
stP9C+ReogpH+hcltGJi3tHS9KXW0bBuur9AP7ffb2eOKM4V9WhSMIHXXmvJIlfbTfJS9b6eJc2u
BUywQ7SgvNH6aYs2fcEUtzokNhpNYkTs6k1g0e8s50gZ/DQO9Id8yr5NSageFsvoj9c/2tkBppNB
H0uwHQWqc12UaAJTlep6GHz6FTvJqnZRdnvdwtlz9NTCaz/lzWWbB5nZNhVr4RxJbt/L/R6LzWEp
0u6GhnriSXKjHnSjdXZTOimfr5s/80phnvmLYCZoNFFwPvWToQ4iQOLqgFzWIWQYs6V+CneN9sjk
9OuGzk6aMIRuHA9vyvxoaZ8aKqsE4R+bdbbmfYYiTsAM0sRC+erXdTsXfeONndWClq5OlUhhQZ38
JdUe9PBLpm3wALdMrM5WGcTyHCc6n0z7MEw/R/uh1L5fX8Ulv0OxAsKAEGjGBU93C4G2RENZZvDl
eHJlRiNOWrXxQbZMiAjyxvHQaSzaSMNEl3xXu6dkeLm+hEu79GYJayG2rAvnNrbC0c+KelcqtVfS
EC7MjabmWZzDraCzEnbAP1jw/U5XAV1vzNouHf3iN30HLzE+/R9n17Zcp64tv4gqcYdXYN5sTzuO
nTjJC5XEiQBJCIQQEl9/mnUe9vK0y669H9atZq0I0G2MHj26J3EwZqfaQ/QRj+aNN0LHIGITMGhw
eF6e4NmcLuCv4Y0Gdd93jxwWFd3j+x/tjdd5McTFfSTlMKQMqiA3gf9d8mfMyyjvJhDlP/nyg/l5
Y0O+GGpbH/+a/2AeQM+FzOeN4BMC1J9h9t1CRdL/KHZ4exyghsD0/tE5fDkOmiq6xYQtvlpY5ktW
9hkSMKiDRvlavf/x3jjL8Eb/GeliRW+tIr5LsRa07EoGzVYYNe9YWHo1jJU++Hpv7B5IE8GVEDK1
m+Vj8PKtKHGBywa+3LQgH/TRWizIWt5/nTc/HPRb/wl/0Ph/cZLFsE3WEOqHzCi5EiPdQ1ugiJJj
ZMXx/YHe+m4AGtAgsbUn4TJ4+S7ZaOMl4rMFO34uWnviw1PWf9/yIn/+4LZ767PlYA/9oyEIGPRi
qKCTdCHRZG8gd4dGyrBryln1/3Xwg27zreEVfwE6hKTLyxdaMpFKz+KFmpBdJ89eQKvWPQV05/sH
0CD+y+4gYHkvRrvYsw5ZV26ZsUBcu0pIWDrW9+ajVvo3wgQMgsgK6DvW+CWZSPmAcyet7I0br2HM
BoNWqOWO3xVUFupn6KxF80dg1xtTBdgEkAZaeSHEdYlYQ4jAeF5r7c0SniXK8Oojq+E3XunFANvv
/zqAQplxEs0L1gKzu4V1JeDCGrqA0PjhQVp0xfChUfMbJ/i/h7wMtuwyrmz2MKQ/4jCKzw1iY+TL
72+n1xSYTUABDoCA34FtvLIg6KBHkw2Iem9YdzKOFmuYIOyedmZOCtZVBLsshecbSb5+MPDbU/af
gS/WPahSHRppsbuy6YZPFaQ/gqXdovAf4/wtbOWO2LiQ+a+IxYUzWZEFxcI+Us143Ydx8foXe7yW
vQqyBLuPBhH4Wdk5YkEFPyeNx+nQjoGutjWtavEZMuGhfUQf6TQUqMryvCS8GueDGffS1KeIDagB
HrJ1r/Pbybf/0zShOwCoMTgQEMV8uf4yn84RCLn2pkWZ2PKhUACmOcBIEZepLUx92+n9DO/z92fp
jWMdjPr/DHux7IFsuFg0DqctecipLPgTjWqUVT841F/JH+BY+tc4aOV6+XoNVCyIijBOmP/M+IF/
8szBfYH38TYJzXdDf0zVYMJi1QH+2ZbLB+/55vbeJFyBuIGvdBn/BUNMO57g82YtBGNbb7cMf2FV
tV+9qQxas/fsF68+vf9tX3MAtpf+16AXsAGfFyiNcAyK7tr7DK63MXoSOnmFboI4vqamzIKvUcpP
BEuugXnnKj/A414TxLcnwAaH/nC64VgXq99fs3EJVh+bPxb9IdSPc8h2up5++OM+ImY3p+40LmNB
w6phGvrkwzU66k3jwXtYnhi9VuuPND/PvL4S9KMDYnv9F7WFi4e7CCkW1cFZLsTD0STex7WodP6p
ng+hrWp1hmhR89l3p6H+iLO27aRXw0KFY2NE4Otc9jb0Qop6XbZhIZG30oMOSy7oWXn5z9XGuyzz
PsgK/smP3hvxYhbgpcBgio0Rhz4+ret8pGMZxkER3yTdoWnOU+Tjp68hgdQtAjfqFYqdzEoOk/qv
mVzbN0cRDm+/Vf2iiyUJ5x5PDjTAo8yHwJzj4HEIP3jd11sN5DkU6KHrjX+BXN7Lrb66KWzd4LtN
XuvRU+WEXF6saOXdwUMK0en3YDDP7++016cYRtoIuJBFg4jQpcxLXo9Tn/DE3UDgrUa0g845v6um
DynFr5fOy3EuJpKhpXxVUexuukeSFL06eGCRPilyP4PI/P4rvQ4OXg61vfK/4pGR5ZL5InP/hMEw
9a2TCf7m/9MgYOHikEK2Gl4OYg0P6YJBkmgPYdPRrfhoHzZubmf7y+W/vcp/Rtki/n+9Sr7KcUg8
jBJ1Tz2aSg49rFRw7vLwB7zycrRHhjb+4M1eZxFo7oA8LCo5qDpDKPzlmLAKciaAocpNyvZd/nvp
Dqm+HWDkIsIPbpY3JgqtyegdB29zU4a8uNm0n7mcTWy9gaYPXma+g5jG2o6795fDK5NRWPKhegh1
PGzcjbFxcVHPg9Z2Wbv1JpV38rO6GWpWiAF4JtQM7mxWaBi7cPzX+8O+XvAYFQ7EKP4CSoXM2cvP
mAi5LkOMl5siNJDL6x7NZ7aMw0cKIFe3x/dHe+PCfDncxUuiZQvwk8ZwK9vXzTlSvFjUo1mu6s8M
Dbypt4vCnRe5o2ssko5f7w//es28GP2yZVePKJdKSG3e9NC/j8i3MXly31BjLZfl7/8yEookEahs
yHEv9h0M9ThOEs+BXfbQeV9I/aNRf8P6D9K19wd6+4uCFAOKQIwZvKyVZbmZ0V/VrGBDpNXYtTCA
aQuczR6yjsnsUaYbagj7gCDoe/fDDwPa0ftP8Po2wEfd9IPACgSge3nEBIJoklNMqYOqfFLMwcFf
91GEwhAvx/Qq+Pz+cG+kOy/HuzhsAjFroTLsE0fO3vow/YTNzreQVEmboTXjZNFM/P6I21y9PN0w
IJJh6KpvniiXbempAw+REawavaIlFQqD06oKFNiaD0XrX580L0cKXm7GIE+0H0uMFJFDBBQhEWsV
r3tGHiX/1tePQxPvlDkEhJbD4J8AsJduOun5g22yXXLvvXD48jHUBIs3m8v1Jq+/t/kvZj+Ywje3
4b8+6MUlm61hp5tmXMGbFsPnrAZkfheMFYuaw/sz97oVEGcqqmAQW9gUd5CCvHyTYeq549MKT1XK
zzD+FqUOp+zoEcKhNrV6Z7HMUxFCzK+UybDjqRxPQs0dMlca7t9/mLe+KphwW4MNyLo4518+iybG
d2MbwH5l/J02d/1HlZ3XJzn6huA3Bz2QCClBcrEvssav6yFI6hsqWJV5uOs/xd6njsEiqVj+W2Nx
YF3Y6ghhoQcBaPoyxM6blaWS0fqm6cci0jCZ+q/XyKa6BkIS5BUgfH6pIJgtA9peMxxbNkBf13gr
diG7j6By8ZFU1uVi3GQpN7QzgVQh2LOXlV9fJMaOQ+jdeMBJaPvcD6bgsIIHHb6U4wcL8q3BwHxC
JIbaHspTF0FLDRg3kWtHz3o69Z+wAo8C0t0ZKhbN+gE3/HI5bO/176EuzhLtlAoGzug5rOtTazP0
ro3efpwQjFEqig5y3QS9L++v8VeH8/+PikIwKJqA2i8XYQJfuG6ePQ9cQ1vM9DFZD8typOf2ZIe/
dPXBlXt+f8jL6+efEaFquGmqYcHEF1vcyaBOJw+f1NeHIK5GSwryDbhvkdaf3SltP0i4/1Gm//fh
+M94WPAAGbD+seNebmOJdlS+MnzXteUP3MpNWqvwJ4qY6RR+acRD0H6hNRp5rlFK6bYG56GczMH0
TdG4wgx/gvUjRuTlBYVHQp0fYHoIZBin3Hat/Cv8lhEW8LxE9Ez7g5jvpube1p9Qm/hgci8PsH+G
Ae1yA9PRb3DpQ4aSbtvjkMHizcz3ulUnCu+g9yfzn1L6xddFLA9yFjIWdNcnF6uW99k4J/6MjFl9
NdkPpIMQ9a60+62+Z+MXN1VxA/HMnaeepxsGpvFYtOJL/KHq7xub58VjXNyAWd5CjSUwzZnXdZGj
pToP7yOvYvNVyA7dR3z3V6E/viyUSUDWiHAShdEldrXAFhdmF0t7zu1DAO/Y8HahqkxRi22O7A5h
zTn+SKLoldjONiZKMODYoyEOPOSLV/QtGtht7tqzmG7S/Whlke5VetXBjvceSoBhvo/GKqkfeftM
96KArimpK5l9sKZeha+Xj3ERC3hcgPacrO05pD8X9EfDigO1+jsBAZVvi72eh8dgqIZ+l0Rz6cVP
7y+3N84OdAFsFQcQV7Y+mpcbx6ITjw1oajmz5Clr0qKO4TZYF+yHTLui9etdD+WC94e8DPFw90MS
Cpkkmtuh33XZELIOaImdgZmfzfDYwgd7UMAMj++P8WqjbmNsEuuo3GyywRevxZvGoI/Y2POcDsWC
Nh3WfZQ2vvpyGAJqFJtG0OarcdkMkikSmMVRd3aHdXqMvYr8tv1UTPDFTE95/1Fu/MFwlwK2pkna
Ll8wnFYn6MXBBtT9nf94v5N5J0XRN2VwWnfTdXTH23tvKEjVf/uwHP/6bHr5zpd1yynLWh+FUXeW
wycChHufFgEr4HeYN9BlemyevfpagtM1edcU2BHSS7SFzcMH9/rrjYseObACNqNzhCyvHAlqY3IH
uUp+FgHQldM0fZlkX40/2v7Jh13hhKIguaFQZXDnpUa/EUocU6GnAhWaHGKf7y+1N54G3VOQIUNE
C+VtNMi/3EKIKfrJ7xuwtnsJgFuO9Izlzap6gJR4HtR6F8R0PPjO6p1Wq/4d9UF+6nMpbtlmkMxd
3+z7LGjRWezEYZkkfOfShO7WlpAP9sXrvYdnjdAVuIXIcHO4OGtsEK2pDLrpPMjvczhVRjx09qOm
UOjib0fni0tsC+8hPQMRBGTkmK6X38TKQI6h8uxjmKZNVHAAimsx121wH83U/0kj0/1eG8tJiT4H
c649T/9xLkv4QYsI0uiLE/2NWtD9X7VK+D8U3OtvnfPav5KzJC5QpM+v1hDesHs+2BZSy7K+Wxed
flX9AnofW2IWFEYZGDMZ5Rl6DJHTHBYUpu3Bh/rsYzOHMKjqksaGxVhzoDAxYfPBrZjiAip8nn/i
sUFThVmyvuLox0Jf9BLp5xHSkF+VHJvwNPReOJe+Ni1MDlO+fiXjNE2sTEch3XATD5MdadG3Pun+
NpCmoKggZ3WemsJ207LuYToMybQWNmlu37IM/gEFesC7X272ILTMQqgDV11sVtQOW+ehsZFqKK4V
DtqbCnEUi6bCTxo0UvGp7eLbSGZSnKa8Rz3XH9qBFXU4z0uVxHytwfvqgBUzM4UEtsI42MpwZJk4
BGsyt0c8CgAhDw6Gz5oidgdAH0lexvXkozJCgCiiqaCPC9Ml+klmte0qFus2uY6grQP55MlvTg28
bz+PnCnY8cp4uGl4ok0FTvl0bwWhT2sn9C9w0gICZpKKz0HHcg2Ia80eYFWRj4cOMrjwonaRXip4
6MZVLJlhJR2mbjrYIWO07OZF/bE+el4raAEpXmUZGXEchq7r9q4NGeTF0U5+GrQI/oxxXnuHHqSU
q7jrPbZrZWZXOMBt023DOYXnMxe6KafZ0/QA5SbxWKcEVdAAultBAbKE8irdphPMhUK2RKXOeyJ2
W0HszKc8o4Du2HCHJin+EGsQMAsatSGkNRVormh65eoe3DW/u16bSOGdhkYf2mWo/VJ6JHDHdMz1
9WKJ80uL6ugflsjWO4WyFkhYlA6mPVy6sSqcJPFzJ+EqU+hF8nwXeCEPC2VJeK/Cpe7KxoCVfJzV
nEKZY5yIDw9H1vyWIpt/56FZIKTlTXrc9EFQAZV9ptHc4puusMmK+aJUz6SkSaBaxO2rETs+NPNa
JZHJkQRGTH1hDLThYkSnp6s8MbVhpfKEmmIxyDCgwey70jnTwrl601aOUeVHq6dyEBDu4L1Zhl4q
MSQBNJe1mI095D0k5L1biPcW4erP7mqBEaV3TsG8yM6TF8O4ye9bqfY6XiMI4KSJ+WkhvvYIi4bk
fsFnvJ+Jzg+8Vxi774x9NmDAdUXQIvssfVh3IoSBjTUkFNvui4Ci9hcaJ01dBBYurMVsKN5f1lhi
RWrn5ImIJcWM+un4J3RNvxSdCtcr2rXY+hooJytCjTIzCld64uVaS6kL5B055KNBvkWZ1y7sqz8z
tL9bR9Uv21t78j3h0F0p4ua6T5tNcCEzNC/BLk+OVuZ2KvAV5YIncAwLhIigmLMh/eaN4MrDsmXm
BnlcV6/VWotmR0a1XXEy9kCFg01pwZgYvwxDLGbQnAOOr8VaD0daHohnrpexhSjmjAdt14RnpY6F
35YebEVpGUmSO2DqWf0IUY+RFFGNuhkIsTGCshSOQs+xqpep6pcmx0snEI4r0Jjsf0lBbHAVQvbk
l0phRVKsk2Rr2cAJ/LFvhf05LCMDzWjo0uEomm1Soc1BbuG8OExwWYVP+bbIcCDkgVZXXq3A6GJ9
ggNLBzzud2u6kvDYEcV+zXbI0UlHaxLvQn+EThHKFNMVYa6ujw0Cv6VYSMj8MoocJsIs+ZKAdNS5
uALiv0D4Mlr1UJJahN8SX8sInV2zNEUOfSxIeVgaKLSkThnMantENB2j86lPILvZiDH1DunciyeI
0nvqlOWTPKzEzsNBxKP0C8yJx/Zcijw7Nw30fu7B+aVB5U1i8yFbu+XazhQyd86h+l4onvDztMKO
4bBaTz/Aose7BZzM+MMSeFN345FZ+sCuo/CAYjcFMwKn/jf0LcI7NIRv969pTuFwA6C2/WlRs3hw
sJcMi8Bk8f08p3ossz5Vj6vmrCvCwcIcMR+iECXnVBBzyBA1rTuez2u4b6mdxSmKNkqwzejQH7wW
0rZFhzaxRyiPhOToJ7OXHKbY1XfWx01TJqCW+4UXifSXnSBsfbfGo9El5D/D8IHECmhHFNbjcLbT
kJ0H9GCgbjhC27OCv33AYNQ26rkKlpi6a08vTVM1xDdJMbmw73c91bkPnX88feljfQ5lAoAUnxEO
HvWnGSZNj4g0Fr/gODDWa9GMDuOpKHOgLmk6lH6A9L9sQjV9R7kq/Qxlv+Z7J5alwwXtQ6w6zlur
bqalHucjE569ZygbdPuxJUDNeZzLpICZubcjZNaQi9oGq1STgZZtWRafAqqHpQzhsJx/XSG96hWb
0Sat4l7Npsg8vf6gUOq2RY0PDZF3b0G3ixm8EPTLNDw3ZhDBvumbKEATPKntKR5Vbkogb22LEHV2
9GEYaM4qgYbOpTQNREpwKMiEX1HHaHpv2hyraBAk1aUZiJkKutXQKpzncb011TQ9CBZY3GWdT8PX
jCZkACcTbtd7n1PYaUV6iPodoYr+tTGzw050cXoHXaEtRYKOB6v44kFvYEqWERu0BRhd1agJqspb
ZDBzGGx6RJc0xCiHmY5QdAs8hDRWqUZfYS7InZd0rr6e/Fk0x3jGrwdb5yY5GF/qx7RFP1Np6mEi
+zERbLymbetdezUdnvsu5p9dbJytdMOB2CZ0mFt0pOslQxYuo+mUQ4EK7TCQHwf3jvZpjhVpARXI
MDD+nlrf3PNIG/ogQzYq+HNODX2MtQ6+CC2zvIBFvT9dJzpwBre5gxoaiBEjab/26KKQxRLVgKkQ
eeC4gWCtW6oIxn4demdXrQuih/lJLj75uxo+9KVDnX45oh7U0gLxdO7vaz1yxHqIQQGkw+gYsu9w
lzP7mfktlPdIn+/gxJoN0NXRS3ykQTDSz2ufB02VDdBIqHo2+/yhtpBIqIiruy+aQOywoqTm0U1q
0rWr1mke6GFtlIxPUAXr8xPyDKRcPsiQ/U+P5il9qLGHROF5IPVVy5wtBBEWQ/yEaCFLF/cgGZQb
b3s8laxMasMnjdXxI6gTf9jXK/62NJqKe9kixwJrWJNvoe/ZpgxR/v88eXT9HWuSNTu/zsS9APJ4
JU2GFMK0nD1Q+HSMJzUL8hlkeuCr26WLsBJmAs9IX5sfc8Oc+yxqllF4ZtMR4QMa3Jo9afp1KJvZ
b9oyHiTtoNVmxqaQiBjOOSX2d8RNlhULuoXyium2nnZeojCHCpdYWMBMJsKvARXPUGkFnQ2+Huqv
4LL+MqbGn3YjjkYOS/k400WYgaoCmFDRdleLNGwKA2X2m8D1RuxxkKF3v+1Setu1wYTAhYzBJ9wh
CS9Y5vrv0iHMKWA1jqTCtQv2kWXr6gpB8ZWLbGmbHPkHN+6Pr9Pu3mf1Cp6LFr9hrjDUu3EyOBjb
bmzAAQem+xT0cYKow4OgLOrOoTvn7dQgdyHhKnZBh9tg0A3M1G0qvg7Wrw+sD/g5h6fUga0ke6Ie
WuiN15t7okhdlzyq/WgXGuX/yBsCnADWPx2mQ2dRRbo4YscsbFJMqJyT5pBSMmpYh822vwpmMphd
Gy81KdBYBH4rIHS4VU+RVsstPhHi7zZTgKF4rjx+lY+Dd0Vj5Ku72LLxax3MAI2aDGF+gR7qPIYi
jF1sMekgs1CBZnm6Y0qCVL2MwgQIRuqorWJoBssKyczaI3RfgWcCgALnBHoxQ1N6XZqPf9yS4puH
EySyStW1ojsYqNpoHFu4fs5Iv6Q6qC4Wp5iqlh3RYxEFVUDUMN2n07gKbEzcWRwNCh4Yw6Domf2U
8pCXUFjv7qSJgCUQukUaQcgRoxELAf8yVQDM4K6W2bbA3Zl8m/s+fgp1h4RjiBaozHtZN7Ki12a5
9WYFXc8lgewlMDNUulCBNlaVTtKMF5IO6y7GSe2XgQJgXySwHCAlW0YIXEGJaL6mMUhyIhZ4qzxa
5E0wo9MCkZWfXY3tbNsyTyauijXzhrVgJLfAoNv0Gw1aqNdNMBW06G1zwi/jqM/vbCijoeAjTWAz
Nscs2fR0GSsz3gag5kez+13TlJMCwkq8qxqdGAnW3tDfw2TBeybovACikxvh0B2seF/OSdbnWJS8
l2Xets2DjVV0P8G3JdtFk0qnYvSohdGRgNUqPJ9g0uAiAIsFeHbAE0fdIhJdJrr8VYA6wT6NTHQ9
4re1JCbmd6DoIG0XIRN/TLCwW581tN9lg8KW7JI+a0uOqImWvGVhWtEgjVHV73o8UxwZ94mQplN7
EuCgwYkypo9Yec2DgQSsLPAb9So/57IBbBaoO2slVZD3akZbWWjAIvWP5PJJUCjY7ejIWqRQJuuu
wjVgsA9LBhgNJ8vc384JUETqd3BpQeC2UqSx1sRFA69IaDCgKv+kQ959hmVaAvgHSiePRDIiD+jC
SoKiGcjoigC7Ac4ZETSQCxEM7E8nlE/QbUZxDDYmgzV8nqzNb0ifrZ91u0SuCmtAHPhfuu4aX1ZB
esZP5C1UMjyNr556Dy5Aa60vQ0l2RHUJWGE+C5MqgK4CLXxDYfdeZ1ZUjHZocavRbZ5UGTK77xmv
I7JbukTciXa1kAb3ePPdIVvNimSOdVyMUL/TBW94BrXMqQeJFJYOEFZVXpt/XmBAIg9RyxpegZyB
Rrpljtsd5AB9cxQA/FG4V5L7BaRB6Xc/ikx/hWRC+ggJZwB3beYhXe3hmxsgD+Oj3EG2m/o7GsLP
YVg6l+6WhTe/R27EJwn0szkGIwvH4yimcXgYcspxWc9kkuViehSh+CgEfZR+r1o0b6w6qjIJy+yT
9oX6ZpnMcDNOcf6VCjGs5XaFpkW0kgFpMBmQslA4WvrHlduRHWQd63DvN4h3s9b6HB5uZoZZEmDt
uJw8379LaIeT2/ZkulOBLxFcMy/Avhe4Y4taekFzI5Wv5utYzUgYYWQBcDhq4hyxfhTRY+3gtQt2
tj9vJ2UATt/QRD2CWC3CoUiwBAHs2q7G5woiWF3CeTHKStUiD6gAjn7FH2cPoJ0AcWpoPD+tmZS2
1KOSSMY8QPt3wiMw1DVw8sVdbpt1uApjH9Yf0ahVVkF7FqzrFishKH2YBvjFxEB7KNK0m6CvhvR5
xAk1wSc36YKaVJIs/DbMRT4USI5w2q2kj0Ior9OoK8OUBq5gE5XprpYrvD606EdQIms3+zj62nC3
+B2DJ84iEUv2c4jU14W1N8IuIAFiHVGH+lKG9OQPWaX3fR1j7e8TRNcal+amX15jrYNcmcw6v4PQ
RF4DWmbp3QCp8xwwofV7RJdwSUdI2IBELhUNsiMPY/Ej98f1a+AFDoQS49m/AST+kcuEs8+qKLJZ
mdWu/pyPHlb8EjDcf2lIcY3PKHw9eV1mkF9AtiMuckBWI3Zy7/ZDhiMayfu8nXor2HB75NNDWyY8
mpLzjPaR+jA7nvLCC1qcsTPDjO449B1R03LpPJVLZ0lWdjUo22VjE/09nHord01HVQQ7eVAximaZ
15/ZMofPvQsTwDd9HDyY0U1L0UyIjcq0j7CZIXIrofKeSIY7NA/Fb8OgUwExIkT4AAeVwAE+0c3z
W8m5L2Gk0F8vPOc4x5YWyVMNiSYPeZfZTE4DJu/qxWXrLiN2oBXvRAiVQgsT4JLhOPjDB5aTwkRE
nqXqQ0CDrZyeAj/m4aEnqz5n2SjbykngNEXbTKQ/54wlzTFJzeTvA7eEwb7zDAo/DRM9NhkUecwe
lYUF9PE41KByB4rQyjN+2B0NzvZPedxxrwraBAAToKS0Lcc1lu1d7LyuvV7CDpYSk++D9K4WOQQF
c1kblW6c9e+w0f5QxYBWIHEVSL2Ugy/abGfGKPgFPcgUc7Oy0ZQtop1gt8JST5VGBctTZlJzK5w0
uAWCQc7Qkx7VD2/2ckSv8N2bK9PzGAFA03Hcbv6QfFviDYK0IBmcZO7J5TRI0ozlAB1+ufP6OT7m
QHNcJcDK8YsectzHdEYCsstzLtpD74TIiq0jEmcp9bLbUXvwvBgbRFWyMBZHQ5WC8APyoMOF7Tng
MzNV/PMoGAdkvMgkPXQaCulozJxRqzQus9BaZpDr2TdgVkmAmlFWl76gBOCyMHLZ56MCMjwiL2sq
TuHGyMbYYxV4EgKYnmqi6ykaU3WksIGFdDmz2GJoYs7qagWg2QAZFkqX/mjTsZr7wP7osMpkaThn
CHoHyGP7Q97Az8ME3ZU3J8IDUdoLAcLgI7KrieEGRJgVDdfSMEA5FmDpbUSiRZU5srajgpXMVDFp
CYRKmZA3upkJHiGeUTkEQRsdFatsf2dNhjOQOvIVoA5zlS9diICpBw0RocwoIbUDAqAuA7hTjkCK
dPbXb/MEffrSTOQQDLDzLTrXEFOBv076IwIRIUvoG2I/YboQFbioSQ8p2s+ab3Oo6p+IyFxTNp1t
IX0/jEMwHSX87FoAu0R4V53fj8t+NfhHgQIPilBZOI9om8c1kW8tChlgITe7tAqRqqk9LFWTBzb6
7GqhHB6ZMVw6Yl7OYG1+pcay4d7jhvqkWFbSBnBCzSGoZhm4QaO1zqGSNNfX3QpUpQS+EsYF4dKs
lWK1HaoUEPE311pESFJ2y2eaiPpb3Kzx77Hu1v4b7LZm+2nCFRI/Bri03Wmt0dj9CU9pm2olU4yr
rc6H4JrEdVD/WKRaMWH9ONz4wyJM2eecyhL7y6DtKUxHVlEb0u+K+BkWQ9Rnj+OSgYlVEyMQnBBb
9w9uYAuONSEmYKzB5Gi2lFxLwQ5DNm2KorAYi+TdEtlJnmigpQ+RURia9g/Qi/UxF4NJYJnSdZ1X
wVUuwUwr2X7mXLYR4jy/Ns8QddUZAHIUC5Dmo54Lu2oV9jC4qBtIxO3hLuDlJe69Bcz92cAR6Up3
XhrgwO4br/IQrS5XRq/+F6Dj+jymSOAODFFEs6PKdPEZ0j3qF+WZcmAL95G+DTkByTxsnACCjWwR
qXcus7Sc8CeJk2DGjEedWMureUqtuTKoVuGY9nzeInLz57OYlBu+Ti7hLZAHmTTVhsBHVToN0ZHb
mYgjbCMbzyvizOr6AGIQ83djV2c+mnxT0VwNbMV0zcYj3xHrJh0kfRm8JKNMxKgHoc91e6YI07UM
BO0LQi54vFkk6TUAu2naITKN4a3dz2DkR74CG8KDJ2tQMm2S4bNCjsR3bYZztAopq8d93Pm0PoB6
F36JUkQp+GxZ61WthnRcg7ZRxJDzUNdmt4JzoQ/+Ynh30vkU9dfWhyUrHAhSWMYmTIv2aVlxJJ66
GuFNDYzPQV2gwDWh4z8hVCzdNVn95KRppBPoSm1N1ACAvglvGtxzq2la/wZSZ9N7XK8hkhDXbwQa
JRAkNf54tUZSpqhdtRxRbA+kBqF94x2nKJIAulQjYZtRA9pCVQCcGmcBjik0Th9xUilSrnkv3f9x
dF5LkuJYGH4iIvDmFtKV91XddUO0mcYLIYyEnn6/3Ms1MZOVCdI5v/2nttEOd05UD/pUy0Q8zY03
ISNxbMCUpma73sta+X3RTFLY14455NNpGfCKPY77d+QYUDlF54y7c5s12ZZ+yd63536yzBIWL1N/
QyAzcKZM3UEeqpmmjXM86DF6yrTXYOWT3fzbawI6oihJ6rtceqEbX9K1X54S0jDjfJ8X70jpk30o
KanxiXlm5DsG42DvzOiqOK/KDBVPKFT71687N3nYxml1waIAwhhSYxMXHDhzfRsEm1Kv0egbeI5x
cOtT03YMu1U3hEDSJh1AOJe0ZhXxJWOBGOyNP6Xtew1vhqDUiVEpUTGwvE5kiLxuTNfNDZw+8ILg
boxzKUc2orp0/U++zPSZDcM8dIuOv7eMHysfw3o7J40t6WWJh/mnjbKFpqSI8PtTPcVBxVOQTD56
4GYBINUqfvHAMQfwgjjZ83KaUpMDAuxj7unYee+A3J28Gg0hD60ouQs0qL/JM7knA6B0Eyo+DQUW
RcIdzVs0+fsx4bR+17sUvxTw3XO7Lcxh5ISMRWhtdNP0YE9HubPpFV638JmasFfTYQg3958YvGDJ
Qzl5P/raGX9RnuisudzM8BoyYIWHlaXbHGdfqReNeaPMcQLbr7WnlW2RqYiOtt4nU4zXARP+Iu4+
69iylA9xDdUT+3X52fVzhADhCtQvLN5HgxahYZadWn2ozdbow9b1ccb7EKq3DA4ajGpp9riYAVJE
Mdcy+7HXKJFueob/R4uG961qNji80pvo+S31tj/1jgKC9vZ6+1WVCeN+3fTC5B7I2e0s2i4+aU+0
N+Wsdyg1OCEMDECZ/I4s8jyjJAxdoIAiBpp2iJ93MIBPLofgD6oSmCEqxUc4NqLd352W252NaZWf
AV8kzUQDd3ruqMHZgdwb/1e8zunj3E8SBsObpq5w0mXjEAt89blkbvnihTgC0sVm73tadi7UzrY7
udcogP5+7UHsTOOpFxTDEVloHfc1EF4Vfa2+rpvzlJj6XNM71+QKHureaKIqc6fbm9vAZAvszBi2
mypiJsAbk4XEtFrYmb9VAgeSA34OH9TRCIAwQMNXzAlCHzG9zBkdTbuLE9Gr56CIeoZodoit5Jeu
9+A2waXX5pNptj+1K5aQIKEVoNaL9KQvzJBbCEgPlV0gxh8gzWRo2pOcS/d5Kie6ZbUB5yrS0fD7
rqFLq66SIxDF0iC3NdqnhmDfevPRbWX7T8tsEkUllgQWqV3id+GIMbifh2D8hO23Is80O3Ah5j4d
z/zV/mNVh43NZ91k5zZgYoCDKJfTPDTNq5osTWlTt/BQhc3OCjxMTX99yffxIqe2h9rYy+6tnmY7
0KlM2e4xWrG0FW6wp39sG6ClXodSvyIQ6J4HPubTWkWaJ2K+shosxcuP0VnGe4CB6u++1TOrI1Pb
L7qA7MPQ+UA46R7fDt5V+7otWfQW1HXk5o7o43/CWD87bu0aizcTQLXxDO7yZl14rJQb+l/sFlfI
fEtQNG2VGO+mtSanw6b+zDzk+jd1v5fJcQ6iHd1T3NW/st4sL50EV8gXtuX9BD5pyoJcTPPLCelU
PFGnJX+gkmDqSauoiQ+MlU6EPGCdb7W/44Kme2ibgCGbabrphl3LU8vI+5bUgZ1+1jVKEHTY0UjE
SuAgliuGxJlODlmj0906ZzDNcbBfn7J22uwl1n4dXuAr/Bq6nPjbm1VutAub2ATBuV4c61/aPhu+
Wl61EKRWRcFvsNjF++gTHaifzJYV6gqN1wr+O6hPvtOOXsHB7f0EgBfxeTFz4x77kUKrnLUhpsmK
tCY0FUOCumpdPYwhSAaX6NlFF8A42JRyuo0sk+zBhxH+GQuo8UPJGeUeRd+FSCag95Fesn00F/ay
Uhep0WV2snbB2BZ2wFPnrPX6Cen2PgFSJHr8L80goEDe2uUzYSlLedpjvsgNmVxX8EIsf/o0HQbE
lBY5dLZqx6M/sXbVKRhWQPB8aCfxISpImj8p/3NyJxvXaQolg4yLEwXBCh1RDcHBqkY6BEpDfSQH
RdwWVoq9DLM7Wc7tR7+Cn3OelMlztMfhv3Xa3fK4pJ708mpvku9UeDNYhLu6sMEw8ac4ah19aWvk
w+geWUgRM7nkFuxzuHVQpssIZJDWnTMfI204ZI0DPHmimCGejzx2oAJw1eGSowUSREVuDi+qILD3
ORi7pnmaoxFsNAY9QQkRoq65ZW4NV4jTkVSWrQlREJVcuUPRk2wpikD5O5PrlEZvrpfZDdJ4Z5WM
5qmDtx+SSbPsZTVQWuB2/QkZTB/me4jkCNYzEVB1a+p9dL535Tl6XF83Ztdlko/pFnuc21m0FH2d
sfysTPRp7iRApDqD4y2A49PfvMcG0YhcFxhJs8x0TuC82D/8TnHjp4NenCPSKdneqsZteTBtDS22
IaOIj1vM1lpwoCbrCbpvDw6kcjR8QXs7jIdu8APzVOnZg+FV8HP26Phza4+rJJP02agqrk7LDAP1
HAXo8WrO0y1ZnzVomj7Q92rr21FuQ/ekYrd2z1vY+/omUxq4fphb13lGUmXqSxP3WcK6acQDLb/V
whDuZFv7AYDXURfrSjW+BmonwwrGJ5TNu1dGXXaTjgmky9o7UcQ3DMz8RVe4N52FN4DRZ9bV7wHr
2bXlUu3XvIR67g9mz/R+zsoxAb9rnZ6/3pHmL1ox4DA3aJPtlNVT45xBK4Px1HWWOrRyh2wdw13/
3gJnXU+eU4rxIMZ0N4VjVVkXOhwR6O18LggWtrvnod7WisxJN+N+Ero0dwjvlqFAowdeVBO8ArAO
BAVyOWiRFSstESQNdSGRU/3gN2SyLBZENl2UlK/VUIPUc9Fqe/S6CJ3x1GRXYZGrYxrcpnT5yZZT
vSSmuhZ+JA3JyTM6hgnkA2/mcenE9qDg+e1pcKaqwsPEYPGj3ZJF52Ej0/LEj4wQTvSwv/mApHk5
SC3HDFWFbzOgD1FOdA7WTZeHBJ+2x4Y67pQPGRhEZWoazY8eqSJxbMqft0/LXzm+zCXKvOMaDUH9
uq2w5z+q1OlCRGgl0R6RN/bM3IQ0bk8KhfDD5AzN8uX5xKgeRmR5vG0bl29BDTl+/8qbSR+Q1dTw
VZS7bJu3YYChoTfV0T0wMOQuoFZty4ddjCF0EaH5dQ6PEYsbtJImvBVz5NgjgHVjTnLN8JJsMjPe
iQk1jY+AOGLLa37y8mZvKvXkQGKNF0qm3fZtzQCzPt1U1v6t4Oqp/64iSZc7b8cRRCycG5nLrrv4
3huTpT5TFzfYQtS7h0E/RojyUJoe+xGqStyTq7Wgc7WTWvZtSIXmg177YL73Eahlj0vmpOvPUAYt
T1dYaf/WMufEB9g+Rfonf+xwsItuoSMRjKw4JHuPW6srk/Se1q4kO68GfvHS90vWgZXGTHPFMvP+
nGGC5zUnlDf0TmSG0ac+kcaZ8ZQtCYKMaA7rW2preCo1IitznkY3Fv95k0tTri0DhG6LzLIBTmwe
jfORht0QHdvVKdszKg3THZxo8+QTp3L/LAePa3D0Eqmfe/687CKU6ctPsTpme3VJfuGjc12VD50u
GW/NsFV/PAfL0/016Q2IHozauYM9JGWnB+/VB+KRvfavNrFPpNA8UsxSmTGEPQWHL29oLuIG62Zr
YKQ4uE1/tEb33snlbF7eHSid5UrbwPcxb6ZoEgGpy/pmrfzqD0iEpi0T0U2wH4TaSzI84fD6mxUm
ADY5G4g0dETm6FPkRgS/7H6bVrexMy7+ObKefU/IzrUXZ2/9mjg3+O98VmH5p4tphz6uGLp6WBKu
7TEHiwHYRfLCssF+TPsowLxcDzDjaL+dbYm5PjIua8Rpyr9KSeZkuTjj6qg7XnOEDKkdwu636NnH
KEEnovyos82PD+FGm/P75PkyxshrRHsXj8l2R2EKK+C+OLg+l9ASlb2Z1gO8HkKnOTl7h2AkiMYw
LPw5QvHLLcm16sqdtUCVzNITtarpeUR7bPKBoUfl7pYuzmEQgpyStaR1DMrfSaAxEGiFOTcQEshW
THH7sxsX91uE0zaBOSh0eOguMpUrnSQ/YYjD5Bylo/fGfhQxXE9tyNHXzlPzCGky6LMRUD03rQiu
7/LiGt79djAxtFVsuKZVGE/F1CkV3TnWdRcWNxxkt07l+DwENgLc9qOutTnNUOxXavWDHd2K8NIb
gQJ+vzh2bKFkh4qBzAmj4DpBzOyi14SM7CBKZBOsgX0qb/zVkpFNMdD8bxh9+6+K2zY+DnArL3aM
QWuyVbjTkVHGfnJyxE/hxB76EmSQoeepnM2Hdmq8c9ko5lcAffmUpVNDgew2728Nzkx9biah7Kln
ubeoCafgP8HTFOXAPEw2jRfsIZQp3cq4pOmNOZRZuvyLnHkPL1W8evzxUVJ2oEOEPbJORc4vSJSl
QXUn49d5h2krCPhVVE2LBUWZqtztwXDV7jchE4p38fYso3dm2XfKP8xSf7lN5v9kO5OPG7GfKl91
5nbFhtrYuyhoN4LKwlYiHI8HVbh71FUHeFfqcmTSTg+jt1emSImGpK4a4uAjQQg4XpIdjdBvBdy9
Ig2kYOOAfnxoboEpwol8gmFz89WMKaqyimf+iGaM0jc2CB64jlIc0IU5Nv8lW28nzC+zdE5LtaGq
MPXsWeqxrXu/8fZ0B1olNSPsNfs1z6KA4VXNjX8mpiFDGiDSwT+KAGztsCLZ5Z4Jg72hRGsk7LMJ
u0Wcxdgs9YHXFUtcQqs8kE5auzc2SB3uzSToN5yQ1Ke77rWOV8mqL7kLuLRQGJiaRtW1JeJx8xk6
eMFmIY+L6yNHNDEELivWVT8Y++QUF3pEtwSroL2duC3q4Oir2Vl4mI1cc5mHdnusUYoLoDgmiNzv
W0ymCmhZHxmN24tDpq58gELP3jP4//6YhKuDTn4e4qhYnd4GNy1yVHMLc8Db4Fhk1ceB9t4K/nES
6FhbYKEibqppYIhPzEcasx8VoJxeddZxD4ffzZlqjioeQq9w7ebC8g3r9Kpal0EjSkjg03EkkdTu
Wxlf/DXlMyvygoOlS/+LxtZ5Q5KTPG+lQmsgyc4Obvkw4F+m9fu+kLHeUJtPKVZq1oD9z0LWv/hh
lHRlnojdn/MubqvoGbIiqMdDMzikyx8Irvf8mx6OjscOctlDhY/W+KjcObIfdQp8m4NANXR3L0FQ
F10o1/40xzZ69Ph1smKMVDPdX7U0v4DEB2rS7NTMRSDG6rVsFRP9wJN1C1HCsx9E7JQnKnnmt5qM
uTCPdsjE87JUDmjn7JY/OO9temIEteVhKCXQnJp5w4uEfFz3QSTBfgnsXKG13RfBqN0swMv85Z3z
I0msYvPsGrwsmw7C8nuBCbpcc78ihBo8wvs5cocZjb/qzJvjhHRWbymQx7dYAsW+Iif8/aSNOB6B
SZzEQBnd/jKUu0DjFSsiwxKJr+REGYsytwNH3Ds8TPpHRagbb/p0Xr8nNBT1YYpC3i4ffbG+NCoZ
sBQm8769jKTsmXu/3uf6Kwl1rU98t0RRMwg6n9s8JfGxrTiHi6lfInOrx6pUCdqOMLjXuDk2xFgq
wN/V0POcgyLY7ZR0ZRaftqYbr7BMl30n0kt/i9U3EhWwCN6dQc0/wslx8ShBTLVHEZfrXqyNTV9m
2bXct5w06tTHrefgs6xkzZQckHUJa9QF5SOCzGY+LFu6kYvQrtH0BpsS94dkZBAtEh2TpuRKCaJN
5aP7vYZb/dzOdUDVb7ADNfY969qjn1mpDrJqDGoY7UzqkIkl9Q9Xp8cEgmHUp6+FPxXoQ8p3rUtY
U1U3TcWVwEF2ZDMe7oZkSbnUwgoUmrkKAwZwcv9FCc7yl/m5Mw9jp8BsEr2t6dFR/ljfNPwK/y2R
7Lrv0MUOAibFyXPYVg1aESjFFZpJx5rDHFX1cozruep+8QNSEtuwoa4Hg2WUaBRu4+EQB2H3S3I9
PrnaNd9ocLuoSG2Efmnytmgu7OzGv1YTTNFp4eRsWAzjyfnwuqtNDOqZW1qMZbb/DvAwPHUSrdlv
pVrj3Myoot0Der1mums3jpk3W0FlFk3cgirA8oIHHzHRDP0NaHI5/2UMCt3TksbGv+2MEfLJ8ZTi
XDNWBzmB/fAjkVKBh9LBK7vgbtmjuTwgEMTiSUXaFr5G0oTOTdtyCFws9wJ5aZVu0OJJf6vPys66
O9XhPPWXaK6G5HbjinZuwIghQL1xgoengXbxDtyOtXuq/Ah+vGIZA/NIq+W1mTO2dTcKp09dy3jP
ZZzC+Hpopt7ibGkof2D8Jj7ExwaKtKKGDl2GdOJwt7F8lLuDljyGe9pOSLA9PnW5I4snOM0gsLMB
hwZk+CbOk3LG8J7HMamOZmGPLyoPIDwn7tYJz5yDdi0Gr6LkMXM9VHwLqjC+3k6uRUU99zde4+mt
V4taX7K5D8LjqN3ydzyjOGn6qC8PWpT138qEZZBXS9A0DybZHQAZLFn1vU9ezm+Qjez3NiaswJ1x
o/S1Z9unZkKgaOvOHXQZEmOYwvWtxP+EFKMeZsbPKDK8izYp3dPcLHt9oyPkv5xTbq0Prgqm/UTB
WFreu27pc3Pp1JfPJNrVzWFVNCpCIsTJnH6HDrsCD2m/f2kaEL2z5ykE72kpM+9+iy3sjxF2Dx7K
EAHMyUt8y6DhEZydyKPAZDGtKHx6BG6gYMLI+hw1eyQRNIyeBA8gjHktmAR3/k0OImMxZKHz4HnA
shVvrxfRwgMRLd8HKEdxGgAEbDHNpc/ZkA3d34bnDT0l3GnC+uMtK106onO4567Rj63b6uBX0gWE
+FZZoHGvRWArB9Da2oI/M4tpvanfEh7sv2wPRdxxiSNRc8wuqP2RTtoDY8hdvXctaTgM4Y7vjHeL
23UcUX0lvxSmN8ijzR1/Wmm2d+Xua/CamYoAylGu4oevhjUstmHRbh4J4cU/yEGTKEcb1Ly5X5uB
B9DqCSixZZjyC22iPT0FKcZxvDqJHU9mn82dH5IinyNTs/WTBqnyWJkbEJqVPJ7xTygtwPGSjgtF
Z7g3guE469R+7nWWPg+YlRTzst8mDy5w5XBbhuVS3dNL3KZHVFxN9xC6SlQvhu6qQDE+Zc2AkoHx
akdAOZr0ZUfivH1AjHs/ZxeG6Ijn3emP9YLWhWO6TrhowRd0XonVgo97Uf1O0ki3XTYPlTU0jzHD
U1D6V78NnjvNAkgO3bHsHW6Nsq/bPxDrLvAeooE1e46VK8lhSMlrKXgSuV+QV6c/l7kd3rsEjgcn
zTAAy7K/eqe5y2KeprJeKKfCknoP9cv2Oo/h8Ij++WrkNXT30rq6Rz9V4trhGf6T6ckQOVQdEm8e
vsGtAm4xuEi0P2s04pzwAN63uKVZOLJNjGdCXAXObuPp9B49AlRbvyb0YsUsYX1RdU2XcS9LuP8y
4n/9B/xbVTcxKNJ4amKkSkwdCO05xRZvOmD89IaH0utr79gw8SKCSfsNUWTvBoN+qpgYmxudtHY9
u65Q3y3stXeIbbBv7P0eBVxJW0//mcjE37U7SY4J4bVFu6Xd81jq9IeHFeQ7cVqFELHyMBd6STpH
B7GO2EOVN3bfSq+Od0ddDj4JpOzNdvSrbL7p9BKleYlWLroPFt2sP1oVrWXOK5x4OfLNUh0SmljH
wxo6qH9lFpCb1oo+gAufTPrFWE0tRYwpoc6xQuBLQ/GPHjIrd8MvlKyluXo26FDiq2fe2rolmgr8
z4vLkB6p/SDnwdM/1zkAHuyH0VSXNJQhntHs6ryDTGKgLxwopBr/446/zEfE/RKpLXgArVhWMNZ+
+SNMmuC3iUBCgZuw0dj/mJfMp4FsW0+VlIyjpypBPyuIW+71wY/rngAV9juW77Aza5E2Jel98zQK
/1DWCpuFCOvhbcziWiIdGWJVLFs7ucfR25wRvUYpXvBt8rBl/ubeMqiX6cGl/vKNHLrQubP+4KlD
a9Zyf5zjemD2VTILDxkgf8UIFnNW8VIg7lDKW75IP53jYk1g/EqiHTYYutR8lc1a6y9rLGC08uNm
Rdp1fUx11YX/AdfwO7T4L8uLu64TszevNb+SsYFfQB5G/JLhRgZiiDLrkEyhk+ZGXwGO0l5HpakK
cOrOGawmgvrGvdubrBxyf2jCdwqMpxI7kI8QJ66qGTytcpz1sNt1fYf4FWhyejwI4P9NWR4SX+m7
BQkysCjf5BPbefcULyWWIpCocSiicdXrMbWtu+XrfHVJR44Lpdtg96T7aoz9O7CR9XvrvE3nZmv3
h4GljwqArizNWWxXySYstPtiXL6Ux22BsbiBVtsk+Tuz+IN4XrKmUxX7yBfYGlA6tK3QIE2gTl7W
jfAMW+hhMELWiEditOp5dlbZH6p+ZON3Mj7EMQpV+isIVuwGQKGo0IfQXxnFK7KfCJ62eL55HYYJ
dcJV2qkd2kQKNxUu9l1EggWwZvYVU1/9W7jtyH8G1f5aetela46RuRhhnT6rkpG5CLUdsQ6sZfcy
Y2Lz8hTVIigv4FyOnBx8hUsJza8EZv7D6UukO0p6LIP8JCY4maY0Xh4F/c77XmUkjTEtrclDY93l
uWqc/bn2PeEeoKiH6RwPmflH55Mz5220wB8ShL5+wGPIDyxIXFNp0HfRxZtR4d8pmMs/Q1fiWrBd
sEXHOq67VxKrNlb+KVgfIwlNf5UDcA2beRreQqN6/0i8DcrJypr2tiRaF0eecLubPpZRwvLvBaUQ
HMGNzB44gx3EX2Xkp2gJPKeR3yF6JKIucPnM7a8GRSSCRZ6I4dYLnUkfVBRlGEcqEgBfXJc9/Dmc
RKpuObu2f4QBENPOorXW52mIxBf9Lk6Evqsd5/dWhqNzakSfPjbgk9ytjcsPyx+CqG5zgUZyOwZI
EWQbQuixpi7hnYcncsLu1JtQHwcBkvlph6h61gZijwq6yX3t3LRXd21GkdtxCWTQPOpkjtRdKYKr
MHvNvPrYG6Z3jEid/YONGP6IPYfBhjUQ4hmiuPqZzsxO/D/K6F+QgOvy69Zjknv8a6B2F0SHF2V1
mhWi98snMmGa9biZbH7RjvGCmwi22PtRqjJ4D5d2/mVDT0/olFZJ+H8vWVkRLGRLgoBi6CgwW7uM
6OgkKeP9Rrm9a+9ww4zpC/7q/S0QHYII007Y7q+D2XI7y4QcRw58bH64PWDTTN+mzqGVakJA2eig
PPruwGWBkKq8QBVsH4svgi+gl7bNUUKR2I+iOE1pV6zUt6UKGZH35u5ujumj+aVstvzMmOR4AU2I
HcUgPv3rMyFBI87gOAXyaLN9aadbofJWTsUTzE8QUkFu2IvxFC00hrg9Frms4jhiie8O2T6akFLY
Acn0BhAxcidYKMKVOk9cE0LW8Sl0mfNfMq2z7DnBNYTKL9HVqwNquD2ZWGeEMwSsNgLU3UFwi6Gz
XArjCEQ1AybVpXCnUQWXMKhRonXsFMlhh9jLiims5nfRRRv+uRWbEMxvUh63MHDDm2keJZRNnaif
UjnzfN6GHi9rva79wVNNHHN6l2JCnU8ENOOW+1MSMwwfLeQI4NoGw8UD773a2NRwBJmIZt4fY4di
a332uDX064umQqW6xQ9fom9vOkf/YNoZAoAALZrHDgHN8h9rnMhs3pcDKUVgpH3CvV7vjxIXwaf2
F8SzYmGWyAPf19PbTvoRej6LppSPm0b9JzPp2txMstv+djUGpRzB0sT5IJPgZySc/bFzdx7CsRll
d9qmVX6Y1gxvSdNbIAk97d8rl/XfDZlKfDVKrc+ibhx5oE5l91H3u6h6k9REb1G5oyGMVBp89bW8
HgV7Ug4FpjvR83sw6qEDRFuZN9NCbssSIgs7ZHzOJN85iz4jsiZQXKmm+lzKumveAvRc8P+cq/3b
5Jv6oxtSs6NVXNZn0GEleRQtZpq1ctPtAiEEEB9VyxCdXA+7bi4BIP9LdubMwxzY9nHZSxy6OM5m
FC9Y4957MptKNLo+iSqkw++YbKjE/F6sTDFcage5KlfjL5fXWx0QkYrvBPyd6B28iNsBMwc5BkK7
SQFFrb9IVNpDvIht+zSIMiN3OnUd97wwYj6gjai/UCOhqI+kbYlnI7rjC4vXpk6k71XTuUT1VCEU
n7vpl+UeZwZzu+CNPTOtiyEQaPvdZlYvaE9Mc4tuqeK/jrURNzGZL+O97Yf1MlmleEqglBqe3TBG
CA0x8LXP6IeKZF62x86O4bfyEZ3mCYUF5NMpDdTtZBh6EBTFqKaAhuf3kCX9D06PYTkPpfL+kdtB
L6ohoZfIWDh6gs636vprrH6Dwp78IrvC8Lk2wiwiJQTvJP0xKJJO7vWJ/Uc4j4my4ycAGdRPVWrx
xaErHg0zgVuA06ZMS3OzqjwJ6+YPJ8Dq5ZjCTHa/k1oBYey32S14cRBdkMIO3WtIKsDGnzmCBqp1
SRkTs04/JCHqLI48qZkyJkaqvOl6Dpytj+b4Y/P8sP6FbaWqzyLe2nvkU0EGvki0Dw8t2gwJYGku
gCvTdJnrlViFqEVEWcR+W0K9hG7iF1YmGm9AJLK/V4XVwwaL4J7tnOqIgX3a1d0VS/7VEFjRIVFI
go8u8jOwc6Pr9Gn09Dy9wlbhMRvSa7SB03SeeuwDsXTHNRHRj6Wt9jbH6Nw+lTBPzPIIn35Ib8fU
svnCQpo7zS4oVthZkbOt22AAxqoXIEdX7QYoPA8CrwJlL727Keb9ZNq9RzHb6snFenO/ejE+7JwD
TnVvA7a97DFOtPCY0pYW53fhhq7juY+EsLBGnMZ2isoUae8azb/tQHq4OoDeIpfNhzRMtDkR0b85
6wtyfG/yntN9xV919mq/GfD04AccqtdsJ2FhuksDlMFsiuxbQXWMcdRHCQYV3OHNDdnjqUNbROT1
DnOqqqdfsYytywaI6unQNZvEmC7ipDw1JUmy4jAq3x8bpMdM310xba74J+dqQpkJa631gzPSp/eG
Rt2mR3/UmsnLbYhRCMYlKfM18Pb/ArJbxltbMnBAMYRSvOumHORtzUkYHdY+Fd8ZmUru8wyff3Vr
c8inf51t0NWzn+wZzE3qdxmJbqbp15vOGRJ7phZyEcRYxxvAi67oSbZ7rIabXeo6uCxgntVDpn03
vu2zmjPTn209HLTbJuZt4Z2mO0IkcYw3g0SEz2n1W3s3p11UPuAwwm/ls6Di4oITRQzh8fYvfo4g
D1tWLni7IuZWLCRHkA/lvAKeYN0xHQTurUMkHeVjZMDw9lgyCsgx6hHnVEu284+FSt9yNm99Bfom
sub1IJDEUVX5vO5ph7J+NZ7FSpxBE6C7aD+iTcW/fEw03BdSZ6+etIIOCh/Ic4dgxCzUDy2TDfeO
YBHPyijvknJ/Dsso3J4gqLjDeCPDjzlIibeveMcfN2fbCDzg585unUhlf0w9Vb87vgB7rBGGuwAN
IDvHVcXzn6HWjI86bABCE5rDSCTS/DOb0mqcc6Fvf0pbOeXF76SjLpB45nMTiT6JOPbn8zKXZnsU
RhG9kqIqeNsygD7EEziBL6aUuE5J/9E8K0lHWuDGE/hoR27YuzpBAIR4ktOBwKC2PEJ3q4sd7DId
x2UaX/f9//dd4JmPKYCKOyi/hsvEQCPioubfmxS1zjzzP9LOa8dtbUnDT0SAOdwqS92i1MnphnC3
beac+fTz0QOc06I0IvaeG9uAARVXXqvqD2TKtRCuSV6r3c5JQ+8roiM+r4Y6th6hs6J4gpNTirep
hOM3eAuwqr4GGH1BArdOd2zvGXuW2qD+M3jeE8kuqVjwbCddV4q8wMbElaSsS5iYLxTyKVAreSSc
es8jcVu4MdR1p7HqP22rVzxPWUDZOgBVwVOdfHFKkhBemu1CEXUQfkjxj+rIoTyYQwV0usMZBnMC
NHzkh1rJTMDWbgmCQqRAm7Og4i5Ye0pW0jTXqYZH2SAZCjm9cJplW5KbRl1EGniQlKosnaNC6fyt
WZreSNPKc/FRbmAXUEAQyNtlRdd0KzHmxbXk/SuCoOgDEFlGWkIocRuEFqjLBQu3lJV0JYdu+xsA
PW8/B9iptZA8o1a3aWm4EEk4r7cpGoLDGnUw7dnL0UxYodzRPImtSaG7dhweTqD0mGcRqLe3yslV
SsZWWa4MlYwzADqxeEIAxiefBXGheDQQGvvSp23n2CmODl9NjGFXoSzXzfdeofBNNr23Au69VO1Z
31Rrocui/QfKsWisBcUdMVmiCIjAixSQilyDPAHpqiAxAOyCp5kEY7PQvmbjs2flaEbu8sV6Fu8t
dXDeCtGA9Uz5VnsxMrFfQS1vTnlTRJsBuKsLml6vfkHiB8EDP4QsPEJ1PDYGkr/imle8eEJuxhr5
ylRLF2QgQxjrULiltQDLCekO0MggCUFOQC7NBsrtclxEX8O4jZwHM4qEDqR3JK7iQEcuwJJM/m1l
GipnrdYOx5xH+0cK2QCqutAGz95QaDJUOsgxC3DItUK1EoTxJkBFX2GeWeVDKkqOnJFlKpLnTHXJ
oyRiUv5JpCZ7T0kN8wVFYvJIJ2PQvzdaXBhr08q7U0xqq134iaNYv3VRoJCkUKHfulJoxUsQR9UL
IhJ6BnPcjHkVVVmCXbSeK4dOLaiklInmuftUL81hZVGIytZmLSNrbYK9f5BGoaF1n3rNiY21CdeU
m8CiSWwHwlaJU0Oxs7ju2wf4ANAmWhRIpH3uwxCzeFSDBhTL8l03DAvbr0S09DP5a0uFHQuxw+gs
BKUaAdPaEK6hJwQ7Pa6hgvmq4f2ENxCACy6ttjp5bqeXR6XuRnRaI/lHFQ6FdwrrOFaPYuN0lE0g
tPjhBjSDycRtQ4iBEhzgD58c8E/MzbIz6CEw31woGgOZIAvGI/+W06MBwUHY82ppZNjBVRqtc2pR
KYoQEGlISvgg1RYOdylhaSFhHm6KiIcTK8unNrj0C0XAGypyTOfALodupKYII5QIcT3UaJqhrc/A
8tG3ZeJnJpIm7gDur1pqvlorJ7ekZuAt4BP7LYeaB0OjWEps1vEzOaABhibK5tqmrfBZ2llaCD2R
klutbAaUINWHvqX0NmaCZSYvx++Kp+ngLf1Iqn61da6cYxUd2Ghp1WR5jj2S+0hRJbqI/RqyQVX+
ANQmVr9JCEpQCtYEoX0iReUVX8BMehCqDbAE6ioA9AImRqZISG4QXZXki280+kfERgMGRKFGYQyN
StWn1dFkBNhmRKu2AIwOJpzy6ybOwsrZR63eGFu0eopya7VcWDgQQXLgmRUUYQbiWbeQlOyKoD6k
SQwn2WsK5dh1ruhaZKk9SXkfErV4lBOy+98MYF3SuQKAKC6Loa/M5yCrcufRgipJ9iITBOR8B8Js
c2i3wjdJLZsUOxR+7SUyyPfvrLygpA8HRgaEB0k8VOOV7Lj5UyVUibyvyS2YSDDJ8ksg+661GkSZ
y3UetuB7hJEQmVCMEA/ced1g37ms2J3HqDxXhcQr0yoqpAZiw/R+8MDsyi1qlvW5kY28XPutXjeA
lSvB3cMsdsVl1qQ9nC6oCJLwYJK8R7TLsTznyQkz+SPIBDffZ2aOQbauWLxCIPjqP9hSKvSFKkp2
qDm5ZhOSbDAUkxJaCTAm/5YOHIAZLLrYCw+eF4jVD1Pkvk1uAB78OvX7XLE11Om8XRqAR0AYDfWo
hUYiD3+VKHDDrwi1tO6I1NXE5zQvs/SEhQoS1YWiluW5tHJAbwNDJu5hC7nc2WVBU/JXtc50CtV1
SdKjaVF8W8Wlp8Zn0uZdd1B0wD9Co+jwAQw1dSCz1Y3KTREbxyPqssMv1Ww0H3BuFbzPqIteK9nK
SBiCJdFErMA1eaKXHjaxZIJ/qo6gh2v/RY7idQwSj4BAnMTFILiv7hBt6lTam7tquWSk5qRnRwHT
qZinqcgo3SP4DX9wIhoqEKOJDLc+tlHer5sCOfMCVBQl2jbb8SQnFchNXtmGXV5vBN34nsAi24uN
J59cWAPOjODqlda3JGPRC6GNKvYoYjoqzH/S+tZqpG28NK2P1CLWTb8L4t+W+w3NrJmev1Kq/xsH
vxvgVQjxmJOexz6rlqEL1Ufzqate02Xf7Y2jJqyrpSG9+smxWCnuNkYbYZni3HCK52TWb8Ynrzea
ict8wTS+4RtyKlb1Ee70cqjtASEJ7v+uuIWUb3F2aBlQ+z+8xMjErrMRi1vte+WP3AqbLA1nZsG1
ciw5KVEcOx2PnCsLkKKC+dgg5nWk4HFy8w1VpWOQP9/v85tBJPS/mWWGLk2HlrKl0kUg+4+SGj8B
cntQ6udAffkXQXi9kRnnsiKrE23aMHGVSled5oi+6xdLl35D534yPWVGpXjaFiYnpzI8OcMi1aZN
tZJ1wSpFU8uQF/K/FtKzbLyZ+UyI6UoghCSCukBgV+MaJU1mCJc9rTK5P5yC7KkKn0Pnj2y9F/Xp
n/XXNMq4PXxabz4y2kNUSMGpLN5l/5dpnYY5p4YbfXXRkMkOkwmd43W+EpwM/83RbEf9paYzysdz
fTV+wqdWoOXVqVZDK1rnrLk2fSUGz335D+fWtK/Gr/gUxWsUuDoiUZCiW0YSagvmN1V/+v8NyGQD
9IGbq+AIg5MCgyEUfqNCB39vZtSn587/toSbiTI6SYrSpCUUmDMhE/XgNIpZLai8HMQKPuf9ltwc
FJNqrsZGrgOWuuwuXgLAYlGgP3nZyUSSNECzUvJ/Fe2c9bo03UzH5sgay1ExeIkrymQSG00iiV4f
Rie/euR57JePZo0eMDC0Ifvea6R9KJQgs7gZ5JNjfAtRiFYw2utI7XtA+CzUpO43fVSg/3yoTj9I
uWx6Vw1qLzh8kDfI6wgVLV+TqRW6q0LIYGa1i/Dr/YC3+vpzD0zWmNCkjl6SVTg11lb+mSBQGJsU
xmZ7euqEN23YZKENRk7WLXejU4gMZgz0FcIW8BJUw6wtqmwWDL6w2xhA6O+37++MnPaoqRicEYoE
Wng6Y2szlEToBdHJSoQT/DuAWWc02gCUo/8mvITPxjtPjeYxPuiPMao/5FHnVPpv9bGpmhR1xguK
qk/6OFA8re6BgJ2ylVevPUFbQMVD5HuuqePGftVUTdJlgOoaZiSTPu4l0wG7VkWnvHomZ7hAdCvi
li99dxbGk7pBlwlEWLSc6eCpBYEhY5XB4a+LXEd0WZ9sCSEYoYIMRX+W0YMQeQiViAuoqyxonvX2
VUofyCwFvPhrY2vK710encexAEHRozKV7Xg2b7Qmnvmqq4U9+ajJZlj5ft+hHNafa/h7fffqw6e3
UKiqef5K6eZ+F1xtimMw7oMK+iyWjPvA5aLNEJHUYoceMNxnUgeLovj9zwPo/P7oxYGOjzo50cl5
gVHRsv7cUgZSFJSehe/3I1z5E42j+DnEpA1C02kmb7v+nJHW0s1HT/1Fm201XLeoP1NX3aMk0eTW
zDj9H3F5PRiGxnXFmqwNkoZI6CVNfw4Tu8m+o6q3Ekb2l3USTNR03rsa1cJ8ZqVcLUgaSzcaeANh
FcGF73LAShgROUXh4SygSVzFIOxZk0AfjuqcefutSFibSbyQVNJn4mQ/N3PHKVo3F8+qi4I3ykRO
sEd+GqTN8f4AzgWa9qOVdKHqRuK5hqRuIxcrkO9CgJWFG+2r3jJX/yKeIZPg/Xv1NydndM/rlFdc
J57lMlxE1YvF/QmR9Tze349zdSDK+OlquirL5NcMWZ4MleYCbgE4IcKjNk6VFm6r/NXNC5R5VPL7
8rlJxZf7EeXrvYOQBncblBe4ok83tBiKdKm2vXg2UuQ5I1V4Lx3dfIsHagUxslEPmqqkh5K6z0Et
B+kX6aJ8p5JGWyE5WtpxQE1kkKCZLhw3iB+6CrA0ImDaAUGKRV1lPyqIEzB8tWrXoG+wqMidL4VW
sGNTC/ZIQ3rfYSp7MyvtVkcqo/GxZDLjZW0yE0FjpPAYZPEstS/J9yBkH1wOzaoq7GxmKt5Y07wE
kRokN8B2KE2dwMjnC2mZWSwvxKfDTNpkur72h4NidssMkZYOqkc7IA809Ov7Y3c9dOM2YiFwzSZp
cLG7XNhpGcr4PnTD2dCFDSR6RCSETRMfPABQpfLjfrC/D6mL81YmmqqYeP5p/CGPa/LTtT5EXwaQ
pTGc3RIVHEgqD56u7dQg/ibFlM8QzEVkq3pHzn8L+WZVKcO3f/MFFrkqRlZWeFRefkEnawCKEXA4
l6XA9Cq+kPraO92qDbQ9jN8f8E2BM+tmuKi52d0PfquvOfMxBtSwkuRydRm79t0hKCmcnpWkfDUP
pbG0kuQlHv6Y2fb/FWnqAuZRuIQBoP8d1XShQj6mpHmIh2gvtFBFzOTL/XjXe+mYZuBWTHpK44CY
jGuigByxQlc808JDrTsb1HQh12fPZjMT6eZS0UnjMWtxLOK1c9mJ5O28QRVjVuUp11Ow8x9B+YqR
UwBrSHDwpY7EdZ4acyv0Zgs/hZ3MG0TalDgsCCsY5aZotn5VwAHIjlHgvDqODCx37bnl0c0KxHZX
yCXVQnvwrXCdkeAs5swRx3vpdB2x35LRMjRUrvTJTOrktEkRuhTPSRv5W6vp/uDY0u66EKb1/ZG9
NWd5A2iiJeEFo01nUiwnGoBA2q1SwggHlG53YM+y9k2DBno/1F/322mrPseaXNqGostyNQrFc6vV
EGcw51hSwdupQvJGXdpuZUVYBmr3OOTFE3WBh3hQX+IIu2JkgZZI9QbrMgZPqqFTvjAsZI8SSYEV
I55c9Ha9oXpyfQkhOKEYVikZJ0QCyG070i/P1LYyCLFlLjtrvWnBtcrl3NZ3feWl2oV8gGmJMtky
a9I4Az9lEHwFx7KsIQ2rVHYd1l9FbQiWcZRkSyBo72jK7tNc/UF55eib3iEqUhkqprID2jrMnG43
v0fRNJ3kmmbxVZfriMsXGVOnFs8Vp+mi1eRgCTxRnYlyvWxMTkgN/xDsjsnBTh5YBfRkQVFc+WwW
gMIz+TE27AHfKOCo4u7+9LkZSsO2Vha5YlniJBS4y8GvyfIxe3i1IN3mIdNIPRPE//1A14uPNnHR
YbezyOVP7wUomESD3hNoqEvEIeR82FaY6GzdVHFn7nI3Q+ki9TkLdQZdHq8on85LQerjrOaafC4o
s/2BmeIvXb9NPnRf/7jfqOt1TqPGSyOIIhm73Mn+pqB+q1kukRLqvlSGl1FzoGobI9iTRjPpVmm8
OV0udILh+mtio4xl/PQ1EUZqWOKOIFObzVAeBdxjvOFhs1ON18r4EVOr9P0vkK3QddyF0MkUb8Yc
9HryU53TuauypZkUPyZzJfEgKuUtfgRmD2KWa0BMUS/W/8VE4a5vqBz3EhCxSRSUlCQqYK185uon
UoBXgS3JyVJ+vj90tyb+5zDj/3+aJGoB7xcrSPmcRmwUB8F/QjwSyMn9KDfubvTZeMzTIub9tHqV
lUMmOChfnQPldw8ESwhfK3Qbk3gXRr/BRSzU+GuVACV9uh/41hr4HHfSi31GllYxevnsUppSY/XB
aHdSVm3uR5HkG3Pyc5hJLyp6prRDLMnnJIVAbTrKKsXyaF0W5IhH8BnGAVWz565c2GgG+wd07uJj
aIT+Yw8TeuZrxmCTBWKy/aoq+zN759T7WK0S2MWta5x7AAK8SHkfIeaxcAtDWaN0Wq/vN368LkzC
WQYvOIs9mpGdhnNItuuhitZYE/xQEC8mo7J0uyc5Y8ZWEAjc+sHLy5k1eB3UEuH1aqqpkwTiKn45
bUHsN7BlQuPs59JOSBbDS6Sc2156DINnUz9Y+ky8GyMMMV61uC7hb2xi2ngZUHGCDuhWa51lqV7n
CA2U/lMe7tGLRvmqWOQN1e36TVWkpQG1kM1jppf/3pUuuxkspAnza9z5uLuNU/DTQrVA6puB2ntP
cf1Ts04w4xZqsJVA3oTdsgZF0CH2Rpcjpi7ET8Ckhv5oQM5AdyZHo6jWY/zvfllaPpOZuNUzhsnN
3VLwKxz9mC8/LIWgCWJAcs4hyH4QG2LJHesA/rUBf+th4Ej6AE7jN33jz3qQjr0+6RRGYyy6adzm
TWNyxDWDUgHwc92ntpa/ZMU+w5e93pCGQmz7aNTd2kIHshDQurGGbRofNf8sCTvXL2eW3I1DidI0
F10eMFiq8FC97ARA/nAxpNB9gpq1UrQv4sDbu3hJP2Sq0kdwgmLqLpH0WLXZd8OdOX7HVk574XPw
SS9kiQaJ3YcOGybmJu9RU4bbbak/0JZeZoCLJCedGfRb/U7JU1E4n0SEjSerwcczAdaK4j6hFAO/
yQc8g2qdtUObYS6bf2Olj5cLlh0AJtWYZvOxCRp6ozfcJ/2Ihp3q75PONlprEenhOs2/C+bcQru6
zCjU1wE2kGPgmShOU2CgeGQdBYTgaehtdxep+949qsGfhj4Ng9dapTyKIna26XXXjlpyf0up+whW
qLIIS1nYWsJDiRyqg4JingnLvN3CEfLQMo4Cf+Z+fHURufzSv0+iT1tCi4UjHmJt8FS23xX8buvf
93f2q4Nk8vuTLQeJJ6PUHX5fbaD+m/kSul7u/2zq7/88jinrpMp0jg9leqMzm6JK+qEPnqr2q1qU
tpmxYmO9f/LdVpjps1uja6pMJ+5VHFvi5OWS5FpbCaFDm4w42YpdGiEEmPOMGrJ0V/Z1s4d9NXMJ
ka4HigoRN1WLUpGlqdqkI6uS474qQ+kYx2BHPZ7a+pMWrNxvQ/ukuYcyfpLJmymvOH9g7igsDEGf
afaNL5AlcfwI3eCePt2kSz+sZKvLZegftR3nxRtGBdt/Oor8LtbU3AIsVo44fsKn2Vhj3FDXUiEf
Ax3DR2RHxO9G/Ec35uput5oii2z77AgKYKjJ3qPArhYgsMsILYM5DzelNjPt//7CxX4KPO9zhMmJ
BhHZNdSQCAIQvxFmP2p9P4gOjN90nTR22WyL7L1OhH2mfTXzFSaRxsx942Yj2dNHJK8hKlPciqwK
hh/7mnzU0LUdRFyFg9X94brOhY2tJKeAV6yoSyBULsdLicAXplqgHOPA2TTeIye21STYz6Vwu39Z
vm3iTaFk8cxRebWfj2E5ISk/yXjPT0s0JfZo5qDEkILiZeAnILh/w/mtzH3uPQrBQ55+vd/Oq8OR
pxpAJp1Ul8gWo00WvNcOIb6SpnXEe20ZhLDTomwtZzi0o5qSI8iRzzTw+i6g6Japqir1WYWaxt+3
0KeFEOZBZkoU+o8aVH6hwDjHQSdOQhe6r1cJRhlGcoBpshAQzJMKKkgC0gqqv7jf7nEZXE7iy6+Y
7DlsobWLQL5zNOTfPUZKySk3Zlb8XAjlcgYJsgGvqo+cI2zNTRDtrfbQoqD2L9oxymIxfuRNpuUh
bv89KZvGOZZuidLmucofa2sG5Xc9Jw1pXAza+KSQANpcNkTFv0aKhsGzzfCgfZNOmbIWg1+ldYoS
rFGLf7y2L6NN3i49lh1jutSzXeyNlnUMZV4oQXDf7zfpeuKPV2Nu5Iqi06Rpjs5rvTjIDB9e55Ds
4/TFxwHeWeKO3ec9xOcvMUYr8OHXsGeLYd8qOCoZ2UgGPMFvWwd6s3Z6c+ajrm8Ul980aXouZ0IV
tm5gB6p1wD9Eaa29Gz01aJjPtH6ce5fT34RUSbtVg2OCu+PlkEbIS5tqGwa26Ver3PiaYZnnLZyT
662sJy5kNpJq3W9LO9+Pq9xooWSA7wadwTODp8Bl3MEKKpyqmsiO0Pv0UJlbYL+x0BHCSOqHRnqX
wmSZ/FK0bYAXCSJ1CGouhGiHCJEsIFK+CH/A0jLrB0FYt+jhBV8jijwebBc4Oye8DIL8BA83+qEU
VJyWpvjVQv/jfhuuzx6wM2MOVEFxnQzbZDUEZCjkvNAjO4/SXybwDRXK3f0Q1zvHZYjJPMCEz1Ir
XLlsF5BM2uw7fdUXM4nCuRjjDPm0DSuNr/VyTwwNxUfxofTXsjwDz7tOa3Eyg503YEHhQqlONw4R
5UPNKbFqEIp8UxpnqXhReRBBVoe+uYq0PdSSRVuGW28OD3p9j72MPOlBp+1qZUgrHAjNlx9KSuEo
wuF1V0IIuT9UN+4Jl5EmM7qkEJtkbp3a8N8NaeWaeNwsfErK5rY6IqbtzZyfN1vGs9I0uaaO6+hy
3DIljgML3pwdq9+Fqlg0iArL2fccepqPju391t1Yrir3g/8Em2wTYqfGo+0FjYNbAZtYqX8a6RZw
/dxta+ylyX5EIKgDqkTm6gq2hZLpUIQ14+W1GCZIe907wOg2KkBxwREVtk4/44FAAT9t7PtNvD2A
5EbAS3GjhMhw2aFYSNRSKuSpjTZ84aG3+4blaJFC7HwzxHPhPHbBzC546+whEQIkmnoutyFrHONP
a08sfRNMhZHZff1T/R1jbeg5WPCV61J4HNKd3q6dDxkzbPPYnvrQQqR92XXfjWat6+76fvNvHIN8
hE69XuZsN8RJ6wNccEQjSTI7zWAPaM0y7N0l2MdA3slutnCVfmZK3QyoqwbAD+4rhjYJ2PaV65Gw
zOxS+waCfym2x8BxV4Ful2kLFnMm3I0ZDHSXuyaPWnARU2pKbgwCejFyhkWeB6AaE3lSXggVBfUc
eOzGuaAxe3VE7sZ63DTRi4g3ZfI8zm1IzeijBcu2nLke3IrA/Yt8EpOVbOv4/5+mjZzVEMqVJLdL
P5YeOmhQawQ15jaY21FIV7Jlc6dUJ2t+dATMEtSQ7MwsC0RxMukM7XgOG3MzCnCNcQqQ0lAmbQGj
GUdl2OdISqDgGT+MKur3Z/athU3ak7SrpY0VPnGyynw030vP8nMby56FAqzuhESjWG2tbeIeJU5W
E+/Q+zGvDlU0vyjHaiTiWNy8qy5HCFfwOisT5gBMmXRZIFa207FiWReq0azuh5LHA/piy5zEmiwk
LMTRQ3bD3I671zj49RsTs2ZZrYTqoccV1FRPJQT/7MlJVlhda9Up+MHf/TuStM2buy9RjHTlmeZf
pwYm3zS+JD7N0BZJKSk3+SZd+da5CNTtPelF8L5jGUCye4GoSbiFy+8iGdJvhxaS0uZ+r1xfOS6+
gEfR5RcoltIBtOQLqvaPs3OcP6PCTX4aFFRcho1mfEmHL1JuzeyiV4fyeJvVmG3c32V2tsm4K5lY
4UNV17bZxutMf2qkg2wky6gbXXd+3W/i1Ryj0GKwz4AEouZCAuSyhb6h1Hmu64Wdx9G3LHQ3SYYR
RV1/uR/mauMc6znWX9ARbE0yA5dhEmiDGrX4wsbwcJ0qL76Wbdv02GLpeT/QrfZ8DjTZb8KSro1r
AoGTeMXeG5K0dRzUdKbbbrRHI+PAowOmHG//yY0QXZcMerdPe5CMxcjR9N6MbJMiAvqPm8NEYOfk
8OJZPj1QMwS2TZwxCtugyFQGZ3898Eq+H+N6lmvMNjgp1piB5wkiXw5OFaD5pUnAOyVd6I9pkyvU
+KQCokiPrUeA1FJYOngMNSEyjEjKjCBHeOaoe27uf8mNiQ8SnOoW9Wv+mIKlxBimZQY51RaNZoFX
z1b0P0I1WTqGv1KtuWfr9Z5Hu2HgqCO/j+TR9DQPkmC0CXApE2ffB/cjzeFqeCtFJjW2HB6VNt0J
2RkP9bcu21g/2srd4kWLcI0n7jS5WZJ90Y16AYQ8ak4WVrAz43Jdhfz7fTwOR7QuFbfJJAuLEO1j
SgF2XVi7Cms8/cPDvEFRfkgHNBPD18xYIN8iiIcoxP1b2WfdsfSgIiD+oR4La+FFX+4P0HiOXpwS
4xchHiGpQGooIUxmSo1rcIVqJqd5n3+F9bKEkj2THrqxgIFeQ7zUVRBCHLaXkxGmi9clbV7ZmTTg
fnzokOcK9Znle2OijaQAkLSKTnb76jCvSyMfwrKy0/AgDX9yy1oFgbWUvdFhZA5Ec2OvuAg2OVoj
xPb0RC8qGzmypVzD/Ppost++PoNbu7oKawpjwoGhQPeyODsuO46cUofkQlrbevUuYAlkwjeSQOaT
15bFN43k0/25II+DPZkMJiQ2nnMKORgmxGVApXUzRdXb2vbMrVIFa56raN6U3yrEfxTLLvcJwjDG
uv9IX8WHcJ++Ws2bFR6Yqbb+UKq7+59zPW/GyjQ3TMi0QHi0cep+uixEMfa4kepTcEnOlf7bjB8D
tKf+eQzelBJTBlneq9KSp6aRgHpYbRd4QfnuKUmjZdXM5Dmu15gKPpcVQF4IjNffbv/UEE9p1YzE
Vm3XCtqgldSdZEwtZlryF799OXiqzCvVZLdHTpQq0mV3+YaVFrWCR0Wkxsf2VW+5wVU4feVLz3+L
vaehzr6JHQpRpXPARax3sENS8WBQgT+u3VcvW7fo10XHFDu1/AXBvkf8OTdYZwnO8/1Ov9EffCm1
PPhX7DzTeY14l8TlNG9sxyyFfRU1OC2U/e/7Qf7W5K77479RJnttVhS4ViBlZcfDsUaQR8XBjVNA
/emd1RhfakzVsLS20nMnJl+yP7q3wVXNlaOZWXyjsbAYmF1jIhk6+OQzmlR3sD8tezuQsfptkDya
aeiNZYLbEVcJZTzqtWnKVPAQxxBKubdL7ON1BIYhsUVltbrfnddbHj6hOnc+hBfZXv+evJ/msI7I
eDp0iBhLSbdDgHKh4bacJF/lbCbQ3zP6ctw4uhELIAcAG4PpcTmPB3MwcBxPZRsLvnCZGP7CEb4G
eJiqvzVxHWPUBPzbcNpF9JzKX4pyg0LfJkzak+8APeaZiKDbrkGysF/Lc4js6x2ZytSoH0DOgEvi
tDZVeLGvA9ZR7QEFvmU6SOpqQEMaP+sMxwQ11pGOEEGrBIjT3e//25E5Rw2u3RwLkxeEYaa8kUsi
F2TeW7LjOOcsRNQQ92n5zcex936461lL2l8BVUAFhPuBNdlMTEMMhCEIVNsvAI4I2aYS/Jld8cZp
A+AJyA9cU/ZGzrrLgZZwKibHZal25a2zcwDts9oPuCVu49+RHT9mNqr/obxoH0GIKuqmQhxOOksb
fyUtURi/394bu8Xlx0xmXeBYCVLHpmr3TyKS2PqDpC6pvQP69bt9if/LJs5fhy8wZ/pqJ2+sej/z
AdcXmBH+BTwNyDGvgmnCIzXztgccpdroc1PGXSrSk//gGMlbFsgLvT5E3lGuD6F50CTUbU1UoTeB
9h7Uz+37/S9RxmvFZAHyJWycMt510K/GDefTUhe03Mh1tOBt48OMKGEv1Ar775Ow9M+af8Jsrha2
cX7MH+SDd1Dt4Ek/FYfoefgND0NeyF8lY0dByoLqssxYIzP7wzjzpl/H24bsqMWWSm3/8uvCopTT
LODr+uqjRly/sp5i5c8ftVkVaCyn2deZ3pBvxRtJL2iYAAvVJvu3C4dOxn1Ds5VTO4oRL6pzN2zc
Z38dahs0zqItikVt90wtEssq9yH/Ykkb+dh8H5BzPQqbQV3L1WYwnjR9l6BglrnDGvfbra/OcTiu
D4KRE/vfLx1b8mncqrDAPFqPNWoazUJHpBmJC02dy02P7b3qf3Jyqk7BhvrNJL0ge1LnGmWLwAWS
RgWaYyo3mmdfxsIa1wkoqapaLXBW2+jr+yNxjZQcOb/cG0xQKyrZ6ElkC5OBPhYazfbzD+1BcFaJ
tEIJssEkvd9V/qlHY7YWnwd/psk3+/VT3HGv/NSvWu9ItVZWGvvRl8J/TRjx7F+NnQkCiOaRUP+7
Jj/FKKoWHdZ00GysqOzBCHeNWW0ReJ95it3aZEhy/yfMZDKTRMWJsus0W4u0rdZG+tLos4+CREc0
mgUiL5rNHCQ3zq3x+CAPxdjJ4FwvO09CcS+ipKPZUfY9LB58jLZDDbsyB4lPH9StMDNLbrVQh61B
BoCXDIity3ipHmKZ4uqajXYx4OmvmtxuA+dlNGXvUCK+PyVvnZIjOIDHM1eia+6tX3S+CKfINskq
4edmGes0gcV4P8qNrAYFeNIF5KjZ97jlX7bJq4XRY1xWbR3t7cRsl1r4HEdfVCRTRHWtM1FA6oqL
bt2iX2hggfseJpvc2lejncXGUr6j9baoRG1Rx2uzmJlSN4/xv0B5io2WctXjGn4GtRzqqp0E0QEL
5oUDTA9Z/xYfBk+XF0jHLzVHWDoO4urDzwg8fV1uY2mpKK+utQMDZqkL5wU7i6Z+xJtmZkJc55zZ
NmA/GWT2DE7WKd+k6IdKQTlftSWA5pqCveaiLcqds0Ji8KezAsZRa8/+uRXMVS++oeN2f/RuTshP
4ScTslN5ajPduTJ2MQ5lXt+u/SDPsczz4wW9mfOy7pWZRt+amKBkDDC4Fnv0FNiN1JrRGj2HliMj
Lk/xK1hhLBVt/nnTQCpyGPM0GBFAl/MSPH9TlRiGA5FBEj94M/qH1sg3jXSS/GCmG69BoAzj52CT
3d+J3aE0e1W1UeZfZ8WBWq9svKnJRnrHTV5V1/GbcjAfg+zBQULyfkPHTWp65n2OPTkByG8qJe6n
xI6+q0i3tsWq/jf3GjTJGDXqXaiHjd/w6QQIUabEe4ON0u1/pN2uGQ8aPLGGk18+iNqmQED0fqNu
zRHScYAJ2b5GrPZlwLwyc0ThqavmDlZV4cH1ZtJX109G8r3UjknKcW8lMXEZAGNutJGbMYD20NuI
JnOb/kFJamZ7vDU4FtBEmJRAdK/4z0PumYmPOr7dYKtW94dG2aW4Wd3vrJtt+RRksgULWlVYnlzq
dse8M6kSSyZKhgsj/Xk/zs1B+RRncrstDTIjGBDoNi6/CSI0JcCnPOxnzq3bXWaM4C4MuHnSXo6M
WJiYPjSdbisaJk3qIwKEkjL3pLp18sO0ES2Ls0sHz3kZBIuIxsWcQbd7BEzTL0B7sjejw8iNp1z6
fr/bbg7Pp1iTzUGGJq0WGCDYrvUwfIjQCWDNSOXcZebW2wOO5t8k/sgpnKxRqanRrfVy3c4yZEOV
fVmKUFzzVdc9cchh+L2wrOf7LbtxfDBOPDvYX2FtTqvtZpYELqaYum1hcvpgSl6OlZy0HTL9WPKm
hkftz0S8MQWhDWO6hNcAC3gKwMAXz4hdgWWrFNJXKeA93JSv9xt1Y7guQkyyC4afyolYR7otheoC
xTwB9U112MTxPybaoJwDbIfLGUKGMqi4yzkYDRgGhhKB8vwXtTYvh1LbzeBRbyymixiTSTFUouEa
BTGq8AdtqY2d1M0oINzsL1I/Ktw1BnUKHbH0volwRWX3ifQEV8v+Vdd5eqlCGS1C0FD3R+fWlAO8
CEhB0w2RK91lp8luEqfl0Oq2gPHpuhml/aUBUQ6n9MStFvveFpmqmQV8MyYgQKitwG0pJ1/GjHEI
SUDUM1BW9Vr5nbkMzRqrWTKMqtUvGg065P1W3ho2mvifiPJlRDSrdQkgpW6b4GiL5wD7Yn8GOnYz
BCsXtgxTkO68DNEmXYyCpqTb6nBq3ZcB4F9rziylW6uVuvV/YoxT59O1wXLLQvArlS1paD86qfpA
zGZ9v6dujQ2mheOjCnctYHiXIZoSi8U+NegpzVU3shvpWzdOv2UYr8m1HJ90IHKr+yFvTXgyGf/D
2XnsRo4tafiJCNCbLZlWJlNSqYxqQ5Sl955PPx81c+9kUkQS3YvuBrqAiuSxcSJ+g1IbzXjYZLOQ
pEmR1BmxcdKMz0N8JOvLwtCRs+ifX4RQG2BNIYgDKmNe5kwGZNRLKTC4bsFJiSmi/nFLR6TDa2Vl
vS2O4n9DUUK/HsU41cpC0wQWQ1V+CtX2i9rLX41AqvHVGzQM6vp2d3sQl5YfVy+EV2o1H6F7KfYG
fayWxskS7gT9WRT/WNyMt2MsfhWNrYlgyD0/l9URjEgbWi8zToWPmAb15Kcqa3hQaVSClKcx3N8O
t/hJ5tTiUhARok5yPYi0WUY5cGuU3hJMOgdslMwf9fj5dpCFThr4PKqf6AQpwBb02WFkDL6K/U1j
nEp3sP3uHuf7llN9+NvXT3jxtubOMkGgik8F7jg1zsCNg0FBOlZ2egiEl76N7KLDTxQthcHtHj2c
I914UzVP4hoI5yOGjQsOsAqpj0yD/QORu+vrsirrwTi5fgJoStn59T0aKtiQ4v2AVadeDeBlZetf
zIPBJKioZiEsMq+ylJ1iwgtSjJPUTb6kRv0sCGmydykRrHQJlmYcqiz8C/ByMrqF1zNOQSnVYtg/
p2DUX7l8XvXSKHA6ksWVlfyeSc0eee+SbejfgYP4IH4nFfjB5Z5lnGIsptVmY30bst9Ct9fqvZve
68kp9PHH1HnpWqAEfwoSoKrMLqvjkG3VTnbasd8FlWlLBZAe4d5SjmBeNrl+P1QHJbw3Qx4O8Kvx
81Mgyfh3CdavTXSuml0lIOpDno/YgC2eAp0aalJtOt21ETXR8sHBUfv2El+6NSZ5uv986/TnF7eG
EPZ1P/YGK7yV7DCARbbWQFo6wWkh0MeYsldKBNcRqijKWa+eeTL6pxor2Dh4NZXUyZqVQ27hlYG2
j8QBR2lYV/TZg6kt5NpQ8DU+Kd4PcfgxOdDhhVSkP6Dqb1Uz2d4euI8EFTbcZbxZ6hoWfaHUOfEM
86foPbpQeuODXnUnwwelnRe2WDgJjhnxxroPwg77ip2bHn0sSCDk1jKmG2WPqPJWGXBtzO/J7x0X
YkDyqSo2sfQ2IHPnek6CHUvxErdfzPZT5OKSEx0iZBpuf8vi4TGN2wR6ows3l0Xqmy7zCi0xT/HR
7N+Q/7N9ColH9dBG96N66lfq6EslHOMy3izl8o1It/yCeG1dO2OWfNWsr2LjO/oZhVnPes7Nws7g
KYzBVo+eMaNxtTVyzvuFNN/ll79hfoP4cAYmjBjE87Po49vzyZBxC8IXTkJydQ8mT1afueccBRll
rFy6fmuIP8SgfCn9Q+67trQK2154VdLTAKVHUwXUvzFtpYvNWCNqVAYRS6pj/k9KwSsy+5Xnjo53
l3eAXL0y7dPW+zAEhKPbSFZAxeQ6HoYS+JF5uXlKNGDPW+1JG09w9fs3HMWTykbqsMpWnhQfSZ1s
m4mj/n8x52+KQceCvfIy86T1u7rS71s0cvSkdYDd6tXeHyqnrpACB05+j75yla0Br5fylMv4s6XX
9F5Yax3xCyu/U4RvGAAZ4lHEl1jz1zSqFueT/ATHA2qvVL6uxzdUfRzd3ZJtNUg2LELHqjYxeUNo
3Av6k6wUTrRWPFzeyhcxZwd6rORKqQA0OSnKVt13RuIYDC5FdrpKWCp8zT9L7t/b62jpZqavQeoM
yw202OwzUf8sFMHssNPVxE2dfhPpdGbR6+0gi/NGvQXNNrRjaCBdjyWceEnNStM4hWHiBPLB7eIN
Lqq1WjmCt8J4W5w38lieOoT7kKH7AnZtacfxpPkpxoSsiyG6j5oNGdguGvrvUYktZfrt9gcu3V8U
tmVafhOAR5sG4GLzi1LWUMEnqFkpmFwnNtre+8aC2JrhfSh9vh1tcc4uos1uy6Iuo7DQWCY6Gz2X
f6ry74FM9XaQxfyZWxKQMx4nrI7ZyhisJEplwedAE74kDf5C+s+2Ojbdq+d9i+sD9jkNAAEx4Ix9
DNNTIh16fOcSEXUA42doPQ4T5aMZYSPk21LJv9ZevS+DfW7u8+5w+7cubpypsQ9RU+KFO1eu86Sx
RmekNU+St/W1bZbtkxeEjzXeFz5oI+mlWjt/l2b8MuLsuDcS1QtDRNBOQUDK7o3Cm5eixYIhT2D8
KqPuW8edc/sr10LOFlnjZk0YD4QcomiLZj9yWq99fM6A7Xtxt1UFbWUrrQWc/vxiVeOYaI5V208B
79y7pAoeIvd34b0Ygb5Jg/Zw+/OWNi5lWTJN+iaTdsB1NK2RlQp1LoAPOm+g8l4yD51g60AQMltC
l3tNBGWaodkFavI6tAgFlBse1HU8yWsHS5YoiLB4tob3U86rQ22YePpWK1tp4fi7ijQbx1jI8YIr
iBS732uxtKcEE4e0TRzxMBVWhnHxswD+WKCNOdHf07eLSfNazNrC1jdwaqUh5Ic7VcbUSkejT1wr
hiyB/MzpbODFOskGWNNBdRErws7aKwoKL3S7gvAInm00jnr2a9y0wlvUbyM/30SfG8Guf6JKFlT4
h8qOXN81R6V/HfS9HK2VipdOAn4SvWIem+TC7z/54icVESaAQoJGZoK1rzp+LqUX1cTz/nsuJEcj
e1K87IuifL29dBcn+CLoLC+JKKbpfUpQPHbxm/5Dq39TZ38a4I4UlldW07QPPqxbzmMq4Vw4FG2u
B13E1DwNGoKJQSI7cUzLXYiLNeLZ4jK6iDLbHc0YYAk85rzYpTskNBE+D8wWwkcX2QE+sLfHbzEY
HzMZFNHKmpsZjFIRxmlYUeMK38yao0z9WVVfZWGt/7c0dDpXND3GCYj/IQ9BtEppE+osvfkajCez
/n37O5bWwQQSIdVB+1Wd0zBKo3VrYHfGCekTWyveejW2rfQLHvLIw/64HWs6NObLAADnNFxgPD/w
MQqlC8NQlCl0qNtRLu1M/hSPgt0+V9Ry4pWr571vfSPaXA6B4mAsAwEyMIc2j0r2KGaSo4ZvpXCU
0h++sotcp9Q4a/z4Poz9TV5K21gc7/q43KIHhZvM177qHLE6mv4Xo09s1zq73bOfbVvXwQch6PHg
De6j4k4SjxOqfqzuID0dkcYx0YvPXkDcQxqzUwFIYvqAZkwz2ELyYmArKA+b2yO7cBGB9PjvyM4L
hyituAHMK+OECflLV+9NXXBAdQHRvQdL2h1raa3+urQuTQj4E3GNLtS8qtxZ+NlGFO5PiRE6YSo+
mkJ+vP1RS1uMJQkSe/KhQPj6+tRAp7gZIMYbpyhTMRaMZcvBfVG2xYSHc+55xso19JH9TkkRDgql
V8p9VF9nx5SP9IrSyS5F3n6rNDbi9Il+H/kHvTmK47HtI6c71RVqNncizfgRPTDgEfQRB7teI2wt
bctJeRt810SAn3s7Raoy+t1Adu5Vg633b6r7AokNR+unEjvq2+O8BEGmBwFzY0I5wg2e34mWMWTM
J+9G6oYUY4qD7+9H4zDwcfiuA4XnTog2UYO7rt2P/E9UScNXrXtd+SFToPmWvfwhswmwTIzTJbMw
T0Jx0OvgIBRbnQ8fXjKUK6w9D9g0/OsqTklq/wfO3LDWllkqF1wNxewOKaS+j7E4NU9+/D0zdlXV
HFsMqwVtZ2h22z1PQMnxT477bZId+7W+3dIDZsLaAfGnHsPSn82E2cStkLW1icoNxKdS3jXJ+Eml
GVrHn0LlLLuPMm7H4a86+aspWIMfh18j8koaRf7wTQwGp89tSansUtboBFS2JP+u35JPvbFyuC4t
GQrj4Heo5YrAo2Z7s1FxtfSKyjy51jeeUF7iblrQ8iYa5tqAnbAa4cF8j/Ot/6RYqZO7h2HcADbd
SGtjtnAQIa5O0su/gJfqszdf60lJkHcSbz48HFHoiteEyBY4re/y7ZNv0XRHvk/aRX7me0qW65Vm
nmpz3xgb6yDUz5L2ONEmi+dcV+2iug/W0I0LW2HSjP9v0NlC7JqgKtxUNU9W+qpZP6eafK3sVvbb
NDaz/TYp4/JCAa0H72Ua24svY5W0uZkJnDJiWGz0BEkptJaLnV5mn9PaNZzW78NdD9aKVksfHtBd
KB/FsDGfdaQObSm3/kW5jBMYTBUTitfcXPu8kos0kWpmsxYepWLvPgnafUxNNHm5/ekLqQiFHXAm
SFvTIJ+zNqu6CNUiYngj6hEiOb8c3aM7Tg3YGz1abysn29JsXoabfs7FQA+YeLtVqVBsCR5r+Uce
oGgbrRzja58025KWEOXNOPBJYUM5NbPNfIfzti0XW+Mh/Be5NhwppglfI16+c9FIEy/iqFEz65TA
iImkV6XR7Vz41shrC2IJfH8VaXYkqrC4syhNIYHK+dcYwOwQ22mp7it3Z3QYqVu2UfyoGp5xm3oN
SbZ4zCFRjHg0thu0lGbNJClTKqsJCusk79VxH0VPsfGS4rulyOdIsmiVHLXmpbbucuVVQCom/KzA
FWpW8pKFPOj9VU8hEnVLEO3Xi0cdVCWotMo6tdDSahiFI554Zuk5lblSPVnIOujMgcCZqPM6uO/r
SGkmB3U4Chbo3XSjeQ9D0th1eJSCZ7P7cnsDLu2I/w/1QQ4jRW6tt1rPPSUiVupw7GA90cO8HWQh
o+Nck8loIDdAb5ojSDI3CAchZPEE8adC26SxozXfpIqnR/DodceYpmlw7JLvhkCnvEB1+uA2e8Ae
tXBYUwb9OIuUNyRSS/7DRTIvcsSgSupWZ8fEufiWScU3IVSQmTS6XaxUaw/uhZoCJCXIMhQX0VAC
kH09k2Ihgc3pJGZS0hxI1Hk5JXQajwEzyJ0h3om2mm9vj/bHKSUmsF7eqhj/yrp8HbOLKDP3deie
atJhr941su90K1355Q+7CDK77qtaHkRcUtxTFf8Nwxdrl6Y2ii36sRx/CYq4Sce1F/jHcxWdOOQq
IT9SL0cw//qz4IINokv1/uQrgLXctyzQT6Wn7lv/d5w+0EL/56M4zRq8beTp8MO7DtequQ9vMbRO
IqSGYbwrJvuBFerE4iheBpkdqpUCka9UfOukas1WUh4wkagMy5ZreZ+Gz731VXd/D0K+sucXMimG
kvsCdDbecbwdr78t5T6uopE90KWnTA7vXKvYoPdnl8dmQjQYu85HotcLEK1euYAXyBjXoWfDaiVZ
bZlCaZ1K+lJ99Pm5x77p0OM0arvhPt2Yvy30Hs12Z2RbQVuL/rHzOUWHt0anle+en0OGiq5a7E/j
LaWNnXZ/QsAXj4p8SEdus5FCp6N43udq1YpnafFSVaU0PQlYf9DkCYtEab2Uu0P/rHXqlstD1rct
dUZJflt1iV5g5OBQiXYW+n80lEkrr+cXff4m082atWuiFBfw/gi0fSF+61xrV5a+Y5Y7V+VskEyn
dHlaDnavPBr9yGtKq5wh2IjNb7HcGTFFIURUqr2xRqmbpvk6451+IRJYUNHQtxOnU/oiETMlJfJ0
f7ROqa4/+YLv2WXpreSWH29RYiCxj7wDLOYPAs2ZFNcVlhbWyUKvr4IbGvYvVdbaBU/JVWGrxQmm
SDC1IODwGrMMBTJaZiJmybquFCeSjjzAPGBjppnZlZzaIVwjRTiL0T7ArEWQe8fU9/g1AhuPtpWJ
zYf56g1rUnoLdx3Ie8WCSA/PA7DW9SircemrRuBy+yg7Xbt3qZhJ8jGo6pWzci3O7Ghu5LIaC5F8
RWjUxypID1Al7lReSuEKoHZx2Vx80CwxCqQsya2KW0dvox+mH6FBiwrj7YN/adkg2DDhkLE//kBq
itVenUAx7snQfDslL4DmoaRfxUq2/XYF1710VV/Gmh3EkKckoU1Srupub6jfi+S50FZCLC3MSR7C
IBegjjUvSQaVG7tWzef4PUiXjRXiZdLfu8pRUu50Y3d77Kbxn29rULtEAqiOt9lsfvQiBVI9Vu4J
e9EHLi4HCO9G8IU/OuXY0pQf5O5X2a1kyytB52oidVAHuY5T0akZUsB31Amt+1LkVYB0Vz3GiT0Y
luPL/lpCsjh5qF2jxI7WGqL917urUdM8CUU+1kv/5tGrqf4uhH+TIEyK2v+JMdvBiVt5ghqW7knD
FCC5k4/lVsWRdPgeRo+olWSetpaqT9nhhym8iDjby4pSoyMjE1F3+3NbY91h2KKJKVj/6GUvOTVA
lH906aHvkl0p+4fbC2ih8McrAYE8GXmyqR0/W0FZoufjkBDepEdhS/p2SH7m0g+sUqz8k5QcrFqx
RcWOo7toUDbpv7gyLqK/52sX19I4Tl3yvHYBLkh2AR5B642D0W2SR941K4fm4rKF6QV439IR2Zjh
wQd2j9Zo7P2A+9ox6mrTB5rhZK27b9tt/62eTNel/cr4Lh3V2vRXA6jlN8+vhKorLDNPJKY3qJ0s
2VM2i4RDP25i5F3V4ltt7vBiDLzvAbj0XZg5RfG1kVbF1ZcO8sufMVtlopiBBez4GVGjoLaKvdKn
Md9622Gn7fsN6hcunXvkPwpGRViZ5KUTESs1oK9gHqe7+nrfVmbg9VnAiTiEhzp6Q4UWFJydY6lZ
SU6mrdEsF5f0u1KqMWU7FFGu42FGjiqdyETTB3d6PfncqkecyVVXd7L0oa4DbH/JvUXsSilui+ox
XXPbXvxiqFwy5A3kp+biAmk+hKIwckJCuXCkcGfle2DJbrGR5QdzzVRq6ViceGP/CTbLhEwMpTpN
moKNnyckevmIoO+/OaUug0yn2MVGNeNx8BKBs5c72i3LTSR/jxVEvKSvgZs4UucdErg9dtONOyza
0z5e20fTpM2PSRYP4ykapArzm85tlCr2E8M9hRSDYtUBzbABpQsEhApGcl+3uyb+aeaPaWAd5GBn
CF9ub+Sl0+Mi/vzSQ18Ixkesuyinb+OK50QfvxTOIO5yrf0k8poKVtHCS3uWzjRbB+ALqMbZxA5i
GAqtbLFvOn2fRCdN/jWWX0v3Xszivat2HF3GJoodqf5ZeOEWuZ5H3VotBS494SgCcN9CwKQ0PbsR
5Vqsc1TMBI5NsMrDJ785mgWSB0ieeDVyM31rG7DiCiU8ZZn06faoLz3YTS5jSnJQpnlazMbAb7qq
jGRVmNadHkcbP9gl6ku7jc5WZOP4IK9BpqdbYLbOCIjiE+QHXOvmL9beNZI4imXhVBmiUxfCFnhA
M2D+UmGTuDfyv6LVOcrq8l4Y5auw04lysb+kRFJzhk84ZfGnHn1nfIIiA9t39AdjNK56h2yr2pT+
mojd8gADw6HbinfPh/Kc5Ae+MuaNi/8DzqSBDZQ+Gbe1CRTTru8bFSmkNRGPhSsRVd7JEh15PjRD
Z2dJwFrvzZKQg4AcnOKEPoKcnnYPyfF4e/ksnMMmWQ1EQPT5dJip16NaZ02nhwK3XpuZR5OHoBnc
J4l5MPXAkZSvBkJCtwMuoN3RGIWBDQUWIUXsnq4j5mFfFYMqc04KFHYplaM+AYa914+BmcA0eMYa
xkFlcStlyGAY6KqB0lF5JJN3bkL5W+p9kr3PytoVvNBN4HdhG4BSMYPxgR3ie1ogK2konNoY8Wdh
q6X88xAqnBy8VKTUxkps71V7OekwFP/nXf3r6LN50CTPa6rGF06GOyZ2VQHN0E469uWthrbDGrBs
cdZhaFLvAN+D5OH1HARxKaP4mhMN1Xw/ZFknzWFQcOJrgPvGOVLD0mplceGwhuWApiu10qkmMXuc
pHUjNMynQAd7AOgi45x0tupd5p5TfNrBHKNkRWnCR0Apu5eLc5rcZ/3KHbX44fqkjYM/FlX/2TBj
ih43QpAKp17fm0W9M4pgY9AEYzeXym/0r1dW+0LmgTwO0vco8aCuq87eDpWOKF+PUS5OG7q4sXJK
0oEgpZvWyNbIw4vnlMTg4vHCPqbIcj2pdS+6XuRVxOKF7bCWD4Iv9sfWj+i+x9mjZ0H+i+JMu+sy
f3B8SV+7CRdHl+otbwd6p5T8r3+BMPjx0PiicHJZuVbMW9enCH/fwJYO6zc//rpylCzdRETDoQ5R
flD/s6NktLqhdxNms0ru3TDaVH9V3dFq7YyIpqFFNg9Uca1/MqXi89vvMuZsRiNUChpFImZS2vqY
2/m2AfkS/3Sd2x+3NJYYe0yqcrTA1Pm3dWXb1oJmCadSd9/SItvlMYo5MOzj78C/1dpbkQxYikd7
j6Y3jz8uu9nbL4skuUki5q4xnLAO9sK52kuN7IjFa58cbn/b0klwGWu2TqIgEN1sWiddP9pBA354
7ThdukAvI8z2eYFNcVrng3D64tfyVsfaV9hO5my3v2Mh4zUnc9hJD5jkay5rr5d6LSUWqZde6I+9
efD6V9M95gWikFLBBbL1n28HXPwscDVQligeU9a93mAanoHV1IY9pSNa0oKFOS/auoq4F9ccNZYO
LlqEAMnRPlCQLr+OVDRSLqcJSV6ufen0h9T45q+RdRZv3MsYs61UxKzGknLjyUW+zt1WX0bzYOCA
5R5T29gEyh/rj2nubo/gyncZs2Xem3Xsji0xLflv3Pw1rXPevt0OsXgQX3zX/BjUFYFKhs7yVjiD
xPheQv9MOYnugSpn+cf7OpZrYlBLGwpWF6BLEDLQnmb1A6vo6qAxRe9sxJ24GRVtsMc0XfPtW1p9
VP2Q8efBLn9gWBeVm7uSQssc4ybE0rat9bMtJaQWrZVlvtSSM6FxA7akcgvmYPY9Zu7Xphno9Kas
ZhPBmgjGH8UdlP60Aw6c47X46Fu7kSN/kKjiug96+JaMLyvzuHTUX/6K2R7QMt8aBd8A4pH8aeDV
3tXfSuszjwHQu72NNqGItC7ur6c+cFz5gV8iNA9jtIaoWxr2SfkGIWVdBgA12yaxiMhfJ/fuCXEA
O4+AmYWPxWjZbVSvnGdLdSHKJP8NNb8EdG80k9gcaaFjoGGqNrbI5l2qhwcYWufOaqnOvEQpsn6m
9KipL+WaBdrSOkZDdaLwT8LU86dlFeaVlqa8RirxcRB8uL8re3NhStkmE4plwrBw3V0fa61uZIY5
pt65stDuCDy2JzdQ9N0veGBVaynZNDNXuQJeGpMk7GRnjxLFvHLsDXGoFK3h40xKO3MztTtVPN6x
tgkecmNXdCt3+Eq894Pp4olcDGPa1RnxpCDFmeG7L+PQNZyt6guC/psyvSvXbME+jCdfaFBz4vss
nIjV2RZppNrLOlf1zm0Vb4tUPZTdPo6eC0v97Aqb2/vxwz6YYoEPmJyK3qHP13OXFPn/xQJtQUt8
X6DqURvCfrVZvRZo9lAx+6Txwsj0zo37VHQKIkNY4iSyXawxSRcD8QiRWRuTmOs8EHWbkjzaO/et
sglhHZjqUzhax0z+eXvoPm7saewsJohjWwQ9Pm28i5URhyK6Z53vn9GMKDtcFMJhw9N/oybZXa8E
93EMhgV7S8gBrBEx+776rUtr8/IXzL51IppmTR/5Zxq/vRsdhfau0oOjqSabqIqcNk42kvfn9mcv
jS+iGYbEw4ui+ryfYSh5FStW4p9FnlzQgVWM+nT3uNoTW45jIDkJMIe9MP35xei2FWRGrc/9sxof
RO/PxFiHdez/Y901JpFH63/DzA6vsIAOp9eEab1hmwfI9kea3UWVUxXiOs35YxozhZtghbSdqbDO
+UV5gfkQbxPC1YMjcYa9hUFnu5jcmu1W+zwI36JQWtnj03kxPzHNyVYdqjMSS8ZsnRZ53fa+1PnI
rwEQf/BYnI9u8FmQ9/7a4pj+qg+hpumCLz6h4aYFezFpkTIGSpv1/tnzQm46vdG51r21K+Cjvc40
imCogb6RuJNOX4dB50YvI5SczpIW2nr2o8UW2o8Alwy/sNQZ1cCRk36PPS81kaI71GPpIL7kiNFr
qb+kaB93Qga9QNkAadjf3h6LI4BEEo8JvK2Bd17/NF3o4yCURv8coSUTxTA5VzKopQAQolQRtRW0
0ecVn6aL1LbLLGYz1tjiBUvWH3C8vf0ZS0MMUnuqzyJJTNIwf066AeWI2vTPE+Fo9BPEMKWtUZ+p
d9rG4U9uvJrSRg++CEmMIJ7dq5t8sKP8KEp//TjmeP8XYCK6qJc/aTa0bd1ohTnw5W2bqGcz16Sj
4nbfb3/40g6lhEohle+DsGnNovht2gbU6DlTIx80N6LjB+xEQuUZY57IJk1dozZ+ZKFM33URcZrx
i00DhbqOfMX1z0r0IJo9KRQsWQogU526iHVQco/qEG5iHKuMxryXFH/f14CP7gXzd429oDb8zOU3
33vteigr+zbcNBoqFH7gsMLZPU+3R2jhOLn6ubNLJ0y6rvV0gZVRIGsjbkKAMw2cZSv+msUFvL1s
ezvgQj50FXB2E0SJV4mJyvjQGnjyLXdTifeW62+EbGXuF65TAmFARKUafvBcMEXpKjnwmwiFefGt
aGtbTTeKNLCWN4mCgrr2po3fbn/aR6mcae5ZaJMa8AQCnz2dVb1MwzKLg7NSfpNMTiWpxmDXl/ey
kDmCax1R3thaQn/Ug8+qIDhN/TTKdPS7NYGEhWMFwDtuEAhnT+jt2SKsglKsMo9v7w3JR6FoQI0o
yf8xz3363Isos7VTp+KQ1ihin9vwu7oPtX3jf6nTLUp5t8d1aSah7xINRC/k/VkKHTRkbTXWuud6
BO9+yrw7t03RZGp/polvWzBvHDLD2zGX9sVlzNnd5+puICQCMa1D9wz9Z6tuveYx8zUHzdB/Hgo8
GTQsfAQghc2SFr0YAnLoLDxLtdNO9k/bmq6G+uTWj8LqA/adWz271IGUQQmFq0g3Z36pt20rQQ6t
iZaIWwHnhzacegrdq5DvXU96DFqMVLDF0Z8Ff1dEe7MEI24Fr33IkHfdqWj/dILyK/mpPuDfXvY/
sOspgq8NDYqeizusjr5+MGD/18dQ/h6qayIES+cHBpmMFzkQydXs/Aj0sRmFsAjPwVjvKaCDQNGT
h0RCBmmt87e0ixAWwJwOOVUYELOJcesgigUrDs9y8JvCVLhW3lta1zqtHjA17w/62d9fFcGgWRFT
YZFUCe14DMfHIn5AGtsGTNTVHZjyf2xZwS7iwQ3tkL4WmcDsQgyNCl0R9L3PqQ54WmntMLyjhLOy
exZH7iLKLKVTyU+pJXeMnB5adlKbv6nwrXkELA7fRZDZIcegpbpkNeFZzP72yaNmbaT0i2gefB3T
vewtXOOhLbxhUN4S39vAk7Xp7KOkThnIoxg6ydv40UMsYmWuov+QrsmdLS3xy0CzD6t7rcKfgkCy
8UnUqq1kcP+fA6Paperm9tmzGIryNQnLVOyZg4zgS/WBMFbsprrcyO2L1dAgEhyr/BIKK0/NjwQG
ahIU5Bm4ySCMQt11ZiRGloHRB3m+7GlPyZAezFK0J6lqNxq2kTtuFA3NPMcUPgfBGkJyYe6IPYkn
khNM6lfXsdVY7WJBJnarvOT5IUXplCN9ze5rYTSvoszOJt3rBYuao39uTCmzcyBjevig4D7Vj/pL
pB5vz93HGvBE2+VzJrFYeAPWLNwgBypmi35wbkJZvHejuNiIsTE4OH03W0+M463WdeO+l4rcLnPD
vTeqIHz0dcPdgXpPaY9k2Zeh49VUG02wsrIWdica3pQpOaOnh8fsoKl0T3JJhUm/LG9fQflFp+N3
rSZ2n0CKU9yNVNXf8Ub7cXtQpomcXW/yuzwGlzd9mTlUUhcwJ1N7LtOuz1+jKPmUIoujKGtZ7NLD
QuHdNiG0aSUr80KiJldeHRpRfMZ+b9gPiVXYzRhiVeKdcK1V5doj4ctsRLkbMs98zTBn4TMxm2AP
/a+8yfwWbHGST4qkjc8lAqVR7+hvIz5Xt4dyYTUTA+4NpBREFObv8lBMA9cFi30uSzPaMnXiY2VK
FsCX1P9mSFXx5KnJmp7CPCjlFDBEk6YiLWSuqtkh4euimwTQcc+d3AKH2xveSQNKUujGPlTWgNrT
iX25WKZgwLRRq4bkNwHErk8FRfD1sVYI5olvedPvREmw5RyzOFj35tkyNq301pSbLhFt15CcSF8h
5M1ncYqvIQSMxe5k5jt3Ret11+rT0o3PihvbVN96mr2R9m+CTKxwphHV0HkLNqFYa0UAL8+lVtm6
9rUva1tYdXpZ/JSLKLM7yxsTbuooSM4D9eaO8csmTjEKkbfX5Icn1jRk/AOCc3oKMH3XU9arXRV2
tRSfo0jaVSbOFD5me9Gr6h6kO0Pai1p6lBJzpwq17VsVmj/4Sf3DjTH9hkm8lrRtIqXOe0A0RrzE
jJm2rPZfUL2heMVKcXdSvM3EtQ76h8L0e7Tp4gQdSp9v3twyItkXlZL5S0Zkh/NNS9pBmWhqc8U8
1quoPwZWbxfk6iOqtrn/N0GE7/awL+1KylTTXlFQVJm/pdFydosSseqzyNnqmB3XjUfasB0M6FJu
Xrl2nPXB4XbQDwRyvhzPTh5EFB8hQ83Lq3BFR7cziarB1xbc79l4kPvsLZYdq4P9i9Bqt0HvS7F+
ilqyweIxhLrCYa+tVBI+fP3UCANMMDl5mLw9pj+/KOmITebGPtivZ1MRxK3oio6O0YszDqNH4UZD
JitLqv3tj5/2y9XRREz8jalkg26k3ThLNgXNF/pIsYLnrB78TeXLEjhVedzejvJxcU1h0AHiHsHl
+0NbXC0nyQ4s3Z+hdtfdnzovHGWQdmkd7PTc2nTd16K+94MWpS4M/E51XK+cTh9Kk2jmXP2C2YHf
gxDRutoMnvUYLnu8EYb7NnrQ1PyNOnrTSjaNibhPkEP/1W8F3vvpXZMjh6LbtfwouAfw4srab/pw
L7w/x7nzyFtwbp3jxPNRaI2kYcK7RMqOQRZ2+yiWpDvFhbhWeKVij2ElARLDByDqNP0xyrN6U1eB
vBMxtHlSfXNibNV1dzfWEm6LkRs7Qo6Xicg1usmT+ouvqT+FBrM13NvDre9TJLo9tfOMd6Kw8/vp
THBoINk3W7R4+BTxoMf1I7bNzTZVRR3PRbPfh33obRKsf9ay0cWAACywIQdbz7q53iXa6PuCUBf1
o++d1DR5MesXucAEpHxpy9422u9lJx2FtNu7X6tj59832k+Or9E3Vq6I93rJ5daZvhymsEXHlt4F
Z8f1D/GsFre9rKofUTY+etJd3X1Fwxzzr8J3PC/YqgWiP+691Rp2ISBp3T55/tZ9ipufntbucu8x
VfVDVr5BpvH5Hx7A9LY6D190Qdp3a+Jj7xv5w6/FsoUfQwaP2sD1r+0Dall13NePlDru+sy2GhVh
RcMeYnwA61cvarBE+qMD4qZseqek47aqtQ1yy4l+7PK7pJxkT09+pTkpCnea9Ukb+klfbaVx/v4S
nP9OsL/vEAsS3rnsuFiWNepzcfMYG0k+2mWn5c+pNHkpyaPfgILwxEDdxKUeW3bjGf69PMSBaxc9
vm5iQI/MhKSFsJGKFfJrkQNLtPVGNe/Cwu3TbZOU0imMGkhLhRum4BoEM/k1hh5w0Nxrwl9FoXUe
Kppl/tiTaH/3o1KkqCmXYb9R09ocd6kSKfQWx2RNrmU6gT58OXUgbnsw7pCCrmdIVQOEKTSqcRVK
arkbbLT2byp9xxQQ/vOD+U+Rx9w13PVABdC35X0xV4fRpR4NST8THr3AfUz+h7Mz23Hb2NbwExHg
PNySlNST2G632459Qzh2wnme+fTnYx9go0URIpxgI8iGAZequKpq1Vr/kPoERv1gaPNjIpzVpCXd
96Vvf3hWMCTdIYkUzVAQEV1dNuEcKDUNNOGsxw+01u6H9jzyqonUtz8dhzIDFAVcOjiTeBhermQ3
WqiiTqT0wowFr1nf1dUDSvaHvpx2cod1OrrcKR9HWjW8snLI6ybVAw9jckcWZtEWhva30Jo77ZPl
FL2IjdU4q92bNlUf0IBgHLV7Ik9zyzx41IIMalj8K63/tCrNtJYcbFHTITlC4uJyAXulULqwYwHD
1H8YPivVwe/OSfaDrIUbcScqruJ+NdjqdSRIhaHSomJuefRgou6M+qtdZhrMN5ARzWwj3XU7PjZW
8+P01tUoPehmJEgYUc1eo4RquOm7MyRSGFJh8O/tsa6uq8vZrYlRvd4JalJagSfSQI4GR+2fcrLn
Sd+pg2xE4sWcVhEyRo3RqynjzMV3WrAoS8pHqTzenswVUHQVGOsdTH44qnnCKIPwLdLNb72ffc19
+VH+kr5UqisE0Wc5hyehzR0WJTtc7nWuuh589fabi9JSasknKo03a/hnyv4w/37/+xc4GuQTsrF3
oaIP+bde+P6QzULgpRb82lHSotdOlwcnkOry2Fdl4VXduFcx3PpuMD9pHQM+Qq1rdVb1mTBPQ9SG
3pCKgx2Dt3zIjCnnmhH3hlqXypb58ThfEhbe53Q2Lnc1rnARiW4Teq1axcIBAjEZWtFkoOB4IHxK
myyoUVWqivFUzVV38MWg31PO2dgOywsAjy7IESr8yMvfkKUcLcEUJV4wDNFfSmSBIu384SCNreBM
Zd3sNL2uCmhMGi8oLEBxl4Apt+7MF0ZqzaPVJt7Y494h+ygeUcbCZiWoh0MyJ/g/+06nR56M9snO
blm+3erURtkKPSJqCZi8rUUAqmZStVmTEg9Vv/RrbBXiaVIqTCwsJXHGtJQg9ErCobKEv1ppGNyq
KoKdC2rjcCU1pdZFhRTt7nUfpjXKWBZGJfEKq6+y4zjP2mvT14AtTCssqmOoq2LqKHmVR64fJeEe
yntrfO4uVLP5GbBvVt+7Nfxc0PM59sRJwXoirtKT1jX9mygHpZPw5nwUQ6E94Uwv70GxN0INhDT9
uyWLVAmAy1CrZnGSkq7LkIOVgucCIZWT1dYYwxfmsa8r9XT7a28Nx0uOzQUBFdnN1e6a4k5ujLrK
vWDOUR7hiVZknYORrgMGfc9A6ao+RVjDs8HSiO+zUG6Wdf9wVuW9aNZDOBee3JquEXT2kOr3fhTd
JfIZM2QHcQY8q+1O0p1MEp5V+opNpjx2mLnfnvbGB0aaWuMfegTk/atVTpqwDVW9Kr2KqklpQDwN
i5OVmA9lPXZOHHefZSE63B7zqsXD7N+pxlD0F2HTdWUsXl67jdxVXl2Yd33wU6hequyb4T9b+G7R
Hdbi9i6aXgN5T3t247QGHWpQTZX50leJkTkVUBOlvPIkNf+3NYJDrA2wj+I98+ytceiaL/Vw9C4A
V1x+3iHxk943rdJLEk5INc10W//qp5q+8/WWv2d1QvGCXojbbBEF+tblODHNRSyrisqbmuiQ1bAN
qTVpQ3RU0y+K9un2Z9u4v01e7fDhMP2iObzsoA8xG0SdL8C5o7yDQ+SLJOT5KUCIaicR2poSJS1M
cZeuBen/5SgFmE/fsKLaKxWH0/nOnKRTFQfnvnkbxD0Y1sY+JAIX5zmu0+UaX41GoArWgD2ph+kf
ZiYC1MmHqePx1D5rp+yglz/8+SnHQSozfsTWXjhez5VnFERZGhjLVliDiUVxKCZdiUsv7eHZBT9E
JaCuds9l4FqRYv/p57scbInZD5+vSwphSsqk9PIWZfUawOueOsSyWJfRqKBIRrFbhWDBu3R1hCam
PqCnbCaeJKaHEcGNBE5A3PhPmVHuEFuuN9jlUKunaIedzyKynXglqswRLj6fk3QPQrI3xipfFepY
qJHYSuHK5BAg+zJKkZTNTFcv2vbr7Y+zEQkXS7f6OPQJhqwUrcTLgsqei/sqJRLMR1EpnNncUY3a
G2sV89RytTwy+EziS6EftfFr+zfmXU6a7fFtNp4bl19p+SUfQk6jn13GGSNBfClmZ4R8b6UUryYl
fA3D2i2F1yx+GlIMdMEFDdJe9rI5U643cH0g3BRl9QWt1u9C6soE5JA7eVB/i5vhKE6hnQY+9gFv
t7/hdX5OQYZrhbjj8Q2H6HK2rTHN+igmqZdWOB+du/KkJm6r3QnJ2W9eVPH37eE2btGL8dTV1S3P
TWrVCYSDNjiIxWMWYmGKu9TkIHwY1GjSNa1tURAsxz2Hya11pfYEQmhZVZgQlzNN6slUZgUQcD0K
bmQHqmeaVLnyX8kee/IKvADjZylz/W+oVbCGSWWodcFQ4/wNE9pZ8m1Z7o9+gQHjXZFMJ8Vwg3lA
dg+XcZzlIv+oN6PdYMl2e7k3v+6HH7L6uqitVwFeXqmnBn9Jj+r8F/owaGV0X7JfYr7zUt4ba/nz
D/vGT0kbBrNMPSM45RjMUkJUhWNV2dlvZN20fo+KfdVCe1/lBVdPgxu6wFr6ZOGF+5LRpd4sHOdj
g+uG8HcGYCmb76T5s9D9Vh76+RzpOH5l7lwfpu6o7xWtNp567FC2D8L87CIC63LWtSAkmdGmGeq9
tSLZvArHwM5jVHadIO6lpSJhVC0tgq74N6Pki0GBKALtqzCN/Q/HMThw8ovl7XXFQ2nicWzFqkg9
TW2OYnYnE95T+pgVz2M67gTW1jXzcazVIVmJsR4Y3LMelfKgeUuFT4K1U5W/TvJZWRTkaclyK/KO
vFzZRNHLrms4maxkcPHa453qhia6K8i8jN/NeK9SsTUe0mesH6rliFKtEgG9FdU576vU8+dzsDgS
/aPr90H/OOk/Buvu9r7cvGRQQzaQwlTAq65fMFEYmcUkCgzWfJ1iO8NlDy2UuB9RdpRsUbDzQHeE
SjvI869pr6a1NVMkkxQaHhiMUz+9XNlCqfMo7JPME/AbzbLwLATHzMDXp0scwTzgcXd7tlvjLa8K
+r1ca9q6HFkHihKN0gj3LBIfNOFRqgXH9z8HqmvkkNg7JABuD7h1FCFlsOwDlhZ55ssJqmkvVl2m
Zl5il3pst/7LP1PIf38Nmi+Bsgcg2JqeuegWEzs8NNaspdHoZsjXVsY55NsB7H89gKWcO1rEkzh/
LUJ/501z1Vfm21EowxUSxSm4RWsau5EGklQ3Qu7NM71lKlldoXhT9aZ0j63ypbeGl9T0z3AXS005
AGR35KeATiAgp3Lu4Ytp7hz9EqKH7tvtdb9S93n/YZSE2UFQqmDeXS68FZR4Bftp4Zl5fB/12mPd
Vn8rVvlbAxGJQtVAwGlQANVGPFWC7NS8WEI7CEmvcNU8+rXuiPX8SYhPFEN3ftvG/a9iLIw0Cb9u
MYi//G2KXg+KPgqFZ+j/jP70PMuxbaInXMxuIHzOYZPXL/qcuF0f2qN/p5qdI1CmFPr72R/tmULp
7R+0jLd6eEBlpaDCE2rBnax+T5zVqi8MQeb5pu9oKlwv1cjP0RDLbhm83h5rc+4fxlod13Wfi7o/
q8vd7ArdiTaWU7HwTepmxp6M5N68VpsvC6LUpO7F1aCEBwVmm/wqiO0xH3ZeU1tXL+EPC8Yk2eIC
XiUcMcUFs7A4xuoBdfJELekiF9gBIQuQiE6XiG6YKscZ/o2R7XF3N+4/xsYVCpwWdeV1SRnS6RRn
fZR5AdacRWTcJ1P9Zu1KjFxhWJYNtZiWUqhHMJnz5TJopaQXjMZvMk8B3Vo340GMhqcueO2Mv9PA
clvdnnXVHfzoLmiGn6r6lu46ryx7dh2nyNCICyAUFt/aBKrqamWe/ZzjTVdTRzYLDGEs/Z/bAbp1
IZJGLRKNABt0evGXEwUlkIRazUSj/F8zDe6zMDtoo/57yscHDcidERmOFuRP2qCdTdFtutG9/Qu2
wpYLkUsRLJR6pWsnl72mVmmVQcFhtBagAvrzAUSCJph2zu+t4CFmEfJfqHv0JC7nKucKH2toF2SD
KNlmZwkoJlryQfIxW789q82h3m8JjPwob6x6xQ2QdR2m2DJUfhgDhYywaZ4iHrX/aaDlC+LthmTd
ak486qo2Mga+n6Kie/gWDUAkk53GytZsQPKDVoOviq7W6vGoQOnJCotEQkDA7NAb8u+hLkRbb/U9
6MpW0C+dK+qhQDEB0V5+Ij8rSrH0ySBqYaCY8VJE486CbeQo2rKroa2KWEWoq4DX+t60xqrIvXru
Cxxpx5aCvU+V/1QKU+vfh4LCs1HwJyt2BVpNJy4qMTv8cXhQsqSujRHA0i1a/Qg0Kac6bPsceArW
otYRQLeFfd3tQbbqlahK0d/E2d1kc60+m1WamRpnVeElTe0iNIsi9oi0/FQ0hzq+by1n7FE1Ofjq
XZl8raMHASHC2z9hI0XTZMTGVRmYoyyu59kXKUwDJck9kDX60YhC/1ADpUfMEaaEqZTHWsdkYlbK
vWLp1gGOPBQkqwWwD9xztS+yaCzkkH95XCLlz0psB0xlR9VBcHi4j1pz+bhSfCqnCOP3rNKdwaL7
G0lx9gIDSHBSJW+Of74Y9MZwncCjEUDMKvEY8ZdJSzS1vUpIzMe6sKRDQ4ryIJeV+BBUVnCoh3Jy
NTUUP98eeWP/ArJdfIopxPM9lj//UCIQw6lHXTIvPUGbj37Z3+WxM1Xi6fYoG8kOlf4FvMKC85Bb
hZtohfPYzkXhdf6hqn7K/d23Qft3t3K2NQyIZcwsOPOoP6y+LJ22sSnEmmUsE75iGpPFjeL9MCvP
RT9rLvWAPVLqxplB3Z+EY3lpsGtXGc+chWOWJ0WJOr/yIOXQHJEmSY1zoUiult71JxGF+duLubV5
P465RojlpdIiy0CvrR1ezeAciT9683OXivdZPhKdzyp2d438aQYgl+Vf6qA4lXsl2Y3DeGl3LEwC
dFE5jS/DxpJ8oYbXV/LEmR1h/NEUe6nkcs6tchzUtyH80lTk6l8f9yIwiCSvBhqKyZ0UH0TQwSXv
t0Pffx3Sr9LU2UH6JU0Oe65FG0kHEFauZQpIHMNrllM/6aPvKzzkulRuDpna/lTQH3cSIxLtrDRL
9/bH3Iof9BgWEgr1TxKQy4UUhaTosmkqyHG6ubL1SCztAC2+F6mnVdBb9xXOrfd1H1dYtwniTtqz
cQiTP5JigcdFAXTNSCkotxpxJNA4sgCpNqGDY0CSHmvlbhDy5SjegTpvhA1MQ1ISkO04I6178Yo/
Jb1S1vSOum9S19rxns/DxoQoPEoLixaQOeCdy+WMUwAEPQghL1bU+i6YEE4ttHH61Chp4lmFDNJF
kAOURgNjpxuycZAuRSM8ZEyaVld45EEZh8as59JD7IfSkdU+9d10F8//of3GWbPojpEJQW1cvRtB
9XbSMCW0aufRCQPdDpTD7ZDcSvxpbYP7o/uwdBRXtxFk96yQLdrqQS48YJj92s+tUxmu6dd20Bef
Q6NBzgL/2aEybb9Nj222Z6m5FSgyDy08C2FvQle+/I6TrgaY+dFg95OIjsuXpvvn9iT3BlgtY9+Y
M1yQtPKa/HEUv42Fv3NKb9xFuBeRGQOKp/y7pu/mYZXF0RRUXrYoQobi2UASVT0UCvp0xz+fC1yK
hbnBVyMbv1ysbC5FsyyayisMjLGLZhadII12eglb8yFRkJAeUnn2rr+ILiZy0ZRq5all7XSz7Iqo
QetNbCOj8sJLcScX3ziGedoCqlXx4uJYXGUMSGKN5tQXNd5x2GwE44PRqSeF49IOdya2tXFZOx4U
S/mVK2e1elkoku0ntZfEZnVQrep5SLriLo92Im5rARdPjQX2sPAFlgvvQ6Y1o8Q7Np1ak2mlx0EI
Pak8QWiiPVt+3lUL3QhvtP1J7YGoLNafq/DWyzpMYj1tcGgpvs7WiBlztdMM2BqClAfMAwIk1JBX
mU+SDdNALwvwTdPD7Tf8+NB36V4LYCMOTHIMZkHBhTRgdRBYPodRKoFMkWvzsTdiW5jRM9Ezt49O
t3fRxkhkjpj0wMF5bwJcfh9BL9JUgVjjoR/gqtHvtvgqokO1q012vW6AeRa5bbA2lG/WWBtZyMpc
7UGR6rNoPo+aOfzAnTl1b8/mOq9gFNpw4CgoVnEuXM5GjOR4kALyijzsn9Qhz6Hb+5KrBK1178fQ
hcfRLHE7a4SD2U7W4fbo12tJSkOCCMKTAwNU6+XocD7Lguur8JqhRKc9jbUX1TdS1y9GakejEe7M
dqOHveDfKDvSoafSt87aRhnN01AtS08ZAvCUs9BKT40Ym3YqCcbT2OTx89xwL5t1Bs5Tb3z9L70v
8UnIIZYcb0/+eqPzcTnx+UUEEp/hcvKRng2h7vOkiqTpKzJcT4r4HUOErqkcw9g7ljdes4yGrAd6
hYuw5ftl/uFYaZskHBCPXyBicpG5TVNW3zlhtMFW+1R+GYuCmq+QV+hV5EKk/oUmjCo/DZAqcfxM
aqTMlF6o8MSYjfKPr0BSykX+C4napWC6Woi4DrS4z3xSoqbR76ag8E+aH0mHNIk1V/CjV4RV5J00
bCvylgoemwtUsbl+G/WTmMdqTHrU1uFRFIRscet5MKq4dCq9+Xn7S19nm0u5kB4zaQr57Jr6JWWt
VuQygzXFZC8VfAuBr3lyJh9n4cQ6UKPduRa3tjVZLSIAPFA4ElfXYkGWye3Mcdgkr7L4o5QOofGg
BHb70Ki/Y33v9L2+G5ngh+FWX3DoGktEwKXyhrj9hFPA3ah/BxKy5+ixtWPQTlmU/0wA4evqqxoH
ZWXkPAv449OQBsdmnM5jTxotpyCG4/8Qlzo3Ma8QTuCr0lM3ClFXTmLpmYl0ikJgsrPV/TMr5t/i
9CuEkH87SrYWkb7gUqmnLwiY8/I8SJJOaPpGLYGzQUxsQOJCEbemPWHDrchH2AepFg581nKVX4SB
X1lGN5EyYzWUN2LpTlrwfZzVV0HVv96e0gbQA3IehE/g1ED4oRFczklqDD8UEpnBqB/i0nAXDsVx
lB2YT5GC6TVPk/IoT18N61VMVKwzyHOGZ9E4T9F/OG3Z5lAaF8ehq3pp3o6FklZm5VXTQda9Jnps
6i9GcKeJOwNtNLeYM6VSimXQ1hASvpxz1M5JyZVXeTMeXRJVQyS77tN6uBd9zU4tib7W+BaX6dtc
7j1rN+BLlIKxBeEltABM19WQOkN8KI3nyuvBLZEQA9Ovq3Nbf88M1S7icyp91uSfIkzJ1n9MClT8
MuET1g9/nCuzYxaA96LltDS6L5cAreY5DX2h8jrZ8FoxsiP5EYurL7eja1nIy9LP5SirDTMV1SxH
kFC8OE0fdN1Bq83mVX1o851PurEz3x+YXNX0Dbk9L6czBEWkaVFVe2bfHUQzheot37fK+Pv2fDaH
MXSk+ha6MpjWy2GELqhGf2Y+qaBYEOdkEK1V2p5CSuM7Z83G/bAklf8bapX3CyLWXgjx1V7YD7aZ
nLU4cMJYeI1a5AErK7aTCq0Mf69zsvnFgFxRuUYkjd7v5Qw1vyDDqsLlbRPboJEPBYmOGluHpNiJ
wK2RaGXhwcFjjU2/rPWHdKermmaa4rr2AprLUaq7SvIAYfBYtf/c/mhb2x1jdFJJQOSgAtadLavB
W3AMhtqTCql7SYqpPkrlNP+da3J7qssitktJfewjYz7OovzQRsWe9u7GtbjQVjBdWPzMyTQu5xqj
PVfDB6o9hH9cPcM4bvwSCMdIUI9Vd7w93a11pQ2A0wgjQZVZ3R5CgWCTn8y1lydvQYqE9w/QY770
dnuUjYQJGhaYDxnGPoKVq3xCtxpBbxPuKLRwsueQ3/E9E4oHMeb/VWZkHtIWH2bMnP6cFklnhaou
HUooGzAdLpcy6Bth1Ac4B2l3KK3vWvhiNju11K2t93GIVWTWfdrloSZWXpJSrM2RBhFpIuXTZ9Vq
D6L4KRUPcnW6vZ5bEbIULcitDWqP62d+11Ao5M8qjwDstd7t8Qe27LnvHLUOdtiymxsCeU9yGNJP
GsqrcBT7IJJ6U6+9upR/CpEoHXvDDJxa1SoXzL50xLB78QsNcrcJgMx06WDtJNxb88WCjRYwTz36
ZaufYGV9gJ4ENZS2eSgj64mE8jWIopMUSM+tvlPgWD7Y+hqC5ENlCIF2Qme1JWJqvHUfRS1eY+mB
oxQxkNSXdg7srX33cZDVyRk0OdA7OWy9FjPGIT7N1idhsMv5PxybGFHSsaEoTo97NYwAiSj0u5J8
zRrFsyxlTjYZD01sqW5YKLF7Oyy3JmWBvdMXcXSML5fP+OGQ9tscCDWuch5hUEFNRw63lerBTbXq
ztfbdme4jQ9Fs2ZpJ7x3zNf1TzE2aMGlfuPVbUvs6WblUMFOwOCEe5YHW89teosWdDuCAiPAdeKr
+IkV1l3rGWFZAqX+N8c21Y4CVXGnEa/6Fuz+0ZwF9S7tROXYyFn+PODuegyz0ARJV/Y7X3Zj8pRk
ETgAMcBSr6UGq8icGmOMGy4JgCuBaSt95+rKzkGztfkpZUM0XF665L+rh6clj1UX1mHn6SerevDN
Q1Q9tkZDP+C+KIqjbETs/PvbYbQxNcojIk8MLGfIvFe7PfezkTOg6d+TmU77XEqKHXeic3uUjWC9
GGUVrE0aVEo91703zHY5fe1at5A+DXTfbg+zNRlyowU5xouJJbzcE/IY+2mbR4OnF7+H8CGUHKX9
dXuIjZlQ/aLbsIQCOfrqwIITX4iUSAcvm89x9FaCmvQT+WAhz3h7oPcoXx2NVPXo6FNhXJ4Cq8S5
mcQRydVm8LoYdO0Ulk919Y36HtpRypBBzgFTT7VNse6KTPpcG1Cdv/eB08kI6P896D9m/bnIY7vi
g9Yqb8hPaf6s9296pDvRAPKkTe70uHq5/au3lgdUD9VwrFEQzF796CiDGT370uAZUezmlosevN1o
b5Ee7ZxH2wMRtKg1LmWvVZYzTWmZ6kY3eE2ZnVBF6CvlcxAVn6YAN9jbc1qi5upD8BBDUotyF+qc
l1E1zuI4JokyeNMpiO8HXTtRcor1wa53eX/XuRtOJexDDZY6fZl1rhH16TiKMVxUvaf3zmHePsZu
FP6qpH9L4d/b01KvpgWRGMHl5VPRQFvzXhXcGGdK2LwAtdEeOWDHPRLq9XbENAvMhkkdiJrTOhjq
udKDJltKd1hvuhQ47EHFXElS/9QCiFiDEIPZAipVtGzXd2HczDqZWUwfMNVbWwzx5O3Mkxih+ZTg
rpqK3vDcJ+lOsraxgBQK8D8Ghct5sy6D+qORNvPEg0xSqzMqST8kK985BDZq7rSIF/MmZVnFK07/
KDamnkTkgx1yAm46SxjTG9mz3oapa1Wo4+Gsget2TcFdDk1M2ufM8aFO72yBram+4+Xgf3M/Watt
3ZVpaRYij3gcEw+JkB9U/+/b0bj8DZebjPYTlBcqhsQ+yKLLTUaV2e/Dxqi8siztLFKwok/6zJFr
/1yqUusGpvqvL4MTE6udu+l6e5NnU99fJgaoYC2sL/SaRunHqDGyTu80nvR6eA4WQEwSPCnq6+1p
Xh9b4Hng7qOnRtcGfs/lNGUVwCPMtB7v7lm5LxXUn2UzjN2wbad7QynEnQ+3MTmWE9gUuCnyCm2V
SiGPXEhZXzBe0d6BQ/lW+og/CLgJ2OrUP6iJerw9wesTjAl+GHAVKXUyZUEpV72XW8adDCUjrFwD
xMZMhCa+fIIscro94mpJuezB1fDa5LWLic7VE0JSA2UYMdE9V7GExpo+5vfakJqOKsXzY9pqe323
1an2Ph7FQeDvEtc/sO3LT4hRj6n5YlGeDQg8Kj2giOJrZfy4Pas1QOR9GJTJoGYh2EuleZn2h/ze
UBszpcvCMDHQcyx9tAdU/9CUjcvSmY1B+dVOafK5HxD3kqbJePQldXTlfBgepsjPdt5pqzhafg2Y
B5BaGAyQ9ayLklZJcyeS5eYsqFNzlOboLTfiL7oGCd8KMvVe8JF4ub0CG+vMdUtzk/YB67wuJ+RZ
E2BWpDRnhQiGWyiEyP6FA2nOHO6E0JrA8z49bkDqk8gUc4+sFlstMgUFShl3hlBKjCMa/j54vg5+
mpVEAhl4pCcV4K26/hYWSW8eBAlBbrtQhOCXjyHVX13TCy9JN9WmnXVzjRAehnsKqq5pUR9qNGBG
G907MbQhEJY7RZF1o+D91+OXoSweWdy3VznpwL1hVGZzrqW0HOwkiKu7wJgztygMrH+afhAoWQf5
sen04pQIo/gTGFUr22FXCUehipFAEoXuIY4wzVN9pDj70q93Puf6dfP+K5fS+qKOQzll/T2TZA6n
MDeaswGtHN51XL80QgDGZUxnJzDT6ig0XepoemhR+cemOcDRaOdDv++aD9cMP2J5wVJseCfJQf++
3FXF5JdGQKXqPPsJ/kiZ7GuBK4/zwv/zjRHxyiJqvrK//e4YAmDqjjV4s9bOpzH4e+h9BZzM0FZk
ZlJfPZvZpDm1psUPaALkAZV6cyp5II5IHJphqOd/R9PYt06O2C7vhD5QvmgINQm2qPjzfEjHzm/Q
jRnFL3+6dRabebSYFAzgFsjj5SzraJ70ZJjacyFLxSGvGwnWIU+HXrN2S7hLor1eUe4V8mNOYOru
qxXtKsOIaTcyFgqrrh+ksuK0TYz7j+WbbhH4/ttoFL6rCuF0VysdG0Gev+NQF+8E2DLQ+odwWqAf
sIijIkdyOemgqKNS0IivwhgtZPKjL76eJneYp1KHifE6i5s/u1zfg4lqLlS2xTAOt7jLEY1G1epE
nduzPpeofBqkXe2soljc6cGBOBtOIHra+9vfdpUo/f+gwLV4HOiLwPgqUYr6AIutWGrP2GDVL8BC
IlQ18sI1qm46kA02p04K1VM4TaHjz3r+X4Yn3WYfL/SzdRtZRMEj6zo+t17qtaNq2fAdIWkJYW71
d5I12b2uCo2T9LXsUDjda82ve3TL7GkVkKtxIy4I19WzTxNpRZq+0J91sYleU73BBkEV0S008baP
UNY6KGM0Hcau6JyA7P3YtJXgkOZ8VkBJOG0lV26RD8E3o2/3+kKr1Of9t/FSB0wH8ki+MsYWuxG6
hzSU5yCg8mC2IMN7FV/xZpbsiqrai9kb/qcytZSdDPb6puSOpFoLaw5ay5WCEX2SsqcpVZ97DH1G
uw4auFyWoHfiCZdS1dgJgeuEC44BAmNUqag48ykuw342unCIwaafC5rTL6kKj0TVm8kxtRLEeFJq
0bfbIb/8haudDXSbk/FdOhxhucsBoyAO4zmy6rMgx/NRWAKPwvReJ2hzWkvxiFoLRdU1t5GOytBY
fdCcu9HXMwyee6VOHMpWpfAp8tOZTE/wlWHeeUVuDEuzFynaRfcE8YbVaurRDJRpmZw8/ZA0MDtg
WDOhR9+x3XlibcQnaZS2RCeoKeqZl8tolJJV85pszhXGMG2qOYbeHnSM6zrALaVRnJp8j+y7kcWS
lFBhoEMC8YXiyeWY5VDnSd91/ZmTyfoWaOm3UU+LQ5lmmhtqmMRYo5I6PWmrneBd4lAPo+kXqRrW
U72/J8G1EUhovcNB5CnNeb1mZI1xUfoNcqRn2Hrq53AM5mPaN3ul8o0TmtIgGm3YEwL0WnM6S6r/
VRTJ/TlRs+fO8o+JIbqTgBjIfF/UKNoYypdBDXcy9I04omoEERGgGqu9PphHCe9zY6j7cx10vR0W
A0512Q+xCe8q9e72ftxIl4GtL7I5uE9w1661sLKCV3jja/1ZlNroVfGFTr/LhLi3nLj142c97vLP
iW+Wlh0qnNOuWDbA39q6yn4rgZocB7Ew7IRr7Dkoo/ETHb/vVdJId+S4zX2dCNKnXsGW7fav3log
fLkoqWI8sKCsL0MxALvTjWUwnFuQ9oNm9eAd+p/KWJVOWaen24Nt7DUqnYv2Nzn5Us67HKzUByWr
8+WeGuvemerZsNM0/d0G8o+wb92mBMGmtnt539aoi/UvRF6+Ci/+y1HjTu+MroyGc61rr032NFe/
+vSU+OQh7WExtb09yY1A58xaSm7vLKL1o9Ac4lIY22I4N71+NwYGEnNfc/T5yuRgKfkp/+0P006F
f90bWi5ZGhXv9x0dUsp+l1M0J1gEiZgOZ2M2kbbIJvO+T3Uk3RFNPLWq2J8QJSzugmhK3Ewz/yLP
bA8StU47s8KTNpl7NM+NsFouQY655X9XIGApMPwgzprhjK1F/IhOXnuaqEyfZA6GeyGd94gIW+Mh
7Adggf3HnbjEwIe6wNyNktBxzZ8ldXYLwL42O+9noBR/kYu2f75nQJ6RzVCSowohrgIqa61WxwJp
POMN/r2ihGPN/5ba9Bbo1Q6m9F1nZnXJU3uDDEYTihf/Wv8r5hKKRSvqzpMuT1+Qc3vrmvi7WPWl
K8bz/BjIqeWGtWJ8AW5fOOnQ1M8YliQHQ4wiLCMjLc7sqcz/wdN4qoBeW+Vrw8SOPhVcO4x92Y6L
ZDwhjiAfB6oOOzt+3a8hMrnjwHUsAGleIev8oSkEw6ybZDjHqhFDKBa69J6ng/kaBMox6fv4Lsja
+iWNzOAuNBDqlGQguoOe89KNMuNYhsqI2pquuC1dk1Ndxdaxs7T2rujzCW8YqcUBR/dtMTU/h1ks
uKHV8c5BYNnJOIXcpEwfor4HGdi3ezT3ja+D7yi9FpPsCzDEGl85Qkux6qwdzlWCXw2gmeg17pvg
S0TP7TAMfZ3ZYaO8QVecnHZWhmNuTONBnurY7bthPnST39lj07cPSKn6DyYHlFPT4DpZWqCf8knz
7VyMMNtRcPWOu0LdCeTrm5/fvwi4Lhx6zqwlhf6wa2pRTjpf04azP5c+lDihRIQFG7HbB+L13mQU
EkgufY5F1JAvRzHhqYpJzlmgtkLr5ok0PwVyMRxTQ+xdY+zknVldn/eU40GfLDVC0pk1zUHSG6WZ
53A861kvO4lpDE/o08y2Gir9wUiK0G1bs0DuWttTPdsaGTEZqiiIpoKdWuV1SY9Wpl9yCjVj6Z8i
OXiLZxQDh15DCVSUp6e2VU5lM+7Vs6+vHBouykI6pHaDccXqO+pZp2O4W8/nvj2RgbkIgIwvmt48
SMJpKp1mT+RoKRpcnkrLeMgPvBciNXP58w9xY9BUmvI4ms9DOZzkKLIVCTui4KWSVGfO9Z342Zwd
HRAJnhSTu2pqdsuCa918hjHeubVVAbKwBIWdrlm2NBmeADjQnaql6qTr8040bUQvhXQeQDA7kXZZ
w9PaUkmLfEI7rpbaH42UuVH6Y9D/CTFVub1NNhaVgSzEf9AwBnKwusOhxhj/x9l5LbmNLN36iRAB
oGBvAdC0IbsltewNQjPSwHuPpz8f9F+cJsggQnvHjpm+mmQVsqrSrFxLGeRmPjG2ENYvcnzWu89y
Mrlw89y3dCP/WOCFLIaNWUCb6uX3C0dfMuTUnk5BTVohAKHuotCLE7ehPqC57de2TZ1aPfSG7m2Y
Xo7AynUWFc5lEIkEj2GJS9O+X/StGszziSZo71JBaweX58Ha8yH1J3sMK0fSI+pmeph5kwk1SVj1
0UZWcGurmbUCYckWEPWu4tCg6UKr0vgRXTR7WurM1ECURz0NXW7kjc2+cSeQVFJUoRJIPrvmO5uV
UR3HQpNPVCmeKZdbA1GQzr8FDFjtN7WsN+LP67oHVQhuggWKSwi6xglRqR6LpJoQONbTB4kY+w1p
xsgpc2kLd3i9jViCmB+5NsANbOfltzTKsGyawVdODTyL6ger+tUbj5BaOEyfbuzirUVxtVFhIwai
8bGK79Ra1KadRuoJxaP2Ka+tEMkASey7spW+33fR60cRjv7/ezgoyl9pJbaVUpuBPolT3Ofljt5I
546ztbWg62sFyBSVaMKj5RyuYfWjmeeZPMjqqeu1TyqM5XJtOxGqsHW6xQu/fIbLI4cpTrngXlFJ
g1fvL3G4YUyRqZ6gFHoVsqfIz1DT74NJPjDqfKipcTDiulHAuf5gC/qORIgSHABRa5VXwrwyJHbb
C/iGffj9KP1LkHr3kMJteMaN3AdLCzUkdzOB4xqIktdzkMYZyyuNVjnpffujb5kT6nKj3GdF8Kpo
6LtVEvQpvYneRKJUs0MVN3TmuXqpovYv2YKIeCn5A1ahI0gcQN3s8lRQGOsH4cviVCa5U2e/hf/l
voPeKPf+aSosESdbfEU+b+lBbc2NItBpkuPYUTrRwCvgwyarTdxfcqPWX6IqGnKPqJwsQOh1CigW
vFnrNpHUjbuha0fJDVW9CN1UDmFesbs22zhIN3pb8DwS/S9qHwxvrBHzdjWGZTwa4mSWjeakSWoe
uqTun4rArrwJSL+rz3i9ED7SX5X1Tyd104Yb3jhm0PzggjRjlgbI6ooa9MTshrrTTrH1U3QLoc0x
t7N95qsbt+6NQwYjCepmHGomhtfFn8lHVCTuGg3S5AkgSI+WWmpKBnLEaXHQ5TLeldWY7qW0DQ/9
KDapZ69vLWJripgwQSDhzgDspdcFUhnXSj9qJwZLnrQCfXo5fp3a5jjK0VOQMLUsHrToZ6REVN2h
o9UV1Plee1Ry7jvnjXMPSItIiQjDZDfWoaGvjx15unbiumZWQMkcqPCfmB59u2/n1odd1FuWUFsH
3bgKYWw5aetYLfWTDRus3cyHCcb2oQ+QYNuwdHNF7yytrk81qq0isAr9lNQ10LOvURY9NvLP+8u5
fkrJvpgIol9Bx4Jg8/Lz1WVJyxU99JOuURnUh3FwESb7DNUFg8Qdk0iTgj7vfZu3FgZvAwhetI+v
caFa7je8I5Z+GgeKocNkApSwUm1fttWWmsSNr0Wngr4caSBTbOsGVRoKo+Ef2ikoy1fDBn0Wys96
/auCaPb+oq7DLdSimZMDIkIfjiTsciOnMgrtAg29E1IVj5L5WIrIC2UolpV/RP07V/f3zd0oAWCP
Eg2EaHQVMX1pD4BaX3btpJ8yfZZRxyVyUHF5ZToo3TzW7liF9lMAM+U3K8th9W1p4R1MKWcqeNKq
ojkOyqSfK8WOZKc3+mR2U10sMhiMbcGDo7fhL03NQiDlZjoUjhTM8vNkmqXhiNiM/rm/mhuJAash
KmZJxMWUaler8RUDNVBVP6FToVaRY/qTk0rJoWSc05LdWIHxXn7pwHtPw+iw8o2vt0b2LY8ndzXV
Nazzx7q0pgmir6UMcjIDxMUL/+OQMu3UfBVhfG6/mvJj1g1O2+7TUN1CvN16rqgf8h2JmbnB163y
sUqAp8HNclLHn9Gsu6DsfiTNKyyVNNaYnxWxa6hjySDt4f6233g7SHQolwLPJp5eY6eyZIHR65Vx
8nuAKf4Y9Lswa6Vj3tuwl6tysbNqS0kcqRwhE6Y3tLtv/8ZFgDY3MDEI0piXX5eBKig9ia96YlHo
Pb1gLFJPB27rVpHYkrX+s5ZVMMrbACEb0+vMRa2BEX4462IKidbiOd7B4ejF9vcq8l8SAI6+cKew
YXIPMaGg3xv1W6AtnLvHKT+W+rkMfqfTwQ4jR4GDt6HkkIYMHSh7s2X8XTzc35Rb7kDeRt96AR1D
07J6yXyTWoswUnHSlO9+FXlVY/+ib+dZ6vNSBujKfl+P4tgkW5R8N5BLSz/uz2Ao/Nhs1eUp9OdC
smICJyLa4KiK4OCj/qvp36xydNFPN6xnGf1rLdEPpmg9vzuGUXv083Ff6+ExDY2P93fi+m3i5+Dl
FAto2lxXCc1k1kOoEk/IPxYumsHRYxLX2o60kiwC9CplA+uvH92F2BMw4SKhw+26Sh8mEVul70ew
2TUzQrqNX3qxqmZO1k/x8f7yrk/fQiNDFC3DYkRyuXrfa7k0jLrV0DaubbdMxYc6atwhK87zKPZW
0JGRGbz77et9s9dPImYFwPYlLuXsLYfyXQ2tDPUQRJZhnKT8bapfw/HfNKBuuPUe3lzdOzOrG12V
8nSSA8s4ibjYU6/+rYC7EHn3Eg+MPxAjQuTlDdLGaNANl2FxECIT6QGlXxdY+rCrK9OAjLCql3JH
aARP4VhWD2maZ54lle3OKuF8u7+j19fYsqP/3+hqR9twNswwgV6tZxzNoxVBybcvvgWV3+7uW7px
N2CK8QCyTYpZVyXJvPUnfUjwmdz+GcFeb9pHzrOrpvIxV5+S+rEPj2G59S1vLpAIEWY0MP1XVDNG
qQEo6VHhJqdwUiSTlS+Gv0VRsWVkde2pad3kUrc4zKh4tWk4fqw/l9pfx55sIHApWmio/1rr0lFg
xwa0RzZ3ih0Eu4Zyldtl+S/KTf1GhLZclpcPDpZ43oho+GLkSJfnLOjLsVKl0DzFOrg3Q4krt6SX
/j9YgcFraQaR7cLIcmnFquQ6WUg4TkOOkLo1KPTnLAKG+353HdzCXkg/lVBzQZmJlYcnxgwO1G+t
Uy5n0OVmleymdmqhdWI3j7BUzM5QVP+kobmloXDLMIg+mlxwKFKzWm6Zd5cVvPDTJMmjdfKHGSUX
IzP2jHxl6P5F826MzfSotGpz0JO82Dhqf4RbVt+P4R9odXgSeYvXfB9CDACEpcE66eXbLH9B7G+f
RcNxzmD+in6MACYT5ajp0q7XH/ulkED/ilFhJ9Ymx26KI/MfjxbkLpEcPZrNgjnbbAMuj9H6J+Ji
S4xAMQ/+pcvdCbI0Ls1IMk5Gm8a/4XYo3zpJ9okU/OpFk7TCtSqReOTt2qE0Zqpv0LRD+Ra6EGNJ
nhWKbl8pg/5Cm0p261izPsf2YADVMyqvU6R/xmxOPkayNGx47Y3HAcg+LG1E28Tda23Osis1K524
xsxZceNJ9+TcK/qvofwwF/+21auif7/vwDcOIw8tLztIRbDza5jmFE12Ofk5ZCy61O2U1Pzht2Ce
7hu50XMm+eOoL5KQnJM1i6RZ9QWchL5xSqfqVNi7zHyictzCIu8ksxPY4X6e/jH833kcOln4EjAH
4rdPgXEWtF6UfNhH1vDUEH/XTjLsauuts46V+lw0zO7tkpB+V2/UG+HAHxmSlROxKTT5QYYxtLXm
tZU0auk+t+JJnpUC30ZT+5Ni1PZb1Bpt5o6JkA9qZ/YZ8jcaB1xTQzsAuplP/3VaxGBcRa9n3sP0
E9F1Dqviu1/bUeCYqi/D7mqmOSDUAQKX0EzU1lMzuFRCPWv/HWd9RmJmSCLhKcms/RvTXw89VUS5
7DZhisROH/k981RF26U7SYd/zyvDuMuAAcaLsEI+2T/0qjEtR5ey6rTIRibgLX0msNVUh/egLdU5
pV83NY+EQv5HhKGUb1qY+OS8jUrCXOiJ0nGX+ZLpdKmSxC7ke/YhtQbtazCLenDsUa8/t2Emx07d
N/nXFFb+1gmaIiBK1u0OurWgTDygdfTbfVUKXMmOeBybbGo6bxrgdno0epOEpq6pCu70rjCiA1Qv
RvnQtE33Q+4lRd1JkGloB0Ofqh8FxdfvRtBnOaK1uh+4ZpfPwxGhOVM46azq5Q7WvvyT3NGb2MiD
1/ETQHU47Rn35olcZqJWURtS2nY7NxKlmUguD4UCdZ5SjrFnF73/FA1qu/NDeQsrd9soQEDSf13R
zVUgLNdKJBd9ZJym5Nh9sQrNm4ud0uzb6G8TzmV5MFHyWhL/MvewWl4th0wQiZLY1xaOHxpf7Kp7
ILPfiEKX/8z7I0WLkbuG+JpZwWV+dPUoZ1GplXImk9BLnADdU30YfYaDEFuQ96uyxWKJM8v9TM7C
5KN6+QKkeenPfd/qpyn+NTbNi4irw9A/R3nmtL3+MlriIOcf2sT+mQxbFGbrSxzbQGwA1S2+wkpX
tvXKnqXZJ5Typ4XYJ97TK3PyXH8049pRGGlT0IftNiKRdZS4GMUzWTKkb/yx8pXUNpoEYJJx6qrY
CdvYq8G3B5Dob1zl66cVO2jcAm2DDIc8cN2p7rrQV9RasU5KkVuHtLEYWgXJ6jIio+zVrlW9IDUC
F46A5iEOrflbYzTl3urtb4mpdk9TNiinyScsSGvYFie9FSfJQAVKapP4QethD/b13Nj7SrhFDLnW
ZWIiDEIb+m3QMTLzjV9c+kQ0o8OkNbF/itLAEQmazKGUfe4DeS/7z751qLQnuzZdeaEy8KXnYap3
eTkB+OncMvN06ZM5BLs6UJyaJnhsbf2+q1ofxTWKMNCG8dPAT1wJY9dJIFOt9E+K8jvkI8bVXmk+
JDutCrxcnuH9p9QguMiV5rmot77sOhJYrAM8QuhgSb71NRxYbRE0EE3qnzLGb5wikmQn9I2NcOPm
GiFnozK7nA/a1JffQFJCs4QLkkd1qP4TJu3cWD36vyXfFdIp8ps3PRj2eqDsYYtEom8LeXp9SgT0
6gIVFKoL8Luu4vWwUCmtE7edLC13Ajnbywy1NuDn75+SLTOr61QYfhhY/SSd1GhyWv0glb8UFHLu
G7nKeflif3DUEEuTuhFhXe5lk8KMnfi2dKqt5KAOvQNLojHQ3NW/1z1cq2nju1bZuumUbsA1rpDV
i+lFKYKsB4gy85+XprO4lQDDx8HZV+C/Mj1JM49Y141XX2nhvKydWej/pKL/JHXtK2Jv/w4QU7Ya
8cj4qOYG5cHXKHWt6eP9PbmKNP/8MHAslEfZHDpwlz8spACZGFUWnPtmBxUC7OSuMKJzVexT/cFk
7paRhSD/mCHtCfVyCwuaWnxcRBIQfPGU7KiAEOziz3Gxs+2PXb1X43xXjsc47qny1W5UPlqNtqGb
c/1eEBuTUfFisZdXbArgb2LhqyW/WdpPYEuxRGOhi6BOi03Xktm60mKog6HN+7t1/RwvhhfqDp58
moPrzQpjTWeaNDjbkXoezMGZGGxH/2mXZOHD35r600WDrQkxdO635fZ5l6+mihkoKaqG58q3LK81
432jKfMuyH8AOt/ft/WHfuIyzFiMAdsiCADrsAZ8A7ERkkQSiJZsPLeOkQR16vgNgz+uqsbK6CQd
bVYBD97oSBJxiBba6aspoTPthLM9PRUV1BnybKl70YMed5ReGX7ZdRp8ybKi2ThM118BUgg0mYgW
oJeimrDaGqoKSqbNKUol9Khp9hyD3H+k8bOMrW2cj2tXu7S1quKaalpWzIMgyjqly/CvP3jFNHk2
U9z7PLS+xZI270M5iR4COW6O97/LzYXaxH1AManVr2Poysf7qSqkZyl+loO9UTyndeTZ3VZL40bw
BxhyKWQp4N2XkaXLHaWAWmd2Fmdn8ia3C2DFrD+X2n8UBXYzbb+0d4bwUOWSpxfmRoR7/YrqsIb/
mTRY8t21lJGwxtS3EbM/88vaT2mlKU+ZnogP93dyXf2B3MUmeuYdhTcPauPVwa1gKbDMEW09vfej
x5F2jQv8sQRdMqoRi5PF54waH5q7de1vnK5bthf2Ua4L5BhoT11ubgqxUD5KSMH5kKANqLFoVeKG
EhQfsP0kqvhQivLb3y8XsCclJ3xn0fO4NFkpnSrZnUDOD93JaMZnxcGMv7HP+6RpmeL8ct/edd4F
gIH2G7MPXFeQOV/as9SpyMWoZ+e8Z2aYksQQBpJXFuOQv9ZjEasHO7Hm+gj0JLF+3bd9y4EWpiBE
9vBeqnuXttupSKummdHzyxjBmqeWVprQcu/vrSyIRKYzuBBAm19aUZGaAaAiI8Ha5hlXsay82KUy
7e5buRHtAWQAZcmYF/znPG2XZoJskLOk9bMzzSzH1EO3HZg66Y8y8OswHPeSHuwQSQwz65Pkd6fU
2grEbsT8jE2A9CSmXuhI194qm0HGUZoQvgPh7shG3O4rMzvLZvZT1Tt/D19N6CSFyXU0tr6ba/NP
s2qPcS1Pex+q8kPepm/wKmVuQl7nLIA1N2jVbmeKTNtHyv/yUAKVoDxOzg8adz3+Vc2o/yawk5xb
W9rDqfMyEpA09Wvtb+mg37qOAWQs447QZdBovvw4jIaonSz32Vnt/OQLOoe+hxDb+DqktoY36OqG
N9w6VSTDnCuYUFSUVS/tmZ2wcyPDs+X0t20nDuCMjHhgeMyDLV3FPyJpqwjAtsFXkvGRDl+Nfxuw
7AEnlvjsKBp9SHr4ONRAkY86QsDPIePHXt8ynSNnUr2zM4mbE8ZOD0BQfIiNutgLkdnPJAuxCyJU
uOYQ9V4a1NKHLAiYHVYa6zjZrek1Tag/BXqVHOjivQRVKe20OC8PQyyCR1kMhqO2Vf9bs5Bbl9oi
dZEkq6B0FPXDpDbkyoVp7amC+UyCJe3Ge3vrpiYMYliXM040vPrAfQrgkBIc8lXS/Jv84S2UfUdR
kj1+7WpN4E4yoMv7R/6mU9FlXMYCYAdc15MzyfLVeqzzM4PPT7UyIb/wrIX5yWy/3zd07U3cKtyR
pKvM2uG/l96UtG0kIdiAICiBDAK2mZJ6LQc6mc2XrJ/f7lu7jpt4aKGVZOSBig4kJpfW/Jm01DbK
/CyMf3vzuAw8ZLVTD/9pQfoEmPgj2q73Lf4BAV+6MCahQ6IHDogRCYNLk8HYRoOsQISvh2jSgCmd
2sJJpMj+1cLtMjsF04LkesKuC5eyBSDvAX2cF4Fa81c5KfTPKlwrk2P25dw5ZmGIzinlRDzMba5+
Lzq//GSHevUzAEzQe3KWBUx16aX+o0H0bK+BsNtY0K0PBnYbWMQf2ML6yemDvAK4NORnqWUkpZQd
6scAiaa3xBpcvYu3SBZvfTISQXpjbCH/W103Yxg0CdlbQU/deJgYNT0F+bRPkeALffloi4SptS05
vusTx6UJcA9mKYuxkfVoytQbKJ9OQX42YEAq7X1u/Kis4pEOeBOGO5t8/L6T3Ih0MbgM0TJcsKDr
luP4Lq2yMjUygdAiICtLLbV7xp2/ZSCoH4Oh9D8zkGD1biYS61MIHNggbkqpdo59AdtVqI+AUu//
npvrh5uAA8K4DPjvy58zz6lNrlXlPClJ4moxXbUw75G56pOclptdfAg0yIpQDLQ3LC932fq0UHIl
g0Boa4lNLy13dBVkOeGAWqPm9YbkJslBhPJfZ+psM8E3jRu2jnfl0oqvjOg2+VN+HpQjw+FOGn/s
aY0Mxeya8gBwP9lRGdlATF9HhItRiABgbwERs65ZqXbSp/I0c/cM0C5oLyTYG9Hgrc2DeW0Z52JQ
l/Lo5bKqPLD9wF7Ebpl5L4jHklO62Sq/df7FAqelIU9fdp3mhqavCOKo/BwgE5kAgq+kj6P/yQeC
Gcwbae71K7QMfEPBsqDcSatXcWcbjJWYRsGWiXQ39xpBZ+eKfN6pfbNFgLZ887XnAQuCVIiUbjmH
q82LproNq0U+Vyqe/OCTXH6WNUcLEEQgtPk5WT8ae4uk6pZLAFLCCZnmhQF/ZZMpyga4GhqqdP78
fWPqsxfDdbC/f5pvFBiZYYfbjSPFFDdx9OXSpn5sGPFoirMSlsgU0GV9DfPK9ae3/IherldaupNs
RRC3nJFZOI4w0wE8t6srrRdtYs7omJ8186nM3lL9sZa3KgS37qn3NlZvA7WVvA97NHabeIKH82Eu
me2Fvxg2LMHE2YY33vL899aWX/Pukob1szZFHSBpo6e7LlHd3CwdUX6Jm/aoiy1VhFu+ARwFcA3k
v7wNq8MsD10cSz05l64Drohb4jyooLcabDdOGANMcKHaBCkgt1ZrSkelauc8Kc+Bkee7ZjZFBTa5
Uw/TmEXHHLadjU28sSzWRMbKBBjDBeuZqdmO0zJPO8SJizLcB/SJHchL/lJRkxYRLS3wnUveYNH1
Xx2s0bKieLL6+qyNqv/SdzDPWKVkehsH64ZHLKPBzCRD9IGllRkJ1HECK/qisEBhd3grx/A5kd+0
eiDpLF9TGsutmB6Wf0MptBOQNYQoTcB27xRZv6cb4PmhtlG6+gO8urjJqPxRYaEGx49isnf1TSuY
NvWGNZ97sxu/p1MSxW4ZMx3qDZNWHNtKRLLb0VmIPRElktfHunHQBDNOntJlle6glmv+TMAS/Gwn
HxWCoGpVBy+sG3eKJ+0D7Eg1IPLaDnc+yiDmTmvDYXSrugEZOOlVC4IdDtRfUqdqwV5iANdwmbsf
fsedNY771PCH7mORG+1wrMs6EU4FHUvjmIOtRrvA7JdqYu4n/BlMBviDEg7RjS+3XHlXe0TZi4o5
Tn+leqMmdjnYZWgQxVbiwcjKB1/OKJw3g/yQgwJ0zbk1JycKw0Z1mhpKhd6WF1GpIXq2iirdoKO4
DgB5tZdxESAqANEoZVzeLQitkIuCUjnzmVqnSMVDkbWesA9KKmDjDB7h4t3PTOMESfxhHvyNgOjq
sv5jngIU6SXgyzVva5SnitWZqXEemmCfV4ZCnhK5oV9EG5Hu1Y29GKJqsGi50bxbz2JXVdzF/Vwa
58LKAY9AoZHWZBCZU7cMKrfPg79xRjcMrlmo7MoWwKIK4wwU3+mgJ7ShOG1KT9E1x0x+S/aXDc9a
YpKVZ/Ggg20Hecxju+5cRZYZtoPM6QMf3O+4qYonEWn/zR3A+yxM0QmLill7ayog5X0uin05DMZB
WlRG7v+SW98UgDAflbsQOyuXyrJQ65G4AXxVK15nHzRlRwFt43veNgKyhY9KULsOLQjQMgOOPOPc
AgRsaJLSVufe3ziuW1ZWWUFmU7IJ/BwrzWNLodHMD5q+EQBeOwquT3GaXiP1Dv68PIHwVTIPX2gC
eeLMY1hLVY5+8gBVkyvQJo+sDb/80yW59BNOGvh/OhvLaVgXPkIZdZBaj7UzIVTmgpudIdqddHmX
RR/U5HXSvsvqF5mysazlbkvdqu6nPfqip0BjviPdejFvLf/dz1mnRK0RjCJo+DlCPGs+rIXGc2t/
adX9GD8N+Ubf4zoiBYVE0AESYWHvZ7cvNxvfT2JTl0yEWWXjeUxy0wlK4IM+0dwedGZ9VrOAt4An
5UOvl5NboUW7v38+riIRfgN6L/BC0JmDn2tVmFFFmICkNM1zyvtI98lLsm9/b4GqPG8wUDMYjZY9
fxcwWgszjz031rmUJc1NOOyenJZbYhc3vhwlCuCY1GOgnFlfqU3RdAVCh1yp3bCXxG8As89SdNIe
1Cj1SNP/+lqhIkJXA+wHSDaxpijpIzQCeylh2yz5UVcpa+dIA2qFsSV+eH3o6byRuPBPkKZgTi93
DxHOUlHhaEctsn/KmzaixR99UHx74yRehcBg5d/bWR98taF5IGMnGWbHgqoiib4A3t2Vw98/8osl
UCs0BPjrT5vlnT9EuLjVL7wqOZfC3uoa4chBkDod2F3PT33poW9n/wjHKkRN/ijtuy7XuX5ya3ff
Ma8G3UmnNSS7yC90sQThq8BVhjdPMgMfbcVJcgYknrLsS6ju8kx785kHrA7m7FXl+BLr+adyHN/o
2S0A0TSpNn7JVXVvGRDisVxCDy7B9RCBEVQgSBvVPpOj0ONV8uahSs3hOIk82RF490wH+sq+agPz
wZ9U5eH+Rtwyz6QuRKZ8EUGZ4dLHQqMqYzvHvDTYMEQGjVeahIF5bKLwaz/McCcbOeqM+sayrxIH
UhP6y7QlUbmk2LC6/2JeGvD+enfWphc/+qZTZYvm31b+4Osb2cD1CjUKTpBpAAeDkmUNRvMnKYHh
px7Psw3dpdShczC6kv+VmmE1aBTzJBdu2433+vpIYXRBMyEWhaLteqphGkQ46IE6nhX9IxgqnlNY
uF9zY9qIPm5sI8ndYosxuoW5/fLzNZ2MbE1ojueKqTL4RZzOyhkMBputfFKiaiNCWC6cyxdbY6CM
ucUFEIrXLA/Ku+NbBnLX+EM8nZkFeR5o0JcSEi35FunwrUVR9mJ0AqHe61RgtOJaoqs1nZuGydTh
NQyBSedOCwvt348FL6nie2Ory6+zwLojYTCdzTnEEVy5qD1bDk4izf7LtZ9189xL5XNRHiNp49vd
2k3eq2U+fgGfrQcRZUnWej9pp3NoPESm9JAnjgGg5P75vrmX74ysztmcF0whytV0pvB3MLXISYfp
qXsOwt0sbX23G06PYAH/p5QCe8iaHW1khMw2k3o+ixjIZfRdNKory/+YYuO9uhE8MRPPAwL7PuAb
uv6XflibeHhudPNZqkE3mQfrm9wyOuQVhIcQ7e7ydOPJv+7/Qy373uLqmkwGNWH+H4tmN+8trfjY
vc4QLbmUMlDIHItnhOeP+eio/f9kmXYANXPyGE7f5VrjpB4NIxjms/7i59muLg8Z+fmegqWR/Kw/
gP9p5o/Z31bql/4WA2FAjJmRvXqUYAYepkpBxieOKfRF0i4pk7+/lhnVoeTLeDgx5rrho0xxEplK
IdNEFztdKgnekFmN6rbhco52zRSdRcN4uiZvnIgbXsoABE8dwRv47zUuQaF3p0yils9m3732xTHP
Hhrrn0Trvt8/edfvzh9lKSagFk+FnPjywwFoqqc6DpQzVIRN+2yXvZOVaIR6k9q7uSJ2ZvPrvsUb
54IJPiHgqcddmYFYZ4mzlrZKYihnSHC0OXPiRnHV+L8hhSolfzK6x6QfHuC+fN2wuyzl8l1YJgcB
61NLWpjIVj4q9M4i+tWVc/4sWcdZUyirwQk//QvlL3Nfbf6pMvKdYv51DLGY5SkC9kGJfV1gj9OO
Y9NZyjlumPBPnhLpR4sqY/QSSRt5zHWGcWlp9cz2pdoq8WjyLdvY6X7KwZsqf8mrxAsffQjQNrZz
ub6ut5MGMwxMZIfyKmuSe7OFXJV1NdNufrG5tBnN93X0z2IFsjUfxpFfATfefbO31sh+0WaiAaQR
HF/6a2RDcaNruXq2TCaZ7H3Yvpro+fluF/2U5I0NveWquCgdtIWmHCqC5XF8F0rUcpTMsVWo5wws
6zB4UeOgfQxV0y6rnKg6SX3ipGh73F/j9dlfplwXcgjKG4Lb9NJq2YbGNMepeq7kEwiuLml2+fQW
dMPG035jL7GzLG9B5xMtXdqp/FRElVGr57FsXKv4GSKUFEclGBrU5Wz9ES74+wu70lkhj7mwuPp6
aT72s242fL0icZIUPvLCyftvtMcl4VZjdeglT2tsRMtMh3zdkUIb0LhX8Gc7/tvo1ZNvH9rMGSrE
JHCzJjIPeWAcUtV0dQHafQu0ddMDwGpxXSz8XXjd5R4VcaZ2Rlep51Lax37iqHHt5XugnkoFgVzl
+CbDrVuUiTfKzNAGEDWQ6XBVAnC4tBpOSklvusfvQv0X4inuaEc7WXgliYH8i4gdYuPa6Ux4czP7
eP8jLf/t1bnmScDbKXIDHV4PjSl6Pcxd3anER5YOH0RT7Gc/Tfb3rdx4d9ChIVaAagaCBHv17gx1
NVtZ6OMJcf7JH+dzNQu3iDpPMnIGgmU+p6Cm1Wxcxrd2duHeJLEGyMTnXH1PI6yHWqLedS76f2GA
G7AwSajjOmL0JstBCVj8biTVu7/am2YX8pA/x4y+/yrADftKLZtaoooI2h0580aavNHIHGt8MJRv
ZVJ+NqS9Gj3D6vXXQRKcke8sr17bAnByYiaBfi7GqmbqdSByaZFGub/AW5+TZ4D5eKRnEOxbbatI
I5HHfqifY58+WsK4avvfVD1IMDYHfb8bPlSxebhv8tbRpGm9kDSBPWSuYhVfy7NOr4cjew4aR961
0ycVer8qPgzFZzk198OcOMpGDHF9NojjCeaWotpC67fazInZXwmC+fmcqrHYdV1kPDSSWT/cX9kt
K3SUCY0WTq2rEziF2iyKsJzP6kxAO0Xo1UCX+7eqF8QjPKNkr5QIQU6vI7/ah5M6qar5bEhztrci
mFesUUQbt8n1W3ZpZeX4RWYbtKxJDHpETJ9NRFt26NC10KVa0oPta8PG3t2wx7tJ9k+vl6GpNext
tGc19ZNEOfuxMH4Uuj3tld4iPND9sHbABmwJbl/nx8Sxfwjk/i+iXV1kiy5ZTR5C0EWzG/iy34ZM
XkGXJRVV228cs+UYXd7NcBUjAg0eSuWYrYu6YT6C90JQ61xnsmNOgROOE0/SRz34PVtPIt44Yteb
eWludarHShoyG4QnQKXY1dPJ5cC56PbWf19xvTS0XC/v4iyV+rHWBrIJCKX4Fwnf5zCKZ6dTHdUM
Hcl8kiR9YejsXjT/+4AyzP3ztkQdV7u6VDWZNyfVWtNXmFZp2Alx7jljkPbXFDwY38v0dwI31307
1+ca/P8yVrHQBcONulpl2kRhJSEwd57r4J8M5DkPnZ9tvHDX/ogRZr7oaJKvUna73EoFmbPRKjLr
bKdZ5ALPY010jADdt8P/sp53plbRnJHlllFCv0ITyModUyvzXTRC+fk/7No7KysnHII57ouJBVl+
tm/bGS2+LV6hWw7wfs9WHwY25SbvAz5MZnq5VOZuRj+vM98sI4WNJP58f0G3TtU7a+ui/kKCURg+
26boabO3O7/zgrn9NNnBc1JP84Y//PnPrb2bEgZJE6xzSwH90iG0uamjXlTWeZpyT4Xsym+bU2Mr
Ozm2vLl/tNvugDDbg6Z2rvyYTKkTdcpBKbofdux/Kz8mvfnbTnxHzAehkPxQ8A8T5SUThjP5ngnR
D15wmIDUF5rTJz0h6cf7G3b9eRY/VinAEFjwIq7ekLmOoPUFEwMh2TiDgONtV7129DT/IdesrTv2
RhXNQleYY0oFmeL/em5dG9MS5epEEHx/je0jo6hZgWaI5IQ1HIRRN7n+2P4npNcwU50uk/56Mpx5
vYWDkaCGUAOM4+UHa6QFOCqV4txD6ufR6RKOFstbCI8b4RO4aQtbxA4LSfEqlgkqSWL6JTLOlSid
/0faee3IjQVb9osI0JtXMm05ZslLL4Sklui959fPYg0wt5JMJKG5QgMtqIAKHhcnTsSOvbMaJcY9
bz7jC+J41afezYJqw82u9z3JfziUTOgMYK19ayJ55+StnL4N36sAOnQwcAtm+bVISTqJ8XehtLqN
sHfdlAq4lqcF7efUz5jFhdtQ2xgamVAHORTL+zKbqM/J2RH4Bu9bS/4FBCpCh9WkXbVLzqnHuWia
+KgVfwYvPCtyocCYkFQPqtSND2Ol/bq/pW/ACsD+IgNA5AUGjnjyepHNVqI1xguMF9+UHntBf6oa
7yOt1HZufZF5BiEUu9Pr9uTVyQE6yFR90pSHWjL3UufKWxjQt7j12kfMXzO34IFjnWv911/TC0Nv
eR7FYvnLQGBh0hP93YKj1qGJS2t/hb+l3rEuRnu6Pwurgw1hGOAK5pvbFa6Ihd9t9ViuYdCxXqYu
24/BN/R2HSG/GNMnWEbvm5qX+2qEsynSxXDAU9Glmno9QsDJappFjQVuQt/X+Ufov20BbdYEPqT8
m/rhvrXVVl9YW1zCitT5Bf7Uesn0v81Y23RO0f37fRYLvG9oddtjCB002tfmHlV20vWwpEofhcQK
vJdEH+2Si1EOfljtFhvPLSvkoyjyg1KkELpYJzFqUZwWIo+guoIlYidlv5R040SsgiMSUDMKGY44
QiPePtcjkcEg62LhCy+anta7XssFW+nl9Hx/vtZeT6aHl8yG9IZsowH82gxA+UrIFFF4EauniJLd
qGl2Hf9A2bFrMlv1dnIBGEPaWKb1RuclYnLceaYBql1SqSLZIoRaofguXYh2N/1nNbXdtb8M6RtS
Hxu21judLD6ZQzY5sFrW7HqEZdRFsZBNgdtnf4ZQ+mS2z2Lc7kBmQIWl7vot2b8VAzRXFWk9imkA
TsDWLu/LtgrqakJhw1U5U2n9s3Vi0UWzBEA+je/TU6P97iH0atsPIOfRWwNJLDSPUNccw7nY8A2N
BKOA2dRKHL8iF7/F93Bj8oHAkCaY73ReTYvDOI2T7llhH7qm9xQXPmkWDU3pP4X3DS2ujZB4xdbH
ZJAnZF/R5ck2XrZCgOjtew/ObTfrPkbZd6//PI1Po9bZnl7ve+k4af+Vgh0SxdKcmP3OKleGykz9
2hUKzCWTaCswxjcz1tbfQuetTxgxBft+pjHEy6mLjSEivzyOqRK5Ugh0rs7IvyaDZ23c8iuCY2aA
Lc5hJl8O3HCZMZ1Gj3QhTequJvs2/dS7RIzP81ukgIfJFy5NXp7bQtwZX70ht3mPywElZTBXqU8B
KPlKb5wjEKWOxX6MDs0bsG+AnkPbpeHWuZwd1/WtALZsJtx+E6+Xl7gSEDyeEYxi7LaBU2cf1bw6
lDP5sv6rlfuTl6LNsOGAbmxGsFg8ZyhfUNVb4lyDTJaSyTBjt7IeguqT1F5C/6GpnwBobviBdRxL
9WD+Qwcg+mxcfteOIPDTEoJML3ODvDsAobPDeLQrRtrLml34lctTlG3o7eLxi+Rlz+XQ/fNgmVsa
YSlkgOADUXz9BW0YG0XvldqLIFhOOI57iF8SshaSnBzNjRL0emKhPJyrJmDq5+hyEVD5+hhXshly
f2RacwhTIbDHQZOfvFwC1a/Wqqu2m2zet41CsAZ1OQXolepiEkxpaMbCS1hIcHerQW86meVL+ykB
BSqOde00QNu/3L/E1h4eVAsZO0rSHOfVCZNyvZMKeRDII5jV5GRFqOmo9kKYg4fPa8+uR8+iBheK
tbgHwJFuCczd2FpvvM3U+WcaO9j/rxeWLEeqSv3EF3h+kNtDQoc+ILDgKSPB7HQZB7VL0mwnQIVo
Z2kMj4tenQi/5KPWQK5zfz7W4YkJdgmpA6QVKGYtQ310ktG4NcXEDcRB2meCPDjYpLBctFsVrBum
SL3RKvUm4msu8f9ZT560CqzYrQdF2cUzLGuoaHsoh3GLb2rNpcCYYB0BdAfXMU513nzv3ku5AD4r
bKPULRB7augvMMsassDK6R51YhX8hjx85hw/4US6cZdVxqlJ0mNRHwwtt6tqOIxp+aumg0zeOGvr
98JMYE9sAYkSyKDVjEtKlwRBk6au6FnoPHLVS8duTHdeASb6h1S1jqEdFGSGmmNjPCap8M8rDomS
ObcmIdeAf1kcdryr2si5kbqe+KBmKmcu2aVbBYbV4QZsDPcefAbmLOD5Fkq+m39fbaEPQqmCuEZ9
CFTZaetXC4qCVnOpYx7u7+F1YLqwthiSpgpt649+7k5mdzbL3ha9czHsPkfQ50FmoL3Iylak+Ebk
cnX9zTYh7OA5NB8bY2GTcKzurKHK3RrmAjuQunwfydkrPUc/K3WsD1xW4WPUhbDztum4U8Y6eqAZ
GPJN0cp3hRcJP4NM2Kp+3pp3crGwpMBPBMRncW/5nTI2YzfmLvUXdlFo0DDYdAb41+hH0CflflK3
GdZkDtNyKqgawMlH2oUgfWG0MiO97ms9d7MeNQWtVuWzr9I3WPapT0Kk9k+m73N7CYKw0+PUe0Sg
9XsuGeW5Lxvz78ZmmCd+9TV8BVrGyMsBWbk++oUI261Rqrk7TPmplHTbf63GYld3NerUoR3rD62F
BMgOmZf7lm/O/fxQoYlfRKdi4ditcKTbfPILV2ybz3U7RnuvpDVZ1ib1GGWiAeHdlP26b3PlU2dQ
P557vr1JDi3dtyYAgRKmKXdDEn0g4yOEuYpWcCpg+fv7plYh8GyKeiGoKoIwXgPX86pPY03QIxWu
4f1Q5M+69fn+7593yWLd6COYodK8wShpzEN95zJ6CQGKxFIKV7Ncwzzn3a6JnaH+MH4UtB1Kvfet
3VisK2v6tbVQnvQ+SYzCVZOPGsLB2mvw008/odxy384q3uAhOb8YYKv/v/+/tlOiVBJr5lhAz70b
oR3s/5bc8qL/EXozJx7K3X1zNxbpytxi85uWMBK4YG5Csiz61G4VcW8tEnglAAS0XRI4LBKflmCa
WUjS003kyhbqT/r4EHt/vfIslY6OAGFHL/m/jwjVAti0aP+A62phUSZJQ+MCC2Vmj4Hg71VUS/53
FuY5fbfx6kCEeMbEAp0Jwj6NfbhLRtKI963MG2q5vamQ6RC6ciGSY7i2okfJaMVhXrq+fgigpE1e
5TSzB2MD+3hrA7w3s5iuDkqbvK5nM8gYNtlDIJ/uj+OWAWDoYH8hSEBFcN7w72ZraPSxIIItXdOs
HSl9zraDtxv3yUwrj8AlzwJACIuzmSB1pZF4qFyjfYAXvFVt/dzvYmI2xTiI4UWST2hiD/vhZNWf
w0Ddo0Me271TtTtNOpBtTbd6aW8s3tUXLY9VFpVpPRiVOwjNSYzFeYPYWfC3E7eSkjf8EmHZHDzR
ODo3bVxPb5S2DSyOBizQ/eiI3V/dfAwJH6TIh2X99f5Szr9rsSXpC+EVRF0BWqKlOsIg6klZpEXj
tvBLOqR2kLCto+SURBQ+/90UWwbJSPr8qWEsLo9e70jlB3XjTr3kqKiJRrzzxuN9IzdWiS7QOfCh
VMcRW2xN7I7mZDSNm8IVGac0osfxTyMfH8q+2Ljr16+4OUFlzYz7JAdIWy3Cv6iv8UpwSLtoSjxK
9XE02JrqR8X4aMS6k6rRIYYV0xPUUy3oxyDZojZcj5XWPpKhNFGAxIJe6nqfqDA1QtNd1i4fAoju
TyJ/8oTdgJjn/Tld7xGeKcDp3tjQ2JCL/QiHdhihhle7kgCRdJbDTykfhXwr4bK+JoHTMCCSLbMK
5ZL7roFnWc66qXEzNbJ76VMenRHjHhXYncfMKdXz/VHdMEfCAaUVQLD8WRZPhkZRmj5WGsIm/YvQ
HkDWdLUjtp8qZyrFrfrJjfcJnDj/Y26ZX5FgSoSLe2xcPfs9Rh3S1I9V+V1CbMjbhaF5jjzVbqL/
7o/xxsqhvPVGYUOigUaK6x3ixUmVVmiguSHCW2r3OD9mvWJje6zd1UxAwVEjo0JydBl/SklaFGPu
NW5S0ItJ53JPBsXLAJm+ekax4a9u7PmZ9BvBH0qhvB8X57vpSBSZYd+6Y5T9N9G8H4HNqCYJycut
WP7G5IEgm8Fd1LEZ2/wp7245qRejolHE1m3Uz5Zf/pqs+Mfg/3vtkDcaNXkyUTwjyYgszLSajj58
VLZuHz17kasp/sdK2wvCg1791XuapX0S+5Z0iiZ0SpX8Q+af7m+SdZfk/AX0lkEFRrMmvAXXA51E
D9bBNm9dy0ygXrN7UbED/1HOD552mabdlGQOChVjAO3gpeGlW1hPWxiiG6fx6hvmTfZusmU598Zp
6FoOPwmR5qlVkicT9dka/kGEuL5P4hYp+K3lpSbHk5UKKud/4b3zVq57kHWtK4+nYPyTFYFd5IeN
qZ1d8PX1ytS+M7KI+LoMFlEzHlo36R87AzSM5Awa7bfiB2U4Jv650r+GH+/bnFdrZRKAFHuK4v0q
cspl5LpTmL/YtqGjoB+E/Ej21dO2kpg37UDnBnMPb35gWdcrNulWkCa60rphZP3sEXkxA+FXGn0d
1a2e/RsXLbOoo0EO1Q17dJmumrpImsQCU1aUP4Xxc9Nm+5LOThKXuz4x9v1E8aftbanzoJkYPotZ
vaHOvI54r79gsY5CPVR6iMySm3TVJZKbz1qwNZ839+O7QS7ms41Mq88oerswv+5rKbCt7knV/5fj
mD/i3TFTvCDM/VbFfcrZrpP2Rr81jHXadfYm8PKAvgdrRN/ltYm2D0UEvazZm6ifkvI59GlXdcLA
KZoHUjZnLdEfstBRgTcDeX6JTe3J131bG+qzWFBYUTtbFUZbQ2TF7DdeRuun6/W3LW6PpOQ+7E2G
X+4RKeY58aq/SvFn2iDsQb+MlbwRY9zcuYB2eCIh7gXx2byv3s13UMdtrQh+57bNB3GkMmmFz144
l8jl52n4kJGwmabiORXrY6WJJ/TOt9oobx1TrhbQKcAzuc8WQaIOEcOoy1PvCn1lIwVay72tVL/V
LeriW9t35q6HPxncMGLN1yPNatqXY0vqucB4FhXn4tdUjvZ913brkkCchV5aurxnUo1rGwpEw5Vs
RINbTuU+Ep8MeT80l2HwdsWw31IBu7VX6O6he4SojZzm4sinVit4sp4OrhB3Th9ER402G5xM2WSP
XWTYJZSN4ri7P8JbsdR7owsnUAnUQZI0HogS/wTxwTAoan/T8zMB431D6zLzG4oHFv8ZzgFqabFe
fQe9Za5jych9Z1Yszczq1IrNJ7rgdl78S82+Z41dhrUb0sGCpNxRl74X4c9c6H7ooXmcYFTQq2w/
SIlTKN6hRHGg/diUME+L6fH+x67RXnwskHQynDOLDND+64WXtCCA9Jq1SMVTm+/0b0i++MPeGhMn
TX41+/R3SCvbHwgkBu93UNrdxlNv/v2LO/XK/sJtQkg31FT92QuRfC4N4aM55FtR2Lx5VzZolBVx
UeRAlxkPowqlRCvLwZ2GYIfi0A9TedG15jnN3WAy7RrYdt7+BfW2NyZta4Lnzbw0DkPjXDEA48X7
/HqCk1ZrVcXrRzdprd6RzfEkoohEQ5jifRLC7peoQAfgN8IxLOVyH4iIubVGtBsmqd+YhxtnXKNN
ngUnS0ZNZfZn7zxmJxAQN2nEl6ji9zL/I1rtBRUwpxcAsP8QrS2c4w2/BdyEMgkJRh6Cy9cLbGSa
2jfd6MpG4Uj+cFKLfWf0zhAk9hTAUuQ/gK0Yi5+p+rUqLbf62freQxJtsS7c3OP0KsI1SuKboS/u
TTOrzcSvp9FtMjeCx6INbFl5NLqjaezH5tAZ1rGgqx86wPPcmiOGBxGiKOlPpvkbu/3WrUUPCIU7
aidQu4sL19eho+m34ji6df7YFk70p9hZnT2BfHmRu73xPJnfDH+jU/ymUfqRyPaBMAPVuThjnjCN
MLSkk1sgszSgBBa0EFdDuz6R2gPdYpJykO3Yn+wCJUPPsDaf6OurEhwlNXnwN/DGEEJfbz09zIfK
0JTJLaOvkAw91T+Zoscyskqn7Et4mAtHEB0ktkC9VsLJb2tb8v/rsuy/IP513+OtHQ6MKWSUoCBi
Heh8uf4UUxmRfJHFyW0H8Ex6OZ1pEP5n+hKKhMD46MykmZvrdHHZBF2vKVVTia4W+U5uyDYd5H+T
7tO/D4VeImYU+BQ36Xzg3x1oM0KpRxNK0UUC9rGXjdBWUnMjK3Aju0JfGe9n3iMAo63ljhUq0CU0
HYhu0D54Ayq9D6Hw3EQviVfbEzGVgtRloG713dxapTddc9wH5bclyadcRPBZe1hFwWW0YbqJ92hZ
bwEZbm1LuJToJgWOPbPAXE9gEBtags8Q3ZzfX8XeEWTDR6TzfhZBuP/3tXpvarEjJitLxCbRRFdS
p303PsP66fzvLCzOmInSmFKWKhbEEdRFmduWkmxE3WuXzsP3DUNIlpk9twh5gyiUjUpLxblKGaND
ISLiKk3/PBAe9ioPUlgYKIouS6FGUHcSVmTXh0+0qY4Jglz3p2o9DH41VzJ5IapsQGau192qBaGO
6kRxRWQ0o6Ta92DaU0rY982stxdBB2+TuZaDs1++14aKRFfeTKo7Iroai+dmCu1JewjjrTLoDUMc
TjDKc8ckEfzigjOEVO76WFLdrCkPkR5eCs/8q9TgXpv06/0xrQ8m7IaUXIG0zaDaZamBp06WQvdr
uFwqdiD+KPBs9y2sO5Jn3Bb4LXLvFE4gwbxenWZUtWxqctM1FGdIn5pyfK09CTfaW3YdtRmAVeGn
FvY1INFnC97rjQ9YzybVUFwC0Nz5xC7T1yHA/2FSQ8sN6ue2FWGlfdYrNB7CDazShp1lt9Uwdn4d
dIHlCkHkeGFkd+CSZOvcJb/uz+g68JsHhI4Ms0ktahmIDaMoV2MXW25hPY/yA29q24NXq81+Sr50
pgXrw3176w6XeXvMb1UApeDZjcUK5rqWxbSUC64WNCpSUKdaehDz/lKZIm1JnUPrNwwZdEk9W9Pr
lAR2LfxX9Ap3Pv3SwH3CjQjoxgRQVZ/lHmmIpdi9uCgVeOrmSk9wMXJhNwk/41Y5VUK5Dz0Ienug
EJswsNXaYoiuhFl2jjoINZfrPWxqPRrLfjmTxn60Roh4Bb9qdp0h/O0R8bs/3bdtzT6GqJ4Flq9t
NVVbpYHZ6y+tqY0PYV1/NmtUJ6qyMg6RpiSH++ZmZ3L1oJmbimFzAmdHSEcge22uKtA7aioNVsVu
V7RQU+rHruo+qrr3Re/iLWurXMHcGzPjSalKgMARF67NLwq1qemTfmmNb7rxtSv9R9RCGlS2MzR0
8SSO2m5N6HqE2FQh8ufNgjLosh0Mee+cTAJNl1U3QYpVNheCr2PVeaWdJqPmaBYA9fuTuj4y8zg5
NTM4nYz50q/2cSYVbdyYL2UFHxw2T7mh18fcF6UThcpHpfWipyAWmmOcZ99zXssORChoVwaT/jG3
SuRF6guFb8/1dAS9y26ToGJ1ac4yitwt87rDrLOs/xo9qt30f5svkYC6dwopht+mNMqlHzemYg6F
rjcYhiD/I/TDfdDQeL3BUkHqENPxYXR8ZrxfpuYIeV2HMlPzGTitHX5U/o5n0mEqeqr3Ta8uN4Y4
M3/wNqPbh57Aa8t1ZalB1xaQOUZJf5Aqmh7oGDA3gqg1uBEzvAKJnwismc5F+KFZfuFViWq9GGKl
/xj9Ft8vBar1zZCn+lfZpDjNsfetbxM9kqXdemHs2wK+pjgMY09vbBsGRnIKprw7ppXZb/HB3poG
iJiRaoNzlhLO/PP37wq/FtN2pgivJn96gkM9twN57Dcm+9Y0IIs9YxoBb5HPXkyDntMJWcue9wKq
oHiciI4tW6piisRoEtn6pOfH2BjNvRr32oukAFnL9MJ3mj5t94IZGfuilRNEu+It9qGVzwFDNLPi
zYmpmTFk4eHqcihiMYpTN5Xl5FUNA+noe0nz6vlS7QQhfRKgimGRMssRTDe9mfd34eqgvZlHNWfW
KwEGtpz+oA3FtgiAMBuptcs6MdzHkxeSjyv/GXmj421MIjmNkpYMxfD1So9lmEBGYQYXSIb7/5KU
gLsLpeo01okI9DZof94f2vo1icF5cmek4/yuW9zEsZ5pbRL64UWvf6vDpx6tLiieDuHnQob4PygP
nuAI6hYTxuqGRDoLl8UmA0CKh13sND9AEKCMzfCSKSpijaXsH6qpUfexXhd2OGZbqnOreGNhb3Ej
9ygTFLxrGaXxWPYf0LeJwa1qpBedFHL++3M6O6Urd8m1PwcaxHW00qDid72GgoR6SEtX0yXVSORk
6CtFHR2yqvYLGq1fMfrTGwHAjdkkloJxcObcnLfNtUG5VVWhbJPkooRP0oTm2nT5PNZbvea3tsqV
mcUplMpahSo6TaAv9Y9AuY3Mf5T88JjH+9z3nIQiXquYp0IyN96fq+PPhL4f3zz+d+4PavdkMGIh
voioA2rDY5S45QCJyoW6hQ01po567L8v4XuLi3unF+JG5VQkl2p8EaxqhxqM/ywUhwqxwPuWbqwd
WVCkAEkDG7ziFpNqCMh4yKGcXlSEkKcuPKbhFyXtXyZ5Sxfmxvrh3WGVmnvICW6WnaVmFVnNJMf5
ZcwNaCs0h3kMBweO9iiNoKh2sryxtQgk+/0hrtOdwIFngb63rl0ClsX69VUeyr0x0a1dNz/KwRkn
uybVax3kYN+kZykp7Uo8SmFy0jeJVNbze217sZJW0kAEIUrYHj4GMMQk2Slt0Vf8ujHGFfrhbYxI
gJGOocq0pDjMorwxo7jML4J0qdFQzWv/OHhPkfWI/gXZOtobL5rw+77VtVubB/f/jL6t+LuDkc4v
1qat84vUCDshtjgcqpNWZ0mEXHiqHERZvt+3uD6K1xYXjrsKhsgXJ4bZ1a++mOyk6TmrD2W4C/sX
5BwArx7vG1zdvQQjVNbZsnPilk7Z67PfpEXWcTHnl0rUnU4Sdr4pn9Jsgwd6neKYYx7WDsULchyg
g67NeP6Q8WYMyovgocpEqrjb9ajD2IpSK/um5N/qIRZ3+YCOTKIM6VfwzalT+0Zxvj/eG/uVihBd
mDQrvUX21x+SjV7I1akVl1DteTTM0i0PYGdhytzquLwxszxRqb/BH0idcYn5ygsKXeRqikvejnYm
Dhe02e0IKO79Ac0zd30bciuRcSfnRnBMwe16QJaaxtrUpeXFzJLuUAYifH3ttCWIdmNf0qhBUQv6
DhJFSyt1MJVxFY7lhbLfQfP6B3otX6NHIRy/S4L5c0ymY+lvnIVbfu3K6PxR745f0Ptjm5t1eRmF
/BxHX8qKVEn1kAqdnVWDbWgtQMTzUDiZIHz2q/Byf2ZvLSDNKbNIC+UrxCKuzXeyMQRpJ5UXr9FQ
S26crmv3jZDv/j/MzA998qWUFpbe25tIrFiFWl4CgYJYqZbI5ZqHsdD/u2/nhjMDFPg/dhae2gxC
radeXF404yyXFd1cn6QM5sqnPHFpLNuAx8y/bbktzZnfY+5UAd+/WDu/bdM40KrqMtRZ86rmkf6l
zWPLobYDQXouF/tIiv5dFJQQjao3p43OiDX/gZGQfyvVtLpoUXBCGjej6qdJv0m4xcoH6CUI8tsp
OwrJFoXPjcmF9pDiFwAP6lPLiqtEidcsaOu/TFqOKIT5qUP9dDdk8atGd0vYmIZjCdSr7i/p+uzP
GWMZozQ985BfBDcxRdw0Eer6MhoVFWcpCb7Uuh693rdyI7CZNV8IbjSeyOQTF3dEVqaiEKYqg0vH
+FQHo/6glVa4UxAxp5dcrD/kZT98iYTW3JV6KxxiHmGnjY+Yb77rDcVHkKRAtAAqVMol16dRj80m
TiSrvihVKdsIuZH4qayfEqxq52kEGWZ0cwOsp6VOnrT5Hs1qi5Rg9M8NK3MegxQZTzoS9kBerr8j
r2Hs5OVeX1qew3uK781pitJy41q+tbLvrSzigM6sqGSEZLhg4ur3xO+whox1s78/qetDOo+Fi3dm
4afBcWHFo7WrDlPmVGrLR6XxIrgI9N+RHBx939ecQG83IBJrl4pBjigmAWFyXq4nTy7DVBEsDGri
iFBbIP2WJQ8xcr/aEhpc3/M8DnUqRHMz7VwzvrZEms2gKaRqLnX1Xzd8UdqfZfq58jZ86o0JvLKy
eIpmpB8HpcybC/kjiJrhrrYDdJegy4GPLFNjENeZsdVxvdwbhCNUCueCO+IasCsshjZW9FBYrVZd
wB30TlGUFVnaQN14FK5CtqWZxdjkpsimoTTBqJoIDcp08yPy1f/xOnpQ61cj+DOO9RkQef6Pe2Rp
d3HtTn0xJOQrq4ulf+mjYzN+HqIv9/f97Cve+5I3E/McEomS7146NF+lXJjUfn0x4h9yjZIecDyE
5fYgxaE0BLiuajYiVBveerlZZPDN+A3qlmQu5uT+9ZYcEaDwPI/kepjY2u+sD86Rqe9KFC111dqI
XVbQ2aWxhbsskkAOUl9qLlZCRuMgZqpY2nU2ig9VB+k/4vTx+DAMuIeTmg2GvhfkrA6cpq1ge9IM
zQuP6BN3c7tcIScnr6wN00nikPYIPUT+a1d0tTidZD0BDqEUep045dRNf+8v1PIUMwoQbLNCAVks
cK/zlL6LAHl2+XqTTN1FGbvoKFAEOMZj8AjAPjp5Y5VtXTI3lmg+Wdx1ZJaoKy/2fFjkvZImSX+h
NUR+DtNG+FyPqXHWwx7hTqGrOd/FFIPdqTtHiQthVxQK7GV61DmUxWQnn+RTVBSSowmCfI4wRuyT
1lvfuXwNMy8zpQ+SsDMmAV96PS++MKoD4iL9JWo9y9bl/FGzqvo7ipfVE/rVij2Qs9qXeh6eAcJL
DxVEyRvIrvUZmkEyc9ETlAzX3MILZX2mFHku95ewV/sHchAvAr2b39SqaPahMORuG3qfDV95kYpu
ixfyrSB1fYDnQgKul5wqz8olejeRxyRB/mS4RL5culXiDQdNVkaKCMHkECSIh1ih3aWVhO7JmlA6
0tMO7cjSKvapX/Q/oyTKXuJGkZ2oFyB4SrSe9z3KEwq6z3bco5uCtiGOrqiMB8Q6yseo6OIXCHR6
p7FUz+ZFAk1Z7mmOLo4f9HCyDp3Y+Seh0z9Wedk5zSjuBQI0u08b2PCzLN94993wz9TkIGKDsG4O
spc4pcyPqyQQw+ESWL/aXN75I/o8wRfo/E9mLF8GD9CKfCAS+8gX3j+WN47JlemFi6ZUCC/2iNBS
JmsvWux9rHTp22DFL3X3EAt9tOE4VwHovN0pwM6tfNRF4ci83u51AXvKICbDRYoi1BHUXQQtHBA/
J5EVOxcaR2nys1AAJvDVw/2hroo2S9uLfa5mXWtURjZcOmNE5aCks2CSd11ybIWfqWc4suXtxoyG
YbWOj314METTAfOpJFsIsVuT/va8gM8MaPwydrIiceoQTma9o9amw0rkIu6QHhjrv9TdN27/dYwB
kxIel9ZyDjmUctczboxWrdTdxAGLBCpQniadtMqq/n0fQRQ0J0kUHjCA/a+tmEqQWmZkDhc91V67
ADEmlaab/1SLXvPPG+t4Y/ooxahg3/BX+M755++uktzwG8gO9fESNuUpDDS7Mr+U41mls2DsBVuy
pgetttwMLZOA6iNjHa3Azo1TbfzOQK5mVXK8/0nLYBjfzUuRVz+YTDJjyzkeh8rTijKcLr6n8jxs
hxretaR5CEcu4vum1suJKYzMg+fyXj5PLWSFlGxKp0s8q8KERN97L1ey3X0rN4IOriLcEc32IH15
hS/muNMywQ8r6RL7XbNPkrA5F6Ka24Wp9sd+FOTXkfIttIK+f/BLxdjpvWrs4Gczd1o3dSg3e8ZT
bOXZwQ/S8rnJE+loiL3hBFWLik0gtcqrBRXcRsT5plt6fZ2QqcC1aGRCgYkv24W7IkH53IyUy+in
O1IG6j5A/vev2tp6cdAMuxqdyEbrhM7ecAdFT/Ztms9dZRdb2bwbe2LuIabYhBgMNPXzz9/t0qnN
RV+XMuXSEIpmxRckkCprC+6xjqre6IZnSCALBZji2gh0VF1QR6lyqeLPULQcorHeJz0SMMFWnDIf
4OXE0hXN+2vGl4CMurYUKpBdN3quXJLvunAy9uVxjI5ZdSD9IzxMudOfNMlOt4j9bux2UnbQCQJ1
BG2wJBCK+pDlDCftUmn6w1iOqqNpsbW/v9lvrBQea9brmVEN6PJeD02R+1Ad4sq8NFJX7Yy4Seyx
qp6mJtxS5LtpCWdBXQm+A2K+a0uq3CXy4MvmJdKEcKcZYbNTWzXdWTk97fcHdWPmaC4TQQBDjULn
yMLti0rdpEFkmBehVNGMJvuEvs6wpWVwc0Cz14NlCMTR0ooh1EpTDIJ5SWulOnfEayH+to2+NpAQ
v94f0coWEeLMpkyZmBc/mfjryTMEv0iKMLEutSzmr7Hn58pBkM2BQ00fzpag4ar/ed50IP5BUcxd
IKAZrs2FdLqYhWEIRMWJbUFwbXk/DKVHjOvYt6mtxNNlLA9q29HwVNp+5R35p30nIHfjb6AtV2vJ
p8wSpm90EqAgF2spIc8a1l3iv445zc9TXf2NJ3+L0PXtpXF1wik8iBwDur6AckHwfT1go2nzlGag
4HUMv3Imz5rqCt/QS81qiFOS6aCoZy3+VAQvmT86cvXsy+LjoDuVaW0EaiunxocAOmbiiYbBPS4W
WpTSuo5wa6+NGp2CMAHfXjUF/WRGZsehsnFQblgj+cJ/PD6oRy77HQRPEhI6bKPXsptstjhwpm4n
opGZ7O/v35uGIHom8sMVg465nl+8VxG3lRe9mqbwOE39yUqnX5EZO4a/1W67guSxecGIz2AcBSIQ
XlfXtrQ0UU0606LXMAouQ/E9nY5i97FNjt3wSyM4EXU7kqA8B9Q9kSgBp0Ze2K5QRIz+6EJyuT/y
FbPh2+dAFEwSj0wrwcv152RpK4212MWvIwHHMayjTLEtqy/sog8eLESIPwwDCnuyRaoyknIa9rQ4
OPed1j8ylYHja/Vm9+DqQsMBSyAl556emShtdjfv7mc6hRAEG9T41euTT0jauLHZ7kexs+VPeaU4
Sn7MqCUSsXSmGMAQOdnJVmi+fg3NZDQkRUQKDdT7lqqpUKkmQQMj/muuP/Jseoni1zI+Buo5N861
zDYUKPSL8cYjbO1IyQ/PWRGa+gArvhXr3o0c+g/f5CUfvxKz2eHMb1r8bYMtYMgNpzWLbJJbBzbF
9bCIILvAFysNkNZrKJmDU2YiT53OFHYbW2t2BguvhTg2npGCwizIvnAWRWSonmb2yasnpyjcHSqN
nG3QnDPtqAgZ5A2jk3S0meeDLTXhrjIfu+Q/cF67CkSMKjynXrxxzlfFTnY7+S1ueagJ+Ju6GLke
aIXmNcDvkiD5aHnmucur31p/0DLrd1l0zuh5tjCi8v0HsZomHg/3p+TWxBMQzqx/cx1y2YMiCH2m
d3mQvmYDCERpGMeD5sPCdt/KDW9GU/eMj0HRg8TV4khHkZr1Utqkr2mXOEoZnsfp0//h7Mx25DaC
bftFBDgPr2QNPUtsqW1LL4QsS5xnMjl8/VnUvee4i0UUIQMCbECAojIZGRkZsWPvOU8+Sfl/Wg+A
AyY/gd5RLbo8qIKGlYh0k+0sSiTe7rtw3HGirQNB3YsZdToorGWVlsXKPGhqHOd+A2bZawfzezD2
kDRKxd70ztaJB33GtAubx02wzgDTDERIX1eFP51l2A8G85ROd6PpB/Frr36Ups+1/PunHQ4ekAss
D4DImibP0uw5zwHm+qlQDYRWhOQ6knYvq2+3HeKqisgpRy6OKxvyZEVdO0TllOFU6knh69rn7h5S
aJkilvPW9U9J89qo9c6yNs79hblVehY0iTVnU1H4slEyEj9p4tBX3Y94GhEPFU7zoNnhnmr3hs9j
k4c3dX90oNaq3aZolUCZsZkoP+Y+Oxl65RmzH/82CJMIArO3zrkiWYD4fh3UgiCX9Kwt/DD2usQ5
KSjqvjF4UvBylXlO3v5yvzjqVzEUc/yBb5uGt73qMASFnUCynZd+ks3hkxbr8THoUvFRbYvxIM92
ex5CeTx0Ia2jplL1U92oqmdJJvzIYTqedAqmXmkg8tBIWnuCcF9jOlV3vDGpzPt6HOWF2zY6qINp
uEmUlI9y3ip3TjBAIRSiUlCYXX9qiFen2BmnY1VN6X2TVMlTW8eGK8Atv2XKbHkBmwIAbiCIh1Hx
mqJTfW5yNPZET4dJqrtDKKnRA+XU6kGlpPqhnRtopK2+P9/esiWEr3dMo9O6yNTz8F5LiTYqtw1/
WfqTnudnLVCKk4Tei2dYlDXHPFNOorGaNyfr9/z+uliMbyDvTCZO53wJJJfhMJodrc11XkA9s866
4glFPdvz/RD7o3FOm+RQy8t1V51E3t/fXvWW/zNEQZqMXbrNK9OVZM923SWlP9g2gxt/iLjyrSUm
79wtW6HkvZ3VBaoavVqiLFj6QX3S0rfig6xLrhX8ZS+8mOLvbo8ac/nd66/53t7K/ztGT0MQF6Xf
xF9t8TpAVeo8pBnVLrzn9hZuXDUUUUDQLWS2/N9yeb/LvUpEQ4GQOIVfq7F+L+yYar+NitiQdT9u
W9rcROjdqNbAF3mlmRGIvMyKnEXp4qkcDc+mO2omETRJ3ymt/glUqN2rvv1i4l1vJCVgZi/I+eAC
XX04yREknkIiQEYHpUJuPHLt5lusfx7U3jWy5Bjmd7aRnuzSK4PoMJBwJ65xx6vUTaWHsPfIstX4
0DlPk5w9mAKFCgNMgf3597eGegXZP59iaT5dfgSrn+04MNLSLzrbq2bz1FbpYaboL9nDqQrqo1xH
fzAFs+PWW27GRAqkcSROVOtWbmbXuRJpSVX6NuDsVuReVPyMne9m9jlxXm+vcCs+vTO1zgH7qiya
RiWiG43WEJ9hVlKy4dk2gdhps9ocmR5HpC7Lf5eldLm53hteXcsjzYZCaksC41h8ms3enZSnqq4O
Y/xXlv5ze5FbHs4UtL1wkyjMD6/2M9WKfjZFU/pRELtV/aFkIDP9INvJUXXilyF7lpvfLi+zPFRx
aWUv0FJkby49h+eOWpl9WvmzYrWQ/tR3hZHnrqLVupchG/roCAPF13SWztE4j3ddFJWn2ingAdBm
KNfM+J95cPpDW+vdna2I7K4IKnGncs8GSpQfbm/QVryGPIT6Pd1pLqt15uzIAfUxropgdAQzOHl+
b2eMBYalFLpj1OxBS7dePhz7pcoPKyhFldXBmrMMrdsgr3zNbk/K8CnNv2TGfRDAJfGBhn9ffhN2
eKhsIO07xcFfkxvr0INWBWIVwJKRW1u9R/qqcCb8vPK7uToG6SPv+0+d5nh6bB9rtf/Up//A+GCO
D2PzWme963ycs8fJyDyelGTFw2Mkn6UUrYfhQWQZfJgPYeLm0h5tw/YWLeVW6ugU09fzvJE+to4j
j/xOEYpz1Iw8VTMmCpAImL2kUbOHiGjtjupY33WGMb2oyZSfY613DjRO1J3p4s1swuL0MOqwVFfX
8AO9r5U+larK16vwWCt3LeLr4X1hPRSSN79q1oTayEv6/bZfXneXOEZoisgqvRoG8tcBmLrO1M12
UflyrJzAAJcMWYf/ZFHl2qHxo6nG3KtH+2tanNICzV87fB6GwRuqmTtL+iuEgUevw7tK+tlqqWvv
kh9sBRaGN+lO80ZTgJdfnvIK8nxTHvvKH6rhK/mV40kt49a6nXf3asUov5baAGmEpB+lvmxPt3fn
1y25dmW+BLV7OF4WBtBL853dF5Jd1BUkdDPscPWYUylL7LD/4pClPw21GSzA+xklGLz7TogaXhxH
aO19lyRq5U5WWD3Kehv+WRU9DVEcSjyNql4NS/cEFtFcS7/s/OYlrl/95gUvS7QBWb6eOzYTOawr
XcaP1OmhNBBgrwM3KUjWhvCYf9LMxyjw5kb34EPZuVY3fZgrFUF22I6Jz6t7oEvH1EoctfLN/KcV
PEf2Qq/8mlVf5sb26MAeHdNV7PbF2csbr5M5vHchKF0oFxbNycsPVWdtXVg5bhwDqILLwYr+yXeB
0HtGVjeqPWYO1VBiquqHc+mKz23wHA62K5rqkCR3efamfbGMp5QyIVCYQ1nxBtq59pZb7fLj8tYA
qECHHwg90X21TqMO9G4aKn/Us5OWi89C3mNn2SiM8K6AupeKEsoUHLpLGzCKymJs8tpXpshLgc5n
CN+CRr+P86cohGPJmrxa/qMMdta2tb2UfhZ0GvhLhrcv7ealZqNYWdR+azgkyFEfeJKh1Ux9hbs4
zMUf1vtocEcRPXjXo2VxaasZpR7ywKb2C/SF4k5/rlAstBjJlUKie13dVYn0qAYQ+znFx50Dutz1
V7YJ9FzPPDwoBV3aroN5qkfGPnwHHB6Dq9ySlhyZgJoS12EWaqyn8tCaUBgmbZsdizFuPHsa2vuy
beBtRF/Ovf2LrlNUPviSTVEDp12/fscGBAdjGuTa1wr1E7C7V1MU7L/1vTQmFIiLO2vcCxTLt1zv
wVK2wSgMh/j05R4YqmAUeihrX7TJ0YpgTjar+2nwqZWq9YQ8ZuhSbfdSuA6LCZWaYN5Z85azMRyy
1OKWaRR99QO0HiQ4LQaczexJizLTjTKTixb9j721Xud+TCm/M7X8lHcPzaTLyzlVYNsW5fx1HBNu
1p/hkP0MK+Vhthqv0Yan2HQ8WZ/cMc0fW6F7YWRx3cvnybgbqz1Iydba6QYgokm6Ll/RYvVp7dSp
ldU+k/munMkodsKMUOzs8NayYctbSnTAnsh5L5ed6hm8yjzofTMQ57ZS3VZ2flR6dcdM7vG2A2+F
LAoxYGOWD6rra7IdvZa1eOydxrcD6VjLlScL28+6xh1zSjCzkD6XpQSFZp0+m9HptvGNkAyoddGm
BQJF7ra6eigtlxbEXA0gms+l+X2ydi70jX3kIc+IBkrCjIqtw0WlysUoz33jM7koqTTA52c1ew73
8B0bTgFSB5zOr4IITcvLz9W0k9bP/dz4Gfh3OTtOsKqiVnB7rzaNkEpRU6XPB/Ti0kgrW3FWgbfz
Z73x6gh2eBqhw940yeaO/WtlXf+WY9GZes+OJbk4WZnkydrPWv1mR//ly7yzs84HQjmuswE7c3dv
B5BrhI3rJOcq3QtWG11b4jLtURXmZgLmusgpFX0yJKWKf2f0iSE40ASV1hyhWWAPrgMRJOSAxZnM
KnoTwj7f/mrb+/mv9ZVrZHGRDjViQj4M8J6mNS6IP3J9xlrhubxtakkQV/fCwrLPyDczBAvc49JB
ilGPg7LNWhzElE9aLWVnSRWQftKYzwalgj9LlRddwvzZBERzvG19yz01+DLo1XMnoZlwaR2MSamU
QPb9qXkFCX/KROLOU7ljZePhuUwhASP5RegPMv7SjKQUba+aVevXscJ0UC1OpaaekFV4NNT+5ITS
U5XfQWNx75j9IZm1k2FId7dXugExWX4DXclf9PB0Gi5/g2pBOaLYTetDT/qlsp8NULdIaR4nJ3PR
s+l5cleFhGqD6qpWW7i1Uj9Js3YXNeFJGJ+VaO85vhi8+vIk7+R9kLlc8U+FJdK9cPa0viTN5wmh
eHt60ZpvdviqyEzb73yDzS/9ztqSo727k+0oUaUMCI8vdRWDRX3qTqafq+WeP28dneVJ8r+rWqcZ
mSwl5Jqt3wWuXnx27Nnt1L+K3QhxXdDkc9LEpJ6tQXq3zmeFXOlRz9CgT3IO1b56DKN7iDvcVtGP
k7GzeduL+tfYynfivDRyI8QY6u+O8yW032i9aRTfbvvoVixYOm5MlgOdQ9368huNdcmlOE6dX5P/
y8V3YfwlwDsN41lOP6vhY1r+ddvg9cFc4FbLu9nhvY8U0eoqjzUxq0YolWSltRcPxaE1arcGsQwy
1ZHv0qekr89GGrsGcIHfHeODCHHpqi9jMkBg1PVwnT2FYZyWlDoy542EJWk6txXq7+4pEHcoa5lP
IV2CJ2z16cJuMuTZNHkn96/jfXjfmycrOCvSo5YJVIR30HJXp2xlbfnC705Zlkp9OslGBdjIV4Le
G/TYrdU9fOU1PnAxQ4a9gI35es7KUazCCZLAsSsfFfplTsCsvcyqH8ZQllzeGPrHQUtAH/OQusvt
ojyrkiod7azXTs3UPXKR1S6VheEQLS3D2y51dS6XnwYkZnnVAipaF8anLEGYI0E2to15zVTFSSOa
ZYY7tPKzFu4Yuy6/XFpbJz59bYRN32Itq5isgitUTzoP3QovLe1nuRRuQymoSyKXs1tbyt3ttV4l
wivrq88gdcOcdbNV+YYUwPVlzoEXW9VeR3Lx0It7AiugQ6hsExgMeEQufcomO7BFwBrt/DxXd4lx
JyQGgu5zGhvWzmnZtEUhbSFEVKDWWd0S8pyYZZRIlLOsCQGx2huDZ1s8tbJ8V5fJZxC/e4+mzU/I
fD9SECYZAjWty+Vp1ZT0zpjWvsFAOCOU/1jNp3pQjlWKktKhsZRjOw3d0sM4Mobt3/6C1++oZXMR
HOAWgUiQ3vKl9WKCuSVv+ISRDrt5+RNI9KHUu8+RUfpjIj0LC6XgIXw15z22tKs75ZflZWCA4Tvq
W6vUay7LXDHSsPa7Wj530LNI35rWOUMzdH97jVsxCaSAgtYGAigw6F0uMYkaeDUaHv5yhhZhWNua
F9kNvV+6Mzvn8fpAcJrBysNftNCWr4vXop+EbpdK7WdzNnujVZtkGd2eTtqGy1Au+0X8xLuKps/q
REhZZnIfWbUffW77xC1H2x2yM8yzU6R5ZnAa65Odv2TSH7c38hfL2uVJxC6OAlqfO4WpgMudHDv0
a5U25lnQqDToIzJIYyTBieVKOkMroNJ9MxPmW9PhMDAoz1AZugWOzVS1LLI30IIQYYVN9arp0Xhs
CvnzDBvn3YTUlTfIQ37KpfpUBzJZjC6/lnoYPaeTpUHnkQ1wEujiFDe24kqW1Ox8uKvMA4oNRnuW
hh15+lXDfp5rYWtZxJNea45JEx3Bpp9KmFc/Uo/qUaVz1V4cb2/nlrPQGnRMmOXoSK0TcgPMc2rn
Fe/v2QHpKjMQ281yvdNl+kV5vv5o0MkC3afzTfK/ii9S0ZSQW5SNrxqPYZT9OU6tBzhz4cylzHDu
quRgSg6UOsNBRpMuDOeXaGZOB3kHO/6umTlfkemS0quoC6bZh2pgGJZ+XVX/dXs/rgOCBhKXCSuo
qMlq13dZquUVHcy88fP00zw+hm8BAy/Kzrzn9fWMEe526txoalzxTtA3HWfHpnajBh/rbn5KYuH1
kf5AbfLgRDvDvdeRB2MMTABIZToeRu/L81IEDrP/aUMhx5I9Na3v5CQgSdkjnt40Q/+FCcCler8u
o0cdR0dt5cbvoLo4zKUdU7HX5DvGe/c4Jje3j8faIlEAvf/6IdtokIWMutL4rfoQOzLULHcImLtZ
+GfY7Wze1pGkN8DgOvOTlOxXQS6O6zpMYGTx+1j6J18IniM3QkS+oYOtUFOVqz/leg9btmmUNgEz
CQApmcS4/GLlXIYgnil8WP05CODwE7ELwU/paeQbuXVO+39uO/3WhnIl/X+DQDgvDQaD2VX5LLGh
UiB9Mpz6W6R0h6qpc9fKh4I5a83eaUdsmoTTmnIE4YDU6tJkY9VhkSyFgDq9148ZAa5TgEmfw3x3
jmf5p9axByY2aCZhQFgc5tIUZOgKTR6e+NP4NSY59RL9pKbmQTHuI9s41fKr0+yR2m+FVbBFPKvI
GeEuXy3PjtROU8q69enu0tTvDsrvssvROWc+cxnsXUqa9F0vV4V+Z1noytiSM70mxdexvctADjvR
kYnDYxQWnh7tVS+u81JMQsXya5yYK3j5pu/eVbaUJvrUaK0fh8aD9VdS9mflNYPyEWqAP3iL7FyH
e+aWv39nrg2z3goCvfXldnIDGNZFDflFWnxrtGdFfax4IN8+BpsG6UnRNwHCfIXMyMLSkvpKaSnn
G/MptFOb9MJOz8jp5nfOMHbHsqOhECA2sxNmtoInqcxSAaApxavtcql2oyWQPZnsbNsvmVPUnkIr
yQ9l2GWH24vc8sxlJGEZBKcHtn5ciKgepyaIOz+byvrYDWrhWiFB9LaVrWv0vZXlV7z7dpoyK6ns
JJ1vZoEbJ8ZRj17D8E2H3+Y/GOLOWTAkMPOt2xRmJwynC/rOb+TaU6XooIm3WPmzc/YMbewbqmjO
Mk4BUhTwyuWK4spp0s6KBNrsyXyU0754sYIw/d1mNKNay1COgfbUAhNcxSqRBUMUCuiaCblvYBr8
OULQyYjOt3dtw9+o9iwjIlAiMLe5emHmWeE0WmV1vogLl36ky65pyh61x0aMB5zHHBpiJTjDesBK
yHowOXHe+5GJLKbUF4lXDe1PAajqlDOi81QNZrsTNDZXRkWGZIa6B4xal58pTXJVqaUIm/HfXfRB
y1+keOcFsuHbPLBoisG0xXy5vTIBm1872gBr/Fam+ZENhnqQKlBjPYo8hxboy46Lb3ieRnecdyNd
Mlj/Vj4BHMKZ1Mjo/aJ16tPUmTO8FTDT3XaJrY/FGYIREh4lGn4rlzCC2QrMdOgpcEC7EjRP5Wx4
2qtSVyc7K15vG9t6PDJCQUj7hQJjluLyM7WVkKMwNgbfQZP2Jepy4+BIjeozq2TcSTy8vKh2IEur
JfWUybH6IFRTnJoUbpTbv2Rr2QDZmf8jD1nYOC5/SK0n9B+tZPCVzizOugRgtVHGg9kVn1Uz/TDh
3jseulHuBTJEGYlBSCYu4Bm8NOm0Vds6uiR8c465O0HCHRoljk9OlXb0t6rype8K+UBuIb1w31SP
eejwtpaBVMuWtCfQuZFsXvya1dUjUZUYxWAKf+zk6qAh2H0UpiN50HkUhzHV4oe+0phy6dv+QRHh
HiRj484FjkEyAcpy4UBbmXfqLi7zPB/8govWauyvVvvc5aY3dz/ner6LAnlP+XRzwe8srgI5Y0oO
uo1YzCIkKsSX+i0NmrtlzgCqJetpiv687WEb4YKKIbOJlJfo7q0v3BIocBGY5ejPMBwW/uCMbjBR
pNjTCN2IfDrFHob+GGm9nkjRLGEY0FaPfgJjbF9DOZHOD4Xy1+3VbFihfYeKNNBVikzrZ54NYKnJ
1GHyEVF5QsJ2PIR6dpS6do+TYSPqcduiCwcmjHG5dWVOHrpwhq9n9hNhSg/QcLeHulLrncTr2srS
3EYFlwig8d/VWazNYarh3xO+FJcAzhpX38PhXG8YFmiS8ZYDM87T/vK011EohWGAu7VTfXRq8NCW
lXgI3+2FleWRdvnMWQyRA9FKJrdbK7empKVCGbvBl6dnSYue6hKqrDl5XTpIqlvNX4roRzB8R4h5
537aWuGCwDcpb7KXxupAaaGIFObBRr+ZavQYO6bvSq+zf952vI0vBRaX0jvUALBNrtUeWiGhPokQ
pi+HH6oqcfv579sGriMRXwnoOP865PK8AC4/lCJE0phFKPuNVQ7HKpF1Xvvm+BHE0qHIF70gtDOO
42DkO5fhlmGb+hsPK5BE3AmXhq3WULJ0jmXQvjb0NCdzRD9E8kbZiwX96GyPKXTje9Hz40sxyEVN
bt0ciu0gHXQRzX499q483JmpcMfpfHs3l4Oz8kYGAKhucYaX+YzVwUoppnBc89kvp7u8/TvSdASA
PyxlYaPcMXUdYJmM52FPNQ3Nsyv2uqkqxkFzmhmwtn0aM/E6D+ZhQF/Hkub726vacEId7SgKpWwg
zJ2rbIHKZWPHspB9kWeOZ/VydGiauto5yhsfiB4M831QG/DeXtPRBFYGybszyn6YD16R+XNYe9Ye
ccvizqsPBNgWekR8Hh6atRpiGjdSF0ia7Nf5cZpRs0aMPcxQwzxrGpR3eXBU5W+3d2/jQ4H1gm0X
XhqINtY0g+BbgzQ1JNnvRwMhhTaHfDEZZjc16/sudeSdj7XhgjTqoPSBngb29vWkdaDUul6bteLn
L41ReLVlnQLl0QZeMhZ7I+pbtmCRUA1CIM/4NRCi7FWnagNT8akZx/F4aMfYi9PoQ6U+Dp9u7+I1
tQeT6kzpQp2sIzRL7+oyXmiT0idN1qp+JennYHyOpBDKp8Y1YTWr5L+n1oXxF2YD5aQX5XMmgqMc
Fcd5qO77SHmpQnGSA+fP2z9qI4a9/01r/rPeYOCsHCvVT6v4OMeHMThJ5kOnn3P7rde7nQOy0TBc
Kl8UvkCR8nXXc01jZM+07lLZl8y7LMzdQPscN9kBOh4rf0mlNxp5TDedbq9x4/BzPSAHsoidXUs7
xmWjD51VKH6XT5E7WGJkzCzQdqLZhiddWFkO0bvKiZXrwprbRPGXdZUGwxtKB0X+7IXq5GrJDlRi
y9qiFUkg4FHCUM6ltZxqVJTWQvFb9IThHVeDZ0bpxu6QtzsesnH4lyfPoqFMgdlYVzZUI63kINQV
P26so5GIFHblREBJC6KwyPaKvhv+SFVDJdqgwKtx2V2uqzaGYjCmQPGdoT0EZvjCoHlifFbEV0VC
nWbwb7vGxpuO1I7xBZip6NtRH7q0NzRWmhUZnXGVWlctPs/lT63ovEKZ7g3jOJbSyQ5g9kyfnNR5
EsG44zTXrHfEt6VPgYbSksyur4zE6jLTDmvOX/7PlIR/TrB9QfV+L3XmQ2Vp7gT0JG20M5nTKVHk
b+04eaEp7uvSh+HqLT5FT9UrU5q3t+V6zGv5WQbxnnOz5MCrUNVniFnUFu/6smsOWoZN/WNj+8pw
yuwvSRIdI4qttFTSH73jIuEtGlCz2ZuA/rOVf8BG+5QwzhI4ez9sK4Dww8BcAidzYBZZfa+sgO4e
mBD7xbtiQosiCadDEleuZfXHsLfdSYeZIJvO7a5Ky0YYsUhVKMEusu6QeV26ilIPmd7Zg+r3PZpx
QhI1QGFpT7Fk67gxZAKbCSwFyxzZpZVhMJQCUIzq6/Uf45AcjHamyqCdgmKP5mcjhCz/PjhdEEfX
sbhNYi1CZVv1i1k7pHl4ANEAR0XoxrBGVPbxtkttWyNLtlVSZt6hl+vKw1FjUJ8Plye2daqN2DmG
TMOdRjjo3JFqwk9piIrfzyQQYIOBhjbSLyD0pdHYNNPIsiaVxvwfRmEdQKsee+l56PqzWewVZDZw
ZdwuvBZJn5f3znqGXm+ivkP0VfUVaT6WCED1kB+YoXac5enA8LEXmNWdGb+E8TenSh764Z9KuRs0
ZuenYecAb3kRNQumeXkaM+e22u3RHJR6VmfVt6d7p/1zEJ8T69O0R9W9aUWnmmABeeLGWUUJRUyO
NXYwispJ9lER47PW5OXZsLu/A8fcAzxcQ5CJScu0BlxRtAyuxlAmM8nLlIjl5y1F6ebspCdQwCej
TR9Guf0Uxq+F+F45x67X3dmRj2rWHbLc4v+tg1Xv8SFvrJ0Tqi+vCZlX+1qMZy6GsUiKTPfL/OyM
A+wWuWuMnyFguX1urrH8YIHeG1ptchgYWpGNKYb0R2kASxGmh6lHDdUZn7Qi/TTZr3ABNMp9oSK9
MWd/5K20oyOz8a5hSpNEg3uZ18364ZlYYq4Ar+n+XAThMe5KcRckjeyVOuju28vdCLLvTa1hHChx
xnKdjLqfl/KTNGafU+i/bpvY+nLLqACYLkCBvDtXQQG24SqPdd2Xi854bVW6r/lQSvcjMqcnfb9A
v2WPT0iRh1chM3MrewXqMMbA6fHFVBwbozuY1ltl6Iew2+lBbe3de0PLD3mXgSq9nCbEA/auhlWh
iN3B9m9v3ZYjcNTBwxHhAI4vv+CdBbtvMjGqreHTp6nR77SAyu5AbLaOObX5f22stgtBi8qS88bA
wHicKi9q7x0pfVSC9jTJ95UKQnWuXpzs0I8fHUM89M2Hqn8b5FPDDMLt5W59ufc/ZbWh8sJgm4Mx
4IbMjqXaesumxvDXO3u3/ubGckmRyENFDaLrcmMno514M7KxWQaJTYHC1pua7JRMt3JdasxkdTSR
l/H0lRHHrGtmjS3DD/Iuy9xUackzK4Oqo9WIQxlo4ZOqiFeh51YGwjm+1wLGEMreqp5sPdqDlm9u
Lhcz035Qa4Iwv1wybEjBVEOh5Zeq7lrzYxB9zILE+29b+87OqkoX9wC1ZOEYfpNWbp581WHhEtJO
orF19Ogq/t9iVgej7MMijBqMsJBW/z7Ye0Dfrd1ip9CXghyUycXVLRA4oEZkpzH9yPneKDOAvy+z
1vPa+/nbLk9v4FdYhCmNkurlVwkgZhGxXmAngialRTLhiMpTcyzTuH5mzGZvXVtFkaXKSHuFiTWw
WqvPY1Vt1yRybPqD/EVtYfC3XqzhsWiLlywKPRP2w3QyP8bmOTHd3LDu7O5evOkpxB/HYo/Vc2OT
kc77f5ctGnvr0lqvl3NSwC/kB7x68vJVaoKD1bw40x7yfsNdLgytfL9versCs4C7mKFLMxH+1t+/
snEUih3LbD6Z4KrgmdKTludg+Y7q6FYJ5ejWN4LX286yEbVwEt6I1HOAwKw7F5BVdnZQ9Sb0DWd6
wm4cvUIjuxOEN1rOBh1n8mqZHoJ5xV0mqi4yJl7vfp0l09NgBG8SJDYHUYMssrJChs7YiaBC1Y3q
XhG2fU7nFN5XAEDp6ffXSxkEbATBcwH5XR4ODaTkVIrM8hXnzTIQzjRP9X/pygDuYKwHzoaFlWN9
/8XDONRWZ1FEvofERFMfg3YHw7fl5+9NrNfRh1WqlJhwNGpGkfKtr/7qMxD7yg58eM/Q8ih8ly9E
SjQyAlBbvtZ8SSP7MIu3sPdFv9dz3LOzvtmkwJTtvsdOez8Pxqc8nF6qOP4h5J0Ua8vj3+/cKgwb
hZ2JJigtPJ4BvdFtIxvG/p//wc3+9YB1DhwPQxYoZWX5iUxfE6EqET/kweG2kWVLLtsIVPPoNpLS
05TAnS8/jdV3gZlNDoU29M2ORCTVM9NJOzbl7HgxWPYoDqO7yO72KnzXW7jM+IOChPWFZHRd8Zq1
LutRl9B81PW8KPlg0eREuPD3V8dAHsyYpN1Qtq3Cn5aMmhXojebbwzcLMNZAbT1+SoP7bjiKcg80
d13b4PHD3cUEMnT9ZFaXeym3TS0sddR8uoGMkCXxUe2z9qjH1qGCCHvuxE7199rfMUi85c/yOlxr
Bjrj2NCAUTR/GI9J7zfA7IvsIXT2FDWv76nFDu0RWuBUo9Z8yFoIuWJJp8tvQNt4PAFtVwuVPdj0
9mr+tbI6VFU8GADpVQ02D+Ea7XkpnI8hPDLTTjjacj36mnShIa+irLm6drM2r5MEYiBfl2QvL3s3
Lg03MHesbC/nXyurjCYc69rIO5ZDO+g0pC+NhtCA0ri1uZPQ7y1n5eRSxJu9ZGjcx/vcvniN6j9s
6+vtg7TlAeZCOM7jnxtvnQ/O0xwbncZBQhpaf0zyWHxYmDp2+kJbwYiXOAPmPJNJEVYfpnT6IVPn
Tvd755MdfjCYPXx1oDOpVPEplLTajdVx3EnZtw4tTGbL24NYJK9xKlpd9YlAVcCHb/FoNz8gnppz
6EPFdEDQ8nR7G7d84r2xVYSwg7HNkkrCJ9TnKv6iV/cRyuXGjkNsLQmu/uUFCVEOVbnLOCSJrpuR
m9N9dUj+MMbj7KCe9qSY0V1HG+H2irZs/SrAIyjDbND6k2lZHffEIJ0pslh8NcvcDbV/8k4ck2pn
7zZcENcDJ0CeKUMWvxyDd0mEqoeTbo+J6YfB3NwPGbIhSZY2v7+eJcoxMAJqiVC3OrUNo2FNH6ak
XUUPyEsYvlAarzQhgJSC5G8jDv+6vYEbLgHwGYKWpRtMtX/1sYxZT01Qr5ZfcfpgaskNz6qNx4xW
u2dM8t1/sAaI7Re9K3W8lQN26QC1Z4u1qTOgTxIhncoDIgZj743qbP9tAonY0+dYVrBKMRYqSYSU
IEzioK3iet/H2qTP3FJSzfCy5s25KxX3SWG/lEHyoQn3+rwb8VAligDxZUQLnsbVGmtE2J28NTQ/
UIaDWX7Lo9Gbxz2g8uZ3e2dl9d0KrZvruiRuqPOdJhS36EOmxgXEHzv3yN5yVtuXyGNqJEzg+Io+
96dcKb+ZQ0ajK6j3lMk2HuFgO/hUUAkQ4xV5vXPaEJV9EurQ6o5nffalKf5Yh+KxoFaSdS+O5qlT
6dZpcdfYAu7NDxpSjaGHVtWcZ55R19rOo29Z25XrMK7CRN/CfroeOyzUvJGDKtDAXj53TvBzylQv
fonM8xz4VUu9Ox3C/3BCgAcszSIIXeA3uwwz0EcwW5RXlOA01bXk4iTST/n0I4LM5PZR3PiuFHAg
nVoYNCm2LPHuXTxD/9WSO4lSziS92JJPx0CYO6//DR+9MLH8hHcmknmqklbreP3Pc3y2C/Oewp84
BAlUAkSbcmdFGxF6Qa4uWB0IxrnFL82FYoAfxQ64d8o4fHQor7taEezx4Gztm6pQtregeyGerM6D
jeZL3InU8MMuIZtPaDpDD7HLqb9xsdHqIKte0AeLwszlYlqTJH4SBTVu/ZgwP58V8HlIJc28N3ls
zrd9YcPPF9g+49DAgmhqrXYuByib6RkV5sARZ4aGvEEcuubvYnprs+gko7Ge/vEfLP6igF9kLCAV
vFxe5Qyh0EssTqH6pkVR+tDn2lvbdJbHdAR3UBZH92KSJEZB4ZC9bXzLL2Etob7PBqMvszJek7wE
stRxxhB8zdWvYx+5WdB6qePfNrT5EZn5QXGLZxlT2ZerNBn6MvWZSp7UZcdO/tFp36zmteuH0zDs
bOgGJMHkHFO5x2VAZpqrw9bZVpIpKaU2W0ynZKjfQrNFSu1HWeQetSuvlcZzGwYf6bfvnLut7aST
TpsXHXJGalfDij34ybB0ZpiIzAKxbLQc1SHwjM75YCvxz9s7eq3BiuLSe2Orb9ehKcm8/f+Q9l47
kuNKtOgXCZA3r1L6sqnqrjYvQluRIuUNJX39XayLcyaTKaTQ+2AwMw30QySpYNgVK0B75ILnkmIH
iqvr29zh1aM3GMEvA+DNA7Wo+xqw4TTkc/WktT37PmGv2o4Y/tyHCULXNGqZuQZiW7wHtGJN9IcB
KVV1OiPCEKPPsYulLn9N3Xcz7cEUkH/Pk9VurDyl4phQswASCtTLWKaojq1lSV3//5a1nLDYYN5o
xiYpvEPXgQvSCElRh6AV/tON+c40ftz/Akv2D9ZPB9rdBYBfXQfT+XM7AXPjnf3yOSWgATdP/0u6
Z4FQCBA9tCpRAlcCAe7wDhVV1LeS/KEEGLFfm8tefC2wOpiQw1IgIAfkt7xwTZNR5P44YG+OrqV7
YI2PPMDOEl+LGMjf6zRqRv1IGxFlYLu8f39LWoLZL8TcoEbDp1MMO4pqyDDlaymTLeYtNkbrhZ19
AjXDipWTRlvVkQtBH1dwccSADxobwNh2dglYEobIcB41A5UTDUx42JkcWCvVoCXFAB4CQC3QgEto
6fWV9lYz+UYVuOeqckI9KDEBm4Ss+R8Kd6AM+79i1Mlvo5stkc0QQxrPf8lbQxxGMf4CU9GKU1wK
J8CdjRlAhPPAPiiWRgNjTI0qoXfuvDTMuywSDd/9uy5g5hTYc6TKYLAxr69smi0M084p3pIG7KRo
I0BlchO8FYX27zYa6obuBUbU8HFUwNpUjURDuOeePf1dIDCam4fECOdibRXQgse7kqMoQdKNc59n
OBFvjp4f+2Bt6r1845nnyetXyjULCvefLIwTKX4nED32/0iF0zsrNMeD5mMjuH34508EJg+JS0NC
hwkL5UDzRIYAjBcfhgKsQlYBJnUyN5HRACjdmN4aq/GC1gHKZEDd0P/E/IMSigWd4Se+iQy57n6V
hgsI6Nv9Ay3e2oUA5UBZOs96gt461up9Y/y5tQic1PG+jAUbh0Ogv4+6Ahhm1ao+A/d1W02Fd3a6
o+H8reZH7FVoWbBi4eRPVSzclRjFiNuDZWhNj6NwlyZbpynZPshRvC1Kg0ZtO/3oy9451m4ZvBFe
rZi7hYYgYDSYPUTBEKe82URvBT1J5mL0z07WRuYwHYohtOfPSA1C32oOhLyZ+Y/eAZBhbQfQAoTi
WrRimsxaq2fqQbQFmYbVnZpm3huEbTAaJn4VNo/SZNymln0oAqzpSfhKhW/57Fj3hc4gOGhApXJt
uATLdLMemA8se7nrx/Q0cXJCtrrt0Bq1kwfTJQ+ZHLPK/DIu2df76rX0RuBkEPugZiqnmq+l19xm
2Ig4+WdzwLpgzk0WUV1fC7IW/Cd6NoFcDwO6b2Bur6VgQoCXeQ24seQgGJtvWcl3AmQZGXie6E70
f+8faimyRQUYZIqIrTAjoGZ8TuYybUx0wJuBgR3fmL8pS6wQPAD3fgC76qZzm83sf9KG8XNVhw3W
oQ3BWgV8yXwD1wHoD5KyAK78+szMwTrYdEKRUxPuVgTDIUV03afbynWP6drs9JKVAJYSCRgkotGs
WCKvr13WCnTU+ViJnV+go8NbyznmZuXuTD9f801Llg/5HiAeqALKmcrrw02TlmpY/4s8JQDWQXcq
K0RVFIvnMnOlXbF4MmyHRTYkUQ+O4pn8gWMf7ICTTUN36FoPWHBRGmGdPhLqrjioBZA81PNCmPIW
nQ7Aphah5nk0qJOFYuLuoXJKn4UAjpSbWZ8HUJ/Y7cZKabk1xnzrmFkZWh321CalHhYz4KvCAsWC
SDzj1W+rejvy2johzC8O2pRl2OjXrkTBS09YXg16QzrYw1SSOYKWl97kLtAU5fRZt8wjbmvFQC+L
QMQTgNdDzt1cf25G6mJCt9Q9U+7+qYz6+6RPa6weS+9F9pEBs5ZUmeogkZmyduw6B3fviAjt8j3a
/w+jn0Sp0ew7k6z0/Zf0ClVBmT2gBYFVx9dHAhVWTkuQwJznXBhPjsXR7pgCsbdNMv3k4zic79uk
RXmgd5OroOHjAsUcBP3UukOAqJFYbuhM8462ZdiWT21Q7O5LWvpYeC+Y6sPBEGspSpxroHoC+hXx
6eDRHXA2Q+S69Roj+eJ5EG1bEiyO0XDFAlStM5VuJWOfQuyZWR67wYzmCukRD1ZCoMUDXYhS4jjf
odQYXTRyQDA6bCgYc0I/d9coUpZMGqJEJEQO0HKOmuOZsmGdEgoITQJmIc3FOhDizcPOD5K1XGVN
lPKFgAYZ0JeS0Xbp7kXu+mFPsU6Gj/NKgLqUm2NuH8OQ6AKAKkBlU0+qbmSunSErKl6z4a/mAavM
93zcUY+FWNa6DehrugZEWVQNVEDRsUTcil3QytMygjoLMgh1qvKU93LOqHy1if3guG38P+g63Lzk
15XrcBTVIHUipoEDjqTb/NkiaKro5YpTWDoN0lZEpcCqYdhTca0dT90myEfvPNTdUQTNLkvS94ro
j9hJ9/P+aZZM4IUoV7k4LnxWzz5EMbs9Oe4fan0x+3oXYPAky1dkLR0LzFqgm0bih/lV+fcXJQ0M
6xqVkcNKmH3+SOnJTDGaNtaRBkTI/VMtSEIpXI6UIPxD/KdISrGoFIT3iLCrai4iZBBfDUym+h3o
wv2gXstkF+4QURcqUShJ4auppRPAaq3JakhwHlu6L+YAXhscsNGkldHI+j+5lfAVBVkwT9joLMmo
LFQRbdVxFcAQ1f1YBmfH5X9qmtMoH7Ugun+JCyYDI43wjWhjwT9+RLwXnys34Bx92gdnA1j5UM/M
NGxd+qmynf19QUv3h0IN+F+AfQbnoaKDSUDqmVhNIPcqt8UpaLSdC2G8xJJh68t9WYuHClCEliTv
+K+iGYgsqylopuCc9jHQLoXxxPqVyGVJ+ZAH/F8R8rgX98YyQjHaP+DeAjtC+XeHXcUgkyg2VKxx
1i3dHGJ6GYajbodI8VqUOdK8FjVOM3g/h8w6lZ8b3oRz9QOxzv/wpNCwRqMJJPUofiofSWC7N0hY
9eDs0cemfTDrx/GLq/++/3UWSgLgPgNTPGwBcBRqRQ0Dm1rrY4jhLMT3lr4b9uc82IgW20bSF9Nm
YCRa+VaLF3ghUAmRBkc4fmrOAfAT2Nvp8q1ufGXzK8aGhrpdebRLqgfKMASAANzdkk2Vg25MTuIE
Z9c+t+LTUL6Kem02fkn3EIZJzdYBQVdX2c8uqHVz8MidB1NE4BtySmwWtf+a5o/7H2rpLBitlpDP
ACmgSu5WUN52RmsE54R0bAPoVQUaTT1/Ksxif1/S4okwoo6wEgQtmIu8VvG0Qw16thPonfWu20ZY
0jgPENGuKMLCDDVQ4eiIoOZlovl8Y+3yDitydT0BR7GT7XD09ugbXRs1NojrupoUjwbPvoBQr9mi
2jBHwhPaqSi9Yt/nhvaSTcawsWcy73Ni6VtrYIAZWCDjMbHjM+wcw93evxcZZijVs4/uJ0YzMQ3r
qMif2vamscNUxRmDKU9Jk74W2mORvPFh2Dso3k/Bt/vyluK6S4EqyYOu4SCGkyRn4pi/g8TwQslR
2SC3RKM2pMxAcJeA14OFjb2WOS2pG0AOsi+BwtGNuvkzZxOz/OBMxQ8wOoVa99Ov1rLBJU0DV6EE
MyOMRBfwWtM8wX2LdllyziePS4J/tjeY9a3Drt4QtfdqxaAumB6wjErmSrALg7lL/pwLN2EI0Ed0
BE/VcWKT/q177EGlsUvAN5St6MqCWUW8Kpua0BOwPiq2O6hmIM8qrp0x9L6xy2xP8ikyhsdpwNBI
FtkMuznLNYex8M0QuuKIaNJh0F01EXWjgbx/srVzJsz9AHBxUpi7gK0c7VaKhIqg5AWP9LGE8/oW
U6N2xrHCRzODFvtn7NAKhtC0VypCt/HWtRQle6rsxAjQlk7ObiGixC43ZG0w+Vb5pAR0k8DEjpKa
GrEmuoSliCLBAjlMc38FEehG657y4fX+K16+rv/ESKW8ULpe6Hli0RI6XmjNAw3s+WQkxaEsMN58
X9KteqO0jL4L8kBwj0PDryXltIWzG8xAgufzxI90feehcZ+1WcisFc+6UND2QFsJWRipwSCCyt7V
WGOXG1WF79Pt8v5Fn4bIsR8nkUca37nslZufUqHteFCuFMIW3IaULJksP6guVLggQsmqrRx8t7L9
aWSfGyssvDms8l3l7k0rnsmurQHkoP5L8lo0O13bah6Grl90wr7aif+pydfmCG4fO34RLkMHlTGu
Xx2vJcngWBS1Q8DtvxfDGFI3GsoTTPb42exJlK5854WngS7Ox2I9IHnxBq+/M4oWTYdoLjmnHKak
GUDCC9aOtd2pC3orQ0LwiGCkBSTe8u8v9FZoejoL0eKasRE5YVuEH1iM/H5fZRduDgBhWGTEEQ4Q
EvKoF0JKjzKhaTCTcz3ugjbiwzsBfgr+ppo20/Qr937fF7jgU7F0CXUzD60osFSptRLDEnZXdI12
9sp2bLa1ZshtsAAxY6313I0/sd4+M0MgcfNPGgrefVQDWIUVTW0X/HvnUiow+NpkSR9bjZTDO+1Q
Y+u0o52N3EE3rq5/jNinvpJSLvAQQIo01chV0Ci5ySKmYQym0sKBfR6aZn60vWKDgdXQmvwo6Ha8
2Lbdk2+xF4BJd70GJL3Y3r/0JVUCqyQwr0DggzFROWjVTMxJAk87a9XX1n+1pgL0iP8ctCK9xISI
i1IodrCoedksekPMRp7GWQr+cHfDqqdgzqKerQRlS2e5lKMYWQ97ZNvO5WlMMkBDpvpUyzGEasW8
Lpjyq9MoToPOdZs6LsNpshlVypNkbnDcsMA6vmHt5hY1xJMs2DDjKK+p46D1iJEKbOtO47n8xq0t
tzeZ4R+wpe/VsY+k4puseXV4HY5nkC4c+7FeQ6gseGIHzKMINlHzwH4OxaAJzTHLZLbTWKbvmgVm
NevZ42S/OnmzZG6wngs4LKClZQhzbW6CvPA9QhsSd68TPbX0z9g8dBV2wKU/QEeQ6HSt7SvDvOuU
AQy7/wlUw8Bidhq70TsSF66L9bt/ai3bFvKACdbV6o+lgfVLNK541q6Eure5CgSjuIO1Nsh8EV9f
n1QW7r1+hmDWVDvmO/CHXwT6EJONovCTj/1B95/40ie8lKfkjGWXw0B6LYmD3gjb6TyzJMRa2WkV
tbn0MuD7kJrCfOMPysFqx7TGthAkNtnBmb5U7QNxfwm/DBvvEWACxDxl+mS2cq7KmL+PxVurgZhr
2NN6xeAsGYLLH6Kc2KNEB1rVJHEzPPD0e2u+k3FFfZZFYGOWXNHlmab8+wvvyINsnIlpkbiCnnSJ
GemsDLthrXS7pCsoEIPCAnkKJk2Uk4y9aWWBCx6ejmyM8vtY1e9Gfsjizut+MP/TvyvKpTDlrWMr
VMNE5xPEaT7iCfuBGa+YAjfbNdbVJY28FKQ4nTo30LpuPRJTyjbV9McA553dGsgr15jc1fsDCBx+
R+IukQ8H+FzXn8nr8JqtBJTmdbENMn3XGpuq3gGQsiHzNkhWXMNN5K2KU3xDb9gZkO5MnG1YahS9
zWJjkJ+z9yt1Y9M1Nv70e6I7h660UtWHh6YzBugRD36MC2Br7/UpzcqhjpNY+nlu6h3X7Cy0fRE3
o5ZHZcuOHdX/3teUJYEIq5FCy9YFoNrXAnOjaQaX5QYwUUFYFyCe1N+9joWJQ6OBpisGbEkaomrU
ICQJLDz8tTRTlB6ICSrjPDJaRE7r/UwKfZc0/td+mLCAxV6L/lRf5OFZy1kSEIgjWQeM5VogdoCV
bQVw63nWWQQu8cfCmt91rTxhXDfCKpZXq062Xb22B0h+pkuPpIhVu08T9VJ3YhCLaubfgLAo0Nv3
+x9uTYRiojOMnSKfIMlZMPOU826HVsP2vgjVMsr+GSCGKAziGWEcT/laTZWSqvdoGgdpvpu9ABy6
xoE2X+5Luf1E11KkzlzYX9DL0yHhiCn1Eezu2BtYWEGUG2+csyNB8tkFT2gBvN0XunY0aW0uhHKa
J+bQQajVY6wkBZSoBI25sfKa5QVdqwGOJtk6gSMCNsJT6lMTs+dqdCDFLtrQasB33IpI9CeerfX1
F88D9nrw+aHEB+ju9XmEU/RjWxVp7ICusAgw9FxvVj3lTVoHhUAVRzZu8aBQslSk1Fql+/ZopbEY
PUAZUy1sPUzm8Nd2VzDyMRDEDJdvMFB5vv+9brUdkqFeCChRkAD/1fX5QKVqt0Uf4CaJmSPswNaI
MbO93X0pC7eIRBHxHKIAjGaqpT23sFPQHSeIr8ziiAHDsDPSI3NXSLwWtOJKivKsUo2YjKA5GBu+
j0W6nyv3RLpqp9Urc243KYf8XKiMIuVA9o/MXx73QslHq8osO0fIYSU/WJ/vfJCMOMW5Gv/WzXPe
fu91I5ycoxgBhR32bf6vU8Mf8lH+A0gHl4rRgmv5ADAC45QWFP7L2BCHborx8/QGVORaXLz03STq
UuIhQfigUnCbae63AUGMnyXzvhi8J33QDp79el87lr4bJjN8VH7RokYF6vo4I2AhPicjjQ2HYuzZ
A63wS6sD2latFN8WBfk60gqM2mGCSTFOWNnSeL0/0djx9y13j6O+JXoVeWOyUrZYelVYcopCJrhA
JGmPcqK0Tlkx6DROLPI9SXMWGjoIFO9f200oJWnYnY/uBm4PWqh4KkzwFVpRVCzO+8/5dAZj2mY2
uiO3dz4rd36TRjMIKJFcrAGxP0oe1/ZXQuzwD7bwfrzo6/OZ/aT7qWVlsVzk7oA5bvb3uovxs5dR
mw+1R/deFfX0wfband7Vm4Z/bTJ77fy3nxNAfZl3owH3oTnXv6KwRaVlXsrjNAeS9BiUR5bEY98/
0oEdQMXJgOSgzx6r9j7ZB8X4EpBDCY5bGIWV7337TuRqHpAsYpcGtFjlYG1siuHwYcrjif+yqt/B
sK3FitFRIzx8bIyXS8AIMD5Y7KTYHEK4U5pNmceJ44Ra/VCFBtbcOU8Zqo339WrpMOC+Qtcea+bR
Q1VynClLurwXdR6LfjyK5OCWYEWz17jrFj6ePAlCVTRqgfxSHE8zdw3Iko08JlghbaNIa/KfelK/
5tPv+8dZcK4g/8WFyawbCaJaTPBopadTYuYxWPAjik03/deuwBwvO5V9GxlTFrk2AqRkDWtxwykp
P9mlYCUznVPXn7QMgt0qJqIOh/IztU/VaO95XkVs0DYV/scicC1bMN399BdhmdvuuyC+fwVqivfx
Q1AsltxLwH5YyhcF5wEQbrObx/XQh2mWhqn4VIqji8dre+DXy1c0aFHeR2wLgCewW8rBPcJ9Dwk/
noMxfbarzm5CXhVNlNejexSWkWFqseC7rLSHw/2TLr0SJFyBpLiAk1axdrwctBGD2mClsfuTyxHl
ehtf31Df/jJq44qwJTMIqokArkSWc0BmcG2Aau40dYO9Q3gpOdw9Os4vdlbRTV8lm0wTVZR3tNs5
uY2VXQHR9qXv8cekFs3RKHNySLuJbfyx4CvQhKXrR4dJEhbDqWLLz/XPEhjXKKa6KuImKB7txPmc
u/xo8eQ4VclzXbw0mbbWVV3UdQ+TIZiuRmqDttq1TMdoydhTt4g943n8SsR+sGB9x3qP7lWd7oea
hOXw6non02hD2R9n7/xUrRHeSL+q+CX0IoDMlls8gHNQFL0EWbqfJkUZNynQ/rNV+1tjyKb/wdpj
c4wrF05h9eLHuM5F+Gc5WCU+65BC4GKp+Ru7ceyVT/ihOspJULKQq1MlXg9Irev7bEVnChQWinjW
gxD1bFv7ihUr4pe99ycseKg2dnIwiR5i3W7jnjj/AYIM8ZCA2yz/O5Vfi2eMfM7jVnR7gYzCMXe9
Hv5rwx5mBReAxSIA4WEqyFaeeaf1WTEamPhxs2k/de3vygbhFGnWKnw3808fgj7I2/An0IUoCj3n
Tm8U9lAgqbSxY7jyNzTTI6AAt71z0n9W9L1CA65yIpZstNX+6IKnQrsNEzogBpHS5d9ffG7sw55F
QVCR1UFW4D/P4lkzToz+uG+5Frwu0M+I5gNU4+QipGsp1A3YBEgQHm2iIZBnYVezTUbWIvqPcp6i
WCiSyiQTQ6gYdlKCRr0IEk0jeKjpfGgrEmrpy4CqcxuAsZxtRfbUVPtsFsjQyijw44Lu2vQHODCw
CzwPqX/KPlP6ko67boyMqg95MO4L/xEbIE+aWAnXF14zIn/UJTF6jvBKJZainfAYjG4R8xKEBo6P
cY6+YuNKGLn0eQEEwWg9tuli1kL+iovPWwXjPA6uXcS1+JFiuTwFXV85g8jz7/0PfFuOAaRFcjwB
oA3GF3WGX8fWLp91vIxr7y0ARIy2f7FaK5qAQgl+Cn4Wibvihhec4ZVExSZnY8czgqJ77INMpC42
dVZsKvbXrPPNoK2tdVt8pCAoAFgROEIglBQFNoiVW7MtyniaoqwU+FTvpfcatC12XnVRSt131h+b
wUZObp9rupL7LyVD8PeSoADWH1hQ1UZwwG1QZkCkVVYhaPJDnZKnxB92tae9imr6XpTYctQPn/Kx
DZO5nVecwpKy4lWh/ooOIAIQxWCTiSYDmXgVF3qi7dquLr5MraavpMoLUiQdGahvkWzA1SmvN3AJ
z3jNqnisW28r/Hk85lljrAQ2C6qKrB+hDTJXHyGccpet5taBN9hV3NtfefpMC22f6MbBoAa2jnqR
J9A7Hv4RMQXbCiQOIE3AC8PlucozbOrSbXqjrOOcdT4YmEsrGgZ7jXNq4UlAALQD0/coRn0s07h4
7HwmRappbR1j6PqTzrc0HQ5eKiLq/snrFfO1YNGvZCl+o7Izvy6R/cbOhMbXbD+Qdjo5gVjR/NuP
BaXXURIC9B4IHhU35WDZIG3rool1e9f3o3WwzdreNWN2yrLq2aTN967TzZ3nk7Wpk9s4E5LBeCYD
ISBhVdACx0OYsLqhiaf8VGZIYIJnVDq0jG2sINaTtTHo2/uU4tD7lrNCqPqqGjKYALd4bhPn7qYd
HrTyGTCDFZO5cJn4xcDHIJtHH0WdGGsg2wh40cWGqB+AsXnx2++MPtAM9RTX/17SrbUa3ty+6eBj
yRXCZuSLGM64dkCiEWbttVmHK6uc3SQyufwaGLD77mfh9jBAKLf7YLZPFhKupQxuU3CDu33ceL80
7BZwStDSf70vY+n2gCQH1b8k34PPvpYRCFZTr3L6OLOMjU6xLQTV69PQ8uiEJWZ/WYXNc3a7vy90
oRoL5mqsCgPQF+k9/r2WWorCbRnrutjJrZeyCwCIso7BkIZoO9TEeZwpDRnLvvaMbNyEbobsOePt
imFeqDLIXyG3EssmI3KP61+Rz5xmSV92MWhxN+64haMMe75tp2+29WxoeliWQ1QDrLty+oXveiVX
fpMLi4ZFjLUQ2GQU93+Fv/HtkGlxBSKAeeM8k3dvO5HtiL6IFQZF5K2lKQte9+rUKnd9ns4OnC6k
61T/0Qy/hdinqR2ORruFFZ/aAwg6MFe/seF07x/81pLLPgl2DAEBi3RTZV8agcXxsqGB5OK34xxN
cWQVeml9OLft9r6oj/Lddcx8Lcu8vmPQWjGGDAAaJnke9lXy0tnvhcAEJhiQQQs41VpY/fxmiZei
TVFveMyDX2h/NWI7rqjZ2qmVBNee0FFu06GLTTIcsQ8MO3r23PmRm/7jZNMVYQu5gjw3Sr0wS7hP
NQkFA68H4qS8iyuXm799S+gnVHOCKZxLvfnbz71oIjol3bxlmEvtQz/JdOPImqYod/Yg+u2cZHn1
WndowaS5Y/9si6ziIR2591bmhVlhppQJZzu7Jj3bWWO2G/CTMm1v6LzK96R0ev04tm5mPfhaQV6o
JYo1utBF84FCCSp1oNFGyUQxWhRYYOz7nLu4+4ptd3aYns1tzh7G8desH7K6D71jU2+YsRIv3qYd
uFtIk7A1tOzVNb5+JTLWkwnvlvY8qtwkCXuzyA+jlwxfvDxJ4xUl1qGkN0p8IVBVHVaUTQCCgjgb
6zCn9cEEAMMzj8wrNx1Kcvn4nttzpK2NLSy4N5TnASvGf1F+VGkf8Ey4XxlmF9PctCKWMhE6w7y2
wWnJDAITC/sLHk2kV4oT0Jyu6XSP93GdP3T0W2L+Mf95RxBQhqgC/CdDMfFeknp6Ch752HW+6kNc
89PQbMW2rB8FBjfbByAg2s9u2D+Y7VNT/0gp3698Q6mL6je8/AWKsS9MMae9YD2C5BNJ+6emxQ69
5g9hmLDbdg++1T00ov/UsbWJ1aWPiAII1FWOKYJh4doCVqQ1A62p+1ibff2tzBA9APubfL5/vkUp
yOhRppYLkwPleJhuT7EFuuljxyn1Izeb+uhgLm0Fl2ZKTVdvEUOjGPwGkw+WMyuHIdbQ9RU1+1hQ
DG05dGRgZhv777ZwyWausv6xarT5BTMvXkQso3iw3AR1EcPHzjzqYWHtnHYb5Pj6M6bzMnQsc//I
xwKLcsksdq2GSS7bTOr3mgX8udTn/iBSuobavw04ABWWiFfUutEJviEmnZAK2C31hzjXKvLbqjmJ
CtEYr6VIjce5xfJk0FdxTHeCuBaz9NXcnQwwtv26/8lu3h1+BdIOlClBEAjmPiXJ6S1vaKeMi9hm
1pFiXLoh6bHr1ogPbjRDioFeoGZlYWmT2urUyATIjNkLPD2Hf039zh2jqhRAS98/zo1V/pCDciu4
CGWxRjGSllawVEyNiGuw6G64lf8tBrDu2HwCZT8tN/elLV4e+Gn+jzR56ovYzcx8p0gRQMRuUCRR
4HJtO3PwdzYoHOz+F1FoishxOJSsFS9XsLoZk7oVMQrkYW0mJ54PG4/OK13K5e/0nxglUqoB8sgs
UGDExHc+YTgyOZlDQFYy3sVrw3wnyPpMaZMVM0H1XlSUDLi2rNkXxrh16+YkfGN7/8oWdeE/MSoo
pw9s5g+YsYo78083nEQwRUP2VpvjipyV41jKp/HYXDmag0/jY6TOQ3U/w/yy261tPpNW7crqoa6C
N4TyHNAcmPdRPGQVMJOyZBSxntXkW+klYA0jTTKEQsfWTBto3U1CzWmDPQtrWfXCCcF8gV4UJo0B
V1ENLq/AT+vlfIx7rY18jsTIbbbYrLySEiydECRlsBS6HDtXUUbEoLg1oxxR3NlWdmy2U0j5aEQN
wdF6H4Dd/F+x/wDiYxU27AQggWj1qh1As2pBB2TOIyAIVh7WTV+Gnp79oaQESn7spsM/q+SVOMVz
+Y1lDZkrxlgIsQu8uQ07DLqGVZKPGyfxVxzlwmMGZwkUBtUCjMndwGU6syksoo9xwfODrQ97NHv+
Fcgn7+9ChPKU7d4UoH4xx9jlX+xWbFrtidk/kmSNK3xRA/+T8+FMLyxt0fTAx5rWGDP+BVzQW4Nh
w1sw/bthgn1FZIHlFAAaqIzkQZ/5Xtt5UEBwalvdb6P9nMwrcfzSSS5lKDdW9WQURamN8dhOEalZ
1DeolCbv9xVNGgPVWICT8gNWg6K6aiwKrQLItiFTjOROfyMdiLkRkmWHujLyrdZQ89lNJrFSAl56
vxj8RVkWLTAgzuTRLz5SHXR9j0mwEX1V2xUbNKpyvFlST9Nupnbzy/Go/aUsx2oniJa0x/tHXgqo
gFUAOAwQZR0BqPQHl+K1edZyDTcrUDf154NmPTocdZvhOAxzKMws7p1DIKL7YpduGu0SFPM/au1q
3ch1wFaQiWyK7T62NSyKxhxv/124J0E+3Ze04M8wJoESquSDdTHKdn0+ytA1IQEZYy9ArOgnzS4p
mRt6Za5HVmKvdYeXvqYnx6EChKmyMHctzsvZJArNmuIptdo4aMVIQydr3GEXkGnGerHGt8ZwSiew
Vyduma41ZJYuFh4HnCCA3+OrKm7V5jMzisGc47lqHkVNN34eHDD2+4dr4zfY0TUTcyMPibztgDnY
BgQCzXDlegfdxqAOADYxwe7DCXsJwaAVNcNPjfwqih//+CmlLJQasfcAnQwExdd3a1gzsEyaj0yU
il0BGAUZsXRkSI+muaKet68CotCYwfoDrP8EqEQ5VsnE4LVWM8Su229d8QR13dvJuOuT39yrwrRH
EYfQT727RmEsz3BlgmyU4WXNADgW1JNvYFs5vB0TGNLgVRqN9KdPThhaijh8+Lchcfb9P8d7mDWD
i8C8G8Ad4NdQYn8OQrC5LKgeN8ZjBQLthFRnc8x2JV8bqr95iR+SQHkOKkysuFKP5mOIr2FlpoPG
4Qt43Oppn6VmWK0GRAtXCJ5aoNZNZOxojipPIDXoOGLjrY4xOu+5Mrutm2coxIW114QdeB6rMftZ
5itRw9LhLoUqKYCRApCMgUw9TltA2clRT3/j/U/Wz39+Api5RINNcmEgjVdCoazoSA8iIz0mv3W9
D83s3TXraLJWvMKNFYMBA8gHG8KwbBQBtOIUKjAbC4O1RlwR8s2c7LArN7ltPNtkeGRm1JM1mpbb
kjoAApgawpI95KKII5SDpYOR6tZo2zFe427upsgqnb3Pg6gweZhpJvgmx0jvq7daR5WS/rp/rbdA
LlCGy12TuFVJA6kmV9gzqZWOO/tx1/b7jjwXYFkuGqBD8m2pvwX0bzV+y+Zzsa+tQ0bZ1nW/a6/+
v25dgbtAX9GHfcPED36L8haDqcAqF+4mMdcaEFa7hfYgUIfAXRhrZb1buy1Hr3HfGL5GxPNRBL9w
+9SfZF/MJG+5DjKQx0B7Qe9tSqsoYZ9X7lb+6muThluFJkFh4YBvknCBCYXcm3r6ZrXcOaVp/VUI
ajyzCUQnTqHlXwJuGptJt3jUcn0+1ob70mKH1okVHYpQ2hpvrbTdV78HoFhUA4DXQE4IuKRi253K
QrvOwO8Z/Jd2+CQKsWWetVs59U3hWUJvgccEMBBAHnB8XDuryjQSRN4DfRvBUdvPn7z8DYvcwRS3
Zebfsmq2pjmE2AF6X+xN8iKlYgPYx9QJvJeiQbqZeqXJcTZWp1tnsqPOKTb/byIU22A7Giu1vqNv
IK4JE+s3JWtbiG908wO1DCePCBH9aHUhFcW2XJeZkJDBcku81YZ4IIGtOz/GAoTvuZmu1G9ujLci
UNEIzgngaSluDZvFwzxIT5n5s3G/utWwImhJ9eDXAUFDnQ3uXfk8LW04M52RvlEMhG4GN9FCjggj
Er7+z3DNjzP9J0pqysUDBxrZ1PISoib+Nmk+dlUkIaLTleLDrd2WYhBqomwtTZbq1N08ZeNsJnhM
+p+0NPYu6c5tbj1RtF95dbR+CNAPgCzkmXlrvdDbHpYiW/G5PLEaE9xe9M32oplH1N9U/x9p19Uj
t84sf5EA5fCqMHmjZm2vXwSv15ZIiRKVw6+/Jd9wZjj6Rji+MGAYMDAtpmazu7pqo7ReFX2U0kMJ
YbF0H3fuYLgIg++fgYUNAw4/NFTNOCGUz4R1jCuDmEqHwy1baL8ox1dHHxw3y5UXNACugRcXNg2A
GYDFwokAGSgaAwxQSnuClay0LPbwuniVjCzfdra2MqqFc4fk+oxkQCpzbnW53jJ5b2f4EKyl8mS0
YakHEFEiVcCmFTuLAwJgAF0QqFth/q7tZIaVaDmRSIgIbic5bxBooLaykpW4iQIRzIK6HzEZUDNA
6Qj7v43bKmmrjIbQr5/oiUBlXlJeqQI4euoOvPG1td6OZYszMwyeJnilCJuipkYJUkNGw649OF95
9gKgMtqS9TJQja30eX8HrhkThpdXo9RQdOSFNHECHiGOjm3PGnxLCpmDHjwbQVrs3be5dNgxp/+M
UPCTnVHRNqMYYRwB6aifS9kd0KevgRVcG4I0+hX3mwqvXmOtDegWZvlnNf+xLFw6mZlp8jBiNZWf
EE/cd8CGS29lPIa0OXVDDFdqeXaXeA59bOtuJRqe51IIGK6GPZ+bC1eqZ10pswpzDZq2PMh4NwWk
AG/AyuwuRAwIfeFW0BCIopIYMVSMQ/Ce5jQEh6Juuqq1zYo9UaF7HlRQup6O/YrzXtxDFwaF5eRJ
Y7BUgsEqephBh0bYI9RX8KgGVUdxppRs7g9xyW0CZwYMNvhc0ZYkGJSUrgAJAfZPzx+HfqPkv7Pv
VbFiZP6Rm9W6MCJslVKL6RgXNQ2jUmWbdjI/ErVSgNgAAOD+cJYuIKzYLD+FdMEMlb/eGDk6TuoS
hyJsUBBVrMO4ifbaqa3fDPMQ059ltRvPVQp9kEFeOYp/Kle3o/zHtDBKq1aNXOMNDe3hKcp+1eZR
a7y6RLNR7I7ysVb9qvxpntsftPX0+kusJ270M+OjW5cvhvNVtzeUr4ltLi/vP98knBPGQNQK0Qm4
BypFvlGmIP1GVc6XHD2UpjWCqtUpEK4R5GigE2AVcIF1sqn0Hn4+6wDN/4iN7rlpCNwhmqE8zg/D
74Qq+97eDcqGpjsovPIC0P4J7vlF0/Ztlvj3d8aix/hnY4j95Qay4YZZzJ9mVGiKHivi1zpKnPet
3CK0Zq8I9qU5XzTzyM8H/MIxSUkrNXGD8pzJAtl5jMZsW3TnQqvcUd2Uzlu2p9UbBLeO/NOuj2ML
CpA92FSU9/vfsbwS/3yH6LnQxDG0so4jB8KPYvKMTZtD2fYhM0eciidmPprUb3jtqoYPIQl3KKAB
1sWBbp3S+kWKdq30A914+uvKZ91kMa6nR4xnaDdxLTMxPV2XvEMZMa93Y7LLyicEiXVWvOht6U0m
P1R8lzo/VfoOVSWivCIxNWqgfGp1N4l2fNzkpZ8ZBMiMh5iBtLyyjlrvZvYYMLKW/lt0XhczKcQQ
mTYCxW2rKLhG8bQZa3tw9TKqvMbq1+SrbjgZUWqYndZcnoT7gsTQ9e7JWIW6oQUXkmuxSwvmERbv
gfDRHJ/LuyaZkG85a9PGbLzJ7tyIncd4br/VmVcjsrEal8UrO+k27yp8k+BCgE8xJN6UiNpsaVtP
7zqYagglfiFNG635mWa2y7vvSH1t7u+VRVd+ORmCM+k1ddLLBls4iY9FHmoFdTXyZJUQjnkqyAZJ
7ejQc59bJ7LWNr8Udl+aFk4x70vNohNMc1n6iqWQaHxiHAKX32x1rXt+yTFd2BIrgiavHNrgT1hB
qUeXiTus7eClS+DSgvCI0HWKpsgWK8jUcZeN6p6BIXwCR71sJSutBsu7BTweoHaeGxPFlsRpspqq
7Hoa1qCSzkCF4ncWP/IgUis3bXfS9G001wSzbttf5y16YVQ4opKJMkSNgnSodswdOSRgd5XqVWcI
wY6HIiYu3hjATJXFiyV9qdnKRl1yEJfW5wW+cPn5UGeWWg9zdGMX2xivNd8ZdHh2aButXS/z+1mM
MS5tCeFNgublvEjm+7w4mpPH5AdFRqcjAxWdKw2nrideXD2hR0BeCazmHX/PsOCZlMEapnSE4cTa
DdrvEk8oxxvctIm2xPq0zvfP/tI1cTlMweekkmNUHJF3SPLHCuputO29WPseddxL4glxlX/f3vLo
gJfHWx6eV1SF6gZJldAEDb+7N8o9sHOd7vF+yxrfDrVqLUuyeOLx0kbqFd3ByDldbxigkltWRTYN
0YrtuFpPJncy8KS4P6Y/LUQ3S3ZhRvCfKskBwyG4uGj2lGiuMm2s8qltDzgurj64vfFLjzaaFJi5
W4yJq0GzYk2I/TaJP5/Mi28QHOnAnWwyKL6hh1jyVjsqiitDGdrj9dfqU3vmvpk+ZsrZ5odaylHS
WCMA+EPZ8p8nATw113MdJx2RslbB7SUjeX2I37rcNey3Fv3ubFvyjZ7umvQ17U/2S/EVBB2OdCAZ
uEpAxtCpdMss4tbqMynfe/uVsnH7/1ojwIWuPy/P2raMHHwek7cZ3XTtY9Js2+ZjSjdghqjszRS9
SOmpkbu9LE0+nTrXLtcQ4ItJBPAuoR8Um3ImZrj+ikyFcI4cqyR0jilF1k4dA518MuuUN99p1aKD
UvErOzC69/vDX7qYNACywPYMUDYujWu7vBkTVuY1EqIGRd/2k8zewNfqgdRoxXstnbhLQ8JRINnU
AFxUIn099C4nvWfYX+4PZcljXVoQNnrUlYbV1BhKakBRF7DnqT+l2VNPP8p8Y3RrMNRFcyDSgPwe
Hu3okLyeOaYQXTL6kYSNUnpgWPCjNHNZPfqRZVCvAJ+Jr9Fq5aJbWi70n8uwC2IFYBmujSqE5b3Z
IxlJs8gzuyME15v4xXRWnP9iDKHPzXWAMUACWeygRWVK70YNOQkzbWWEetLgE5UUbxWpTiqok15A
hDy6rCydk6ZkzbOeGnR/fznn+RPdxuUnzFNxcac7ta1JrKU0tBRfrxo3afddPrq5fZT0v9ibQBig
GqcjXQ/u82tTrdwMuVziYRrbpX1gvDJcPI2llRtu8WFqISzDwlkQqhFbaKy6K3AhIAi0xrCLD335
BZtSm36Xv3JAKvQXpU1d8jkZG/oRyX7v7CIe9E/2x/15XTqIl18hHJNiVIC8rBFYx7Fsbs0C+pu5
nK3hLxdzk8CJoJQKYAPYkIU5nVqzi2qKkCxLAs2SvKFTA0NCp+ZzhOebYXul/QChnOZzkNcCpT91
aXHrXNoWtk4zDb1VOXMGYHjKoRUWNdKhLdiegcVePnSy6fGUokvjXeU/SZd5o7JJIWghIa+/7+qP
0UBf4M5Q9nUB/v/Wj6MfEqf7VKE7nTAvZtKeok+AdNv7K/Mf5gxRNNA1wGSJc2aaWV41I2KgngVx
81HID9Nk7CQQ80Tu9CVJ96QDrxbfWF/uG57X4na+gOzU0UU+609f7/9mcpxaxl0b1oleuzxz0GOl
JeV2lDRzc9/U4u6bBQ/+x5R6bcrMeqSj+omGAxB+Adi3ph1XlBX3NW/he+MRHiMdZLQtp5HxGOHK
Dt0x1eiZceomcRRG8Y+otwMrttdivXmS7hmdR37hrzrg3VWZYfFs8BnGkeEZIHawNDxCWuLHGmQ/
gF4wpxO6H2U6+vendWkFbR0t8wj0UP8To+fMBLyt7xHP6sPQBmph5BspTSQ/pWb+F34ZEQrIhEBk
i5tPGKcEvHXhNM6cE2CgcG4PpPPBWBnInRnE+ctfjAvtP3DM6OhF+v96UpFZKs2RJmmoRUntoow6
eqSvwaqUT2tPgsUpvDAl+EU9H1FAZCwNyyYztykeOUGaxmQjM3tcuW8WHRSKb/87LJG6Vm5TKVKp
mYUyr8BT39hVk7mxU1vtpiLdVD5Ek9Kz8SAZSBp4cq/p3O1JDypEKAMYQYpSAgk4OiW1nUajVNmz
yYrbY+Oog+qrhOLfsZZrpdf2lsRerLgg1W9FTkokbEx12I7oVSpcI6/M8Wj3KghfYnOoy10l87oC
14IMhYxpTIpZVgG8MdbK+JduQgQxiLWB1gK+SWzYLac0wwlssrCyPxWzOoAiP4h0sK4NqRxKxa8a
8uGJhKRbNp3aMX/oSaCn57yPIFb8a5DCyPh0SP15f68tBHQaXrxoGQAwxbjh08idPmsGHrNQn1m8
0aWdy/nGzMbA4RsIf7i8f79vcGHHoaKFYA64TQhPiWIrRQL9erUjLGxAlesltvUr4ckPQ2FrR3Zx
vi8tzV9y4ZuMPoog0ghL46FPd22xRaoyGt+0ovChMl5ID3kg4cFhBBF4fb7Y8lej39HOp/zt/oj/
w4cAfYhmCYgKizcNs3NucVaycKgeBjVIBy+Th8CBqPqb+q16Lcsgf4HYIUVXqjy6GXnNVTcZIEr2
ev9DFoLLuZj4f98hXEOVVU60lAoWoqPZdUZfKY8ofEyDF68RYyyVAWaY19ybNystivjcJtPRZGg2
mPvoudqb9iNvvcGXoevTutV71XlK/7P5Eg+HHO15WlC0z2XnKlur2kzf8zWY0lJGAl/zh+Z3lh0V
Nf5YPnWZWuJr2sOQcW+K3jvpyGykcUe+a6QjCkGJ8a6bT0MLNaSudjOJHIxkhdJsKbGMVjfwhQMN
jpY3sQjRTOkgKVrHQsg0/phydJDalWt1QWaAicJXoRGihLr0jv6PXlvzPvMFJVzUMz8fbkqQ1AFW
KOQj5KSrcq5PLOR2ilJUfWSgVbu/vZYiOVzE6APCnQXyOZEnzMjGGoJAMhZ9OpjcAw1rjczgKTE9
40v15kADwQoqYyU1eevAgOvA1TzjVJD7FTMZal1aVNfHKszAtqHJqeskG2TOW+wzRlwQwAcro7yt
zYPcCGlmbeZHAVOZEDcavW4z4D6b0Cb7BPWPFpzOp77XXWvgvpTu0TA/GisIljl2v1492ASx0vwC
nvm+hdiuBplHWRRFE+rUOCoUOHQn+aw6bdOp/Pf98d1uFLBIgUQKj2BEq+ofZ3bhNaOB6cQ2eBPG
tXwCtyXiD7IS8t/6oWsTQtBh0z7n5lg2oYW+3KzmyHfuyhIclQoqaiuHbmU4In15PqZmaxDYGhr9
Nc7SjRatIVLWTAgbQuYmLZR2Hg742YzYcGn89f6a3O5xLD4CXPT04W80AF/fZEkdFWVnZFgTPkau
qrR+DcLtCe24RlYEtOx/O3K1gmJfsylcFigH6uheZU3IIuppZrkf0Tebs+cGQP22QylQ390f5NI0
ogUI7TmzBBvkgK8HSTVq5XqOaTSm0QxGixpuZcrf7htZ2nr/GEGb07URpcdPxg0OklHrgTSFhtPh
OghZ57VrAmxLZ/bSlLBofcpR3J1wkOz6Jwe1fJ1t3qRV4uVlKxZK/hCiwJkVPIOil0lNCKxMg+Qz
viWKtqk0+tG0aySUa5bm9btwDI6T0KFQmyYscid3IzV+JWAGQI3vi1QWK12Rt0Hi3KALXCB6CKHN
J2KXjaYZUmqMTTiWsZ8nqHwrHxMukPubYeHCms1gGcC3MEMnhC3X98bElQlmkuohhsyiolaB5OR7
bhPXSgLVih+TSPOKWPtm8CkY4uFfB8P4gLkdDXh4dBmKWogkZuijyuUmzNL3wsEws1OcrCFQFifz
wsh80i8WzmxBLMcSBaN0pE3SJ8dM6p+ZtCqWNbvt60sKzHy4+9Eqgn2IdN+1nSh2pNbSI2wQ9ivC
WwZgYQ+lWBk46oqC75a52fQLQi1I/zFAywLasaAtkJIq6JORFp5KRq8kZz4lK57lj5O/92XCDKDw
VZK2suA/EXL6UuVHrxWwUL+jKWCP1q5XAIjxrTfr0eg25qcd2lHtGnrYruzqW+eDCULNAREx6LqQ
y76eoLbRczsaOuBpU8dL1OdBVY4ZO4D62zBX866zfxbHDLYz0IigLQQ5bWHMkiQZY63zdgbiTMQd
2b5KfxROYHyPyx+IiF2gKiT2Cw2fK6O89eMoZ6Lt8Y/0OZh9xNudD+jjsoAaTqzvhnms0o+VU3sb
gMHA3EKiI6OLzgDhZqrA5F1kOu3Cpu47cO7zVFYeuhSVkBNrbYds8W/nQ5HsVvN1Zk+Wa6altVMl
FGD9+99ye7TQYTGzyCLwBCBbZEiQ0ylO7SgZQuQpFOKjUQqMSaMpcx9EumstQbcOGMagHwI+a/RW
A+glbB+JKbFa5kMoZdleZ2PtcQU+Y6DD6A75Why4ODQItaKBBLUXuMlra9EwFa1d8yFEVU4+jGZk
Pg66rO1BXkOf/2IW0TgKISWgkBDoCqaIKadgN8bARnQXAw6e7VSj0I5aBBTzfVOLc4hmp1nxa46k
hSNY2QRE3JE6hLQgtRuruyTlBlB5A4iUxym4b2wBHzK3/uLBj1LZjIUU5hDFlx6hIR9DeZCcZyc2
ayhWGzGaj9Hz6UxebI08fUbSMQMtVFxtLNZY1YGUVvbB2w54X6uIsgH6uEp3bnqWsS/3P/D2qOL7
8BxEuyfYCvFou574qm2LKQfWOIwA1DkyS89n8O+avtrtnKNlZlYxxAtt7lgUQhRrii2p1KQxLIH5
PaLxZTyYYGAGyXBNzrLer6rT3PpZGDTRt4giJVoX/tAfXVx4BqNam2r6CJzDKWuOWb1VvlLz+1Bt
B2ALbf11AP9B48p7ThMPyUi3H16q5LPU13pDFl78118iHNmJm0bMBw3Y9DjQ2qP5w+QPKt7H5Q+6
gQynnBtutnXapx/313WhknltV9jmYPGSJiTgxrB1vnGoj6S7etqwaIOc/Nf45xor19ICA8E9w0qg
8AkepOttpHUQUGd1PoUkVVFlKMgIZFD05JAycju1qFZe/AuwAUSEuFkQYkBHGXIO1/ZI3WQj7oAp
bDXVN8mvlLjlOdq/T8qu7WwPpLb25v6ELhwUlEjRa4vQBh2SjnCZjo5SE62XJ8S+Zr2hMuWb0WrW
0ALzr1xf2ehovbAizGOZOQnoaboptKvCq5RoW/Bt+5BqwGsfbYeuPPCWTgnUWkC6iscWLjHhGs2a
LKcKd6bQsWP2KCMYdrPGKveKVGvbWi/CjtJi/xfzeGFTWLlOqfoengg25Y6iGMqHLSsLe/c3VlBq
QAoD6JIbDDICSmhfEiTVVb15yOzpW4+a7IqRpU0/kxw4eK0iyBG92pBCgaGVkblXmyF+iBVro0ba
a2bZuT8SCO/eH9LtbYytgVZ2kD3NFXvxJkHCSSoizuRwgh93e7ttfmKa80eos5Vrt9ZtfDXbAos3
0rZgchCJGeNOn/Q6sqdwAgfYfoA8ByoUdeFBAnv08lSOv3QN8tRWz0FAXGXjweodcyUkWJxdlCSg
HwWNQETM10d8hlUqVo8H+oRM14GmduMSrR3B9WcgdJ7sz/vTu3i+bUBx5qsQ1oR9OaUqA+0k2rut
bqg3E1Nk1664tOK4lqwAd2fNkph4r2uCFzGYpJZGn4A+0Opf8jQtQRjdvv77kVzaECaudFrJIhn2
fsokxSVdE3uds4pzWPJUiMBB2qKBmgKh2/XyWKmV2xobYKUD8xj6G+qjZY/OPhpmPk8ZgmypXTtB
FVtohdQr4Gji0XSVKB6DcurTwCCSs+nrvnKVcpz8VjLJOeZ65iUZhJ3vz8jS0UFvIbLDwLdDk0y4
C1F6KXOHqTJwLlHkg+wTDaoNGolbmqXh35gC9TMKtyBcEfl7IHWUx3XqyBAtbkdPzZLurajBSGyM
KLDdN7W4lyA3A6qluevWFEK3wTAIyWoNe0lu48cJOuOBrjby3+ymCyvCHdFUTLMIPHao2q2+SVpe
7M2s1bf3x7K4QrN+OUqjc85H2LO2mg1dasZKqDDoqFCQUwZ8Uukj8i7myhFcKAUBZfKPLWN2fhex
IddR26SSLYcMz2bk7O0q707KMBb9LtYmuT11I9FGV6qnrgKLe8nGnUYcFK4UkI2hipUZLfJAYH6H
vIJRx25TGWhtKXQqN+7fzIoFChgZtOVgmL/+0lYuWqlRIhnw7pQflMYyvo1yX7+AY9tZSZLPEywG
HqABBWABQTqQYMIRQenf4o2TKkBxqG/DZHxUpfqaGGGsAJSJ6HmuRTYrIdXSoqOJeb5jHFCYiKrV
VaJP5VDDZl/NIixG2XpcSpIN6olr1LhLkQ5IyWaRXhN0GuJVPSIc6JSCK2FCc5ccG9MfoqCrN1W/
EhMsHcpLQ/P/X2yuKIpSUFoW80bOn1lCvCxmK9mVhYsR1xNqmUjqgNZGJFnq9fk9Oe+KuI4PeVNv
KbocXaNnnlW83d+AS3E2yDHgMtGHqlnYHdfDGbsqcYYOw5HBueapceebTQIB+qEaHm29kryGFP2p
qXTdiwz7wYSy5FcmaXxlVhfA3MgJAB2MWBV7BTqt19/BMzTjxANVULc03bjIHgYdvVfql8rOXIA5
vfKgN2iPjVW/53jGjuZjnbVBm3VPrCj2Uh4PK0dz4bxcfZBw/fGqcKRenc9LAuk8slGz4hhhFtqx
d9N+BJ/RSV8DOy3srbkGiNHDHeCNJbhie+C6nJAaNmPm6/RZBmHq/fVeHtU/FrTraR7w5HKgSYga
dJVEmww1GGcI2568VV2FFzuBvGt0Kp01NuKlLMnVyIRtNiF3ybOqUcIx/zTTr9Jj7CBNMo1nKuvb
ghK3aCAATzxHKwP0gzxCS4Q4K8x7C6UATC5o3kH3jjDbEcna8ilHTC3BRwCooEVglJR6L7UMMAor
wMDkDBm26EDNZhMpg+nmVDtpwxr/1rxtBDd89Q3CtrJq3CjOiHuwAsP1D1mS8fLLu679OnSIlCaQ
jp36tFP9ieX1ijdedCsXwxeuYLO3c4XMw7eAupTsn4hePd36mLJ/nzGd5xkq7Sh6aIhehG1cRQTE
tRDsCc3mpGuhVG/0cYVZZcHdX5kQ9nHXqVk29iXchfkzi1zQSajsR9zbuF/290/M8qz9Mxhh5zas
N3rTxM5lk9dNbGfYzC3M4gmaBPcNLUCIrqdNuKERBI48lnE2W2QFy3RfsY1Z656m/1JRHZOS3lcU
T6La85SyzWBvedc/IZ1V6eNm7MyvOtN+GUT+vP9Viw7jYi3n6bm47hQ8lhRmYKJt5T0hPtRbXH06
9OR7LT3lypOWhPftLaW1UC9DXs8EYRNaAQSDeUsJRdIAF3nnVpGLdo2R/zA/meraqlvx13oNx7Ts
Fi4sClcPKyZ5HOZ5r5Mo4GXpWpOz5ekLGeOtLv0o0lPfqlteyIVbd1+MZiVHs+j0L8wLHqFl5ZiY
UTvDgpxqm9gKdeu4pMH9eV08MKhDIrsAmhTctNfr2Ejg4JJsbGMdNJ8jCNNbWw0k5Z3xxG+mb/eN
zT924+QujAlrGLcNJ5ODGeUF/163We7ZVFFclmXp39xnF5aEteut0erHAZYmowmY8ZLaQaXtavME
HmvOJw+5mhWLi/7gwqKwXA7rGe0tWLS6fGtHu7H7VjNg57vN/Tmcf+feHAreWq9UJTP+LFjF3CTs
6VZuoNuhx25KSl9h/1p4ClT6CNP/d4OICbVo0GnaGBgX1GtrUCfqEQSv5ZXIdmVjiLgqphQkGgl2
odo7AdAYqTO5kfx2f+YWVgg1WE2dMz14a4rhM+sdrY3AcxgWVWWcHCBEX6PCkD+SoaJ+3DvGv89j
zUVxYJ4RrTuaiNzRqWY3SQl7nbUdjeOAVmtJzTejZO3uD2zJN15ZEi7W3pGLCgkzBR26AdRuS0dx
8/yB+nr5XmdPANMg8/rvw2DkzCwDZLrzC05so4N+hTIUUEALeT71e7ni2StQhvnGwTssaFp5egXd
bYaOKV0fdvGgr1FTLuyYWZoH3UugxAJxqeBKpC5rzAIJkrAmHHjGKsgayEmOTbAytWt2BEfCHKvg
WgE7KDf7RhI/taXtx/Z0KLUDbxQvBT2EwQzJRSvLE++dvZ2mBzlJtymeJMq41jGzcO1eDVvwMgyK
HHHSGxh2PJ1j/aAU0wMBnfeoaEeS6V6dy4FE1zSgFk/OxWQLPoemBKWPAlb7rN00ZryJ0G+egrex
6caVCV+Z7z9b/SKuGKSCOlavKGgyJG6vT9+s+nHSQcCwsq5zICi40cuJ/PP+vbDTdbSHvgKGJLPf
zPrWVdkBvK3upBQgdUKYlUm7BH4V9YpNgfY7JHY9M+Urg11ZzT8RyMVHGHXRFUi5K6HEuEt642AP
1aNOzaPRdCDOafdQMAkabW2Olx73GDxK07PULqqkwuEpaWeWqDhgkhMbzCZ48RDgsAGEG6DJjkPl
TRME8gzLGzTZq501/qelRBwY86BjqM/YpxtMtuOkRlN2thLmbQ/RB/rQo/VZ1rrHqTaRsu63qMfj
QW0e6+mk12k4Ut2dyM6UJrddY0BdXIOLb5k3ysUaVIPSDArFRtCyTS9Trwb1lW+NAQXVFngx0r+5
FGY0L8pv4EkUn/JyLJVZbUp48A7vpeb100bR3bxdiR3V2ePfbO8LM8KoasWu8x4coGGe1cDVMwLV
W141Ccg+aCehuRqiXB7t0QeDxsjIY8bA3brhfaDZhePX9pQeQC8RbUEtNASdOr4Ta4AmpFNHB9Yy
PZjUqQGxYjH5pNa7x5ihXfD+CV0If+d02sz+CUpJxRB8To9EgKnrsRqmUfnUVEUYt/YaScmSswGl
24wHmfFEYnMGsWnbWQrFLJnjuCNabO3tGtLPKAetISiX4ADIoALAC7IH5CHFxq4CnGq1QrgaWqn2
HV1qaLTZ9uqjqlHXcMKUqH4m/0hK5A3TOjCGIvZyILbuz+lNsA+iSmRBkc/DjTkjia73OkDqU0Ss
uj7LBndl9IHqJPIj7Tc3Yz9WX+8buwlUbUCWkL1GuwPKiRC6uDYmEWnUFamrz13KQ6lUX8hQbGLe
tC4Hu680cex7uZe3963e+pbZLFrUZ+7Fmd5XSPLHpdRPTBvqcz2NG7vptjw7VekLDhry+ptm/FZl
Jy6f4ybolG7b12De2OrGGrnHHzbOqwOIzwBWH+CpWW8IHYrXo09rmvSj7dTnibxNTxDugwBA1m2t
1o0MVw/GbSwFVn5qf0OYeeRHYm6YErQvnAeJcYB0ity75SlRtuDebNMTJEEU5rfDUcncVnqqwzUC
14WdgU4dlJIQSyHhKxYcWDuVsQMw6hlItsEsvFb9akHmTCngK+A1Vtbo5vKd63EQZAUbiaFguYTJ
KeuxjwDzrc+04zsrr855+o42X/QgNtsmjk9Fim4AxUD3aP+7kX619tc+U/yVj7hxkfNH6ECtoBPN
xh9hf9KoUTuJm/U5BQ4cMNm9VtKX+MUofKqr3tiAbApiUU4XRGVvucAZflv5gIUDMiNn0I+D6hdI
3IXQMiKg27dz0px1+jXqG7cvfoEJf6+x3G0t2bX4E0+T/fClrvY9f+BZvKsSkPtpvhF/I0rqcVVf
aTW5TcdiTlBz0tDtincLGFOvdy0S20ZbMq05a+CHq7QT8DtSvB0QF4HkuXDA29b+JsPWpM+lPLg2
40GqqStvwXnehZOjQc9WBqB9PkOiyrfZg24IRDXtOS5KxaXOqLno2By8ldmfh3JjBn2I2sxAqUHt
7HqoqG+Msqx07RmMl3XssTRI7S9Ee7RKkCido8KXC79tP1es3m465w+vPJYdWw+ScYJVh7apTFFe
g8TKxDbj4zh4+tC5hnGEsijuQtd0h2E3rcbVNwd81sm28VYCETlOnNh6CRaGRh1I54RJcbbVh1IC
nX71TvhDhiT7/UHeLCAkc5DgnVs8oc6HRsDrMU5KMmmtUUqhpSZuST/Ymujx7VhwaNHzBZJ8rBxg
Z9cGjBLliqrqyFlruKsZtWvzje04Hjycp8Rr6o9L1lCCBWsS+s2RCRGCZV1CdwDeCrBmA4yFglvx
rn7VwaO4xhu0aGjejYDSYeeLPjjTx67IG42cVbucFQfYmeOpWe5KsnLMb0JeyHjD46CQiIwfnu7C
KW/xcDcsidCzFYJ23E30LCiixi0lL0N5RVaDoVw5bUtDM1HLmZkegH/5c2lfBNkmBXzZlDNYdEck
hy1PR7szP6ZVeH/r3bhUjMya/RfggfAd4s6o9dE087ShZwMPKjtP3NpD2du1lJd+n63dmYvGsNHR
UgmaZ9uaz/rFoIa+wT4nOj13reNSe9e0k9+Uyg7cVjObEFsDZNy8wjE4VOmBNke8Cjp8wZ5qpw6T
ujI9F7W5z8F0XkR7U7JO0trr4fZ9KFia7++LkVVtiftygCVAvbRNXG7KdhNZx6zc6r6EgOWbvAYO
XBubcKSTyuGalHOMrZ1cmjy3w2NHBnctp35bTsZtj3ScjEVDLIyOjOuREZbmSpFK9KxaftUeWXaO
ex/haKKlrtYRsFmr7jgdO2nXb9MQKXf+q3b8+5v0dqz4hrn3CCcQLtmcXyUXsytPfWIoEknP5rir
rKeIHKPyQVU+7lu5PXJwv9iYgD0hEEXN5NpKlsU9RAaG9JxIm+hBf6zT3RjNsvD/Fj8yE/6jPo9I
HxTueHJe2+G8IxX4d/OzhB7cyX7RsgdjfNJbz6neZkZwujJ7N282wZ4we1zqrMHQYU+OHtUu87Xy
SFblu+aPvgoOcL8ACgOICrIdCFKFo0bMeNSsSk7OdfUhK1/5WvSxMAi0SMM/QS8Bd7HIv9TlTtEB
TJ2cDetzaJ6lfEuitcT9bTAHhwvkhg3IIZB6KOBfrwyCuVyKeEHPSvxaDJlr02cle5DHbWF82uqm
OOvxUT8ZP5yOecj53N9+4gzicCHAx/sHfedo07lhwZ96UkPXrDjHYBlKDWBG1ngpxTn8bwugDcLw
YEW8LtNiKPkw0uJcTJk/NKcswfXcfbk/jCUj8LmgyECSe26YuJ7D0kmxF0y5OFsGQenjszT3NN3+
axvgPoK8NITT8DoXA944l9KykKTqjFYmmjmujKpRvEbavzCQObRAGQcZAPTZCpsh1TKmdFCyPhNl
T9EAkSZbYJjd+yO5XXTcTHPch7AaDfLibBmZU5X/RdqV7bitY9svIqCZ0qsm22XXIMc1JC9CqirR
PFOipK+/iwXcvmXZsJC+aOAcoBMcmhS5ubn3GoC4RH2BQrg2zQ0CWbg89/5/oyymIvWk5JWEUbQY
KO/KrsCBuj3CRREBy4SJCLQgkmZA5BfBU6/MJO1CDNHLd7MGOIblG4pjGLMdPUE8ffKZM1QOHGKI
ajflrixXYAxXF1LwKCHZgbi6zNblzMh0NSq60zgwyy5oU8DpcpLXpnl9GDT30MCB29WyVgKtnXCa
IpRoWtmVdAhQOpDthvmb0tkoeytvUvZrmH/1nRsPrrwm3rC8BsUao1IjwNAg7KAYfX60YDeJ8nCI
Ckk9tVtdeg2N1JuUly5d25WXW/98ILEK3+5bGWXQSbRmT6zEO0+T7aF+0tcO8bWlFPw8Ac8CwWzJ
S4nnSi8KuWYnyGDER9AGLXee4257e2NelJW+Fg09SqhQQPUCyfv5XGZejFyCx/QJNh8Ve6evY3cX
0jcW+/Q11Rw5Rpjv/KyxO3lTkhnqCpanulL5OakNCgwHCO4ZtDokGXHhjeCAawL2aWHh/52PfbSp
xj/6BFNkeLtVW2vNhvvaGiHy4H0jVLvw7c9/fN1DN7ghUn+S+t8D/Fhkvka6uranUFDRBUYEqm6G
+PNvnxoS4Rod06w/xV2a342sKndtabZQMLcskBbkxl35HiIR+J4oiO+BTFLYUKKjjOrZ+YBS2826
1Rc9cjk7M/cpRaXoKMW+hcyZ2ASF8qB4njdGfYLKYf9WZnaFx4HNqdtAhN7VOo89q+le/ssgvqe8
W64C5YNDOLnxWt709ey+9VMXa6OMg0SUsOpPvNhM2QbNjUp6R+Ujah1hvxN0+p1VBAV/bOrZVvke
tk2J9F7DOgGe1UiPAWZQydtsOtk9bV3LcCfrOKBnknkakCPaHVf8gjuE/613Lbfl0pbJps0eq8yD
C42VeTJ0ZuH3ET6lnc3rzgnBCsBfzDt7+JMVm/5g1t5s+Oou+UijZG8C2QqVrjFcC3rLwg8+mQBR
IitBbIco1/L127YFCB8TYivd5ZL0kRj9vfaa/qZka1h+2bKT2b+k/yxk+jWspqBugfsEMV1EqW9b
U62SPBRo5BPXgbTp5uaXllpvUhrdW8ksrezLC0SAGA3WoRAzhbKXeOkvRkvbpOwNBFdFzYGKPXV6
59aS5lJk5MZbqj7C46BbF/UV4Wexx6DcIFJakWxcWLZxmtQaGVC7g+pkYlumr6SRy55B/4TSGRBb
sof85lGrVzKoK4EFD50vf19YPIEjfT5baBAWWitF/Yno95USQT15rTZz0b4RC/p9iMXpIXFjKvMY
slMjb2osYlyC3hhvhsjPyF3tVDCCtfn7sIn4y+0Q89UEvlhTkXyiIosuypJvAyE2KKZpcX+qVY/m
Trjp8odim0n7Ar57ih0+So0n8c+VUUUSdTkqDIgEmRbuIouLxiRSWKodApv8Me4MQB8iW/sleZrq
J9Euc0LpSZ4OEIDvf2j5qe9s4ioOy1belldubtHE+c+PWERX3sGCOjawncy8514MVpjDE7VyBqN+
vT3fqztI8L9QIzTBHF6MZEWjpVS1jv4HZCqqe6llzu0BLlTRsIFEriNoU8DvXxhspyVa3iVEmk+s
ucd9HBvtRk+fW+25beYtG72qOtWNbeUow4HSL20BKYcBvR2jF1PdtUUI9l25rUofpim3f9m1rX32
y0Ql4Vtk6nmryvCMQSU83SrNXkfBf3iKlZ9l5mrzQ0j85ie7n+/y9P32wBdbTEaTDmVVgTxEPF4W
BVsz5qxv1CZA88vK/NpwFC069tMTnE48mYeA86yVpi8TexQGBYsSXwDgVXyR87kmUaeNmlF3QUwe
oykILeKO2mPJqA0u2/QKuTLVOFS9r3I4JbpgJEn9n9uzvmjNm/gJePJr4DZCjg5FoPOfUNVmHCcW
64KeAuNgE+ZM0q8c/sRxJfmyThyD4lJ+SKZd3uxo7DbFk0L+zhMw8UPzaMGP9jMitgpnN7LyQZYF
za9fhqYP9KbQulQvkkud9S2a1F2gdrE7aIeG/GXdiU9vzLC2arjGpLg43WIhDA0u5aieopq/uIgh
vE8A1gOrCVK1jhbvrTFxjO7p9nJf7u7FKCKD+7a7K+Cy8wlanwEv/lI22IxR1xoaF14hBoE5dOan
yrYMC6fpt+X8PCbJyvm6/sG/zXMRSkGg0fUIWIsAyqZpXG4oYdDtKh1Kpl03V66cOFpWw53QLrKf
P8fmoGW/GHsG6NILYzes7jR4ZlrpE9p9clSuvCiufgRh/YMepA7B2cWBqKBAlBjp3AUzCjR9tB3D
zsnXnPOuDYKsHH02sLIh5b4YpDfNpGU07ILBJO8QrG+3GZ1zsP2sNVzX5QMJnxs+7Sh8icOFPsD5
5+7UPmawDmDBILFfRhJ60Xg/J53LtI0SwW9KQy67l9VtWbidehz6ozre6f02eWr2aTht6oId5vxH
DFN5NEZ+JU7qcTTfoWgwNLtq2FTU5gD9Qf++WatnXd0n4rIVhWE4qS4lgqoxM8zZoizIiLzPuO4R
DmvgeDomkWFrleYU5hPp/ob4UDHYhwV9R65pd8kTT9BxKHI7y33lrY9ci9Vurkkuwa6+fZquhGxB
oITrOErKEENYxC4mp5FutJwFsTMU9z0Kh2Q8qlMwGI5c/uar7VKxMc6yEHxNUbFHPwL1sQuNnQTB
Cs+EqA/6v4wBFQPFn2MRHqcnPrY2soBtov8jYxgxEDVsGXxICOKKgtn5/hlVlM1LHaIgeD3MEFXj
sWdFSuZ0675FImVcTE5EWoqnCOBNSF/Ph5Iqq43laR4DACTcWoFJmhU5VbPtoxWC05XjdzaQ+PNv
IVAelKitmTQGA9vQvLZZetdPa4DgiwxKLNy32SwSZLPrcN91mA3PXqP0vQ5X8uDL1QKaSBxtCYRY
AyOdT0JT+jyjkFsKqiqpNrFeZ3vGpck156lCK0eJ3Ntb/fIyRIEC6AO81oBDgOTz+XgzBKOHTGnH
IErolj3mANiHYecVUAuDlmtrR+kaIuVyBVEChnUN+OOwgcAhOx9x0ACnHiRlDHLTijyoPgDSD/mf
lXl9SbGdbztFlvGaQalZ+DIsI+QEFnNsJjoWcmjors0L00clWHG4VGduD/vR7UhIts1bo7O7qfw7
mP3kJSMd7KgYIw/Y5sge2mzwUdmPPDMb840agZFze/nFZC9+pWC6isckdDwW2ykZ9MRq1HgKrJrb
lpU4UgHhOG66JvfTVTXAa0uPEPOf0RZL38EOQFcmJIRDU7lRp2+1rlxpul+bEKTfIAFMIR8LNejz
rzvhZdxzLZsCFc2E8DnRsY3uDfVFko+3V+5L4mi5dBBAgrQLlCYAMFqEsCwPoUFS9FMQ15Uf57+k
1jdJbafMGR/bJxqNvmW+xiZ3m1F24ulXkh6LaJPCh0d2YR+QDx/6zzKhtimQceNKjnkZi4CG+6qR
gpGNQsxiGTilhTU1fAqaLDokOorpVgPSbFzmK1fVtU+KhqSJFxdkU3GEz9fbqHqqcMKmYDbZQ6S1
W6WIn2+v9NUhAJXAMqOYhIHOh6BE6zuNYy6xHCOXL2Udk5HmlYlcFgAEgBAtNNwQAvOypKdOlSE3
raFPQRVCui9EXNhEVGZuC2K+EwvitZ50w7YkcesU09R5xqgXd6xtO6dgqbISP659QDxcqAJbFwBw
lgoxec6ruk3lKdA7+qhj4+R98QiQ8eb22l4J93gSApoOjDpw0sumWJ5T7A1DmoIEJsQlEHrZXHpt
+3taw+BfO5dCUQqXC1yhjGUCDBM0Q2nUbA66If3TZpZb4h82ioSuMlsneEGu1eYucyg8dr8NuDgB
jCmRavIIA/Zsw+XUkesPrTzl0i6pbcX8UAfv9lJe3UCQK8IuMtBqRtA/36cziEhFgVZPUKR3MoQR
FfkuhC+JPTA7wnsz0j4nKHxMc/QIfb9dV0bb2z/g2jmBIgqoP6hGQoFerMi3/IOncqOCczUHlOaz
06pRvSGKuuY9d6H0CXi1TNGxE5pWFE+NxXGc2pgUTULxqqfZVq7dYXLbxFaYGxaGnf5Q6QZsJmDh
NzUBj7NvXHVW9sDXdihuJ9kvbmzTorlrmfrj9vQvi7HihwEaAcqZDNzfBfFM6Vhb6vhhI3k06iPq
E05MPAUGtM9q7Sf6L75Wzrp2SLEQaBMBtCZURM5XXNEggpBp6ozTE3kkVH10RXZlvqZLcO2QCrwV
yF6QZoCs6WIYpbTGXJrnYByHHDiyVEZdomkhGw4YM48/b6/jlYwMmTAQ1SjdYCMvhYFZXGfWyCIp
kCsmbaokezZzokNjVmWHokyLTdHK1BtgCLMSga+sJgYG000DAhCiWIvsoJAKVa5TDGzBqKLRDR/u
fn480ad/nx+qrYIkIGBBX8f42zGZIKukhVU1BW3mW8YfNC2dVgoyINkk89St8UivhCEIOIkNokLF
7IILEMW1xFOrnQIq5R6NIzQC4d9muhN47JJ0LGvUs8PTv88QCbxo/Aqx7yWsRmln0CxhCBu0cNfV
gomAbuHpJShO/pCuwIivhQOQD4CpgNefgNksNidkQWhhNtoUTBb1aF89Vrx09TH1w9TYZfkhJV6L
ThR/0hO+KWf2QvCIDT8t40HSnQTV12AyP/v54/YSXDkyZ79qkdfCBIITkuAyHyMA3cxhp6Tc5UDc
Q/N6JYW+dl6+L8Bi24YmNq3U43UeKVpud2VvK0r0iSK6bWFPpRyL364MeeUyFeq/oHSpIOdc3NpT
GcHLcU4Qd5gUhNGmDiXPindD/q4b3u2FvHYoBWlHQehBBFoaQIXynA2tWs0Bmrz9lofm5BMND5pU
nZvd7aGuVI3R2sec4HmIeUGq9jzOVZPRxdJcz0EGAx/lpcj+5PSDPZqpm8wPrH3JyWtZ71nhotvO
9yzd3B7/2lRxfaJjDqAdGlyLaC6ZpOMQR8OqamO2gQDIh5nMkTd38F+8PdK1oIDaGWKceHShLn8+
USWmjTXJuDf46BRH9Uc1Par7WUmAa/WjeG2DXp3Xt9EWG7Qd5zoilTEHesNtBpb0bCZe00crLy/l
2pnDCx4cTTTpUbRa5B9sQpoZQRU10AYXah0Q9LLqwLJ+lm0N/8rEnmsv1bcDaR2efradG+KNnz2F
qp1md023a5TUTg8RzGOU+UEfT0ltQumH3htrXjXXDiyqa/DdAOoQz/PFdw7HRhtNPZwDoEkkW23V
px7ce2fIWtmxYriOdSA6O5XJ/otaB7BGqDug1AZJ1a8F/HbzNFNXdxRslIC+ZWD4K51rRoCvwLN7
dIvX21vsykdHrgDZTGREwMks4fQZ6aMJTxgpgKKF5clxAY0dViVe2+dr4lFfb+rFSxhdDF1DlPiy
vxEL/m1eaWpxblAuByaNTkYuFW4VIv/LR1lx5qmV4M8IBOnYktSfZ6PwZn2W/b6Vim2EQHZsk7E8
ZEYC/Z3eyPYmcjifDgP31SSJ7Da3+vtU0UrXzOX2UGeV6ZVtX+f2bITymzrAlw4FTNVD87J4yicp
Po5xZNpSPlRu3kfxSpS6sssBaRbPMlTi0FdZ7PK6Z00a96UaVP2hYO19MT2Z8J3AE3nlBXgtHH4f
aRmPIG5WNXBVUoOC+nNbAkgyI0dpvbistnLyQHNwS4bEyWJo40V++msK9z2MTOlIft7eS1ceFoLR
iJeNBClWlPvPv2+P1k5rWfghkly6nYaa7Rqy4AIwjjNxNoTYzt+2ECPFPFplpgaZvjeqB9pWNkEu
IZRf6AhrwwcquTJKg/l0YAZ0H1s7T4UJfZge/5u5IqlHSoNLb4mtlLMu65jRqIEukYNKBodmycpD
5fpy/meI5XdVBqAe8wJDJEPv6HBQAijp9iSuPIVUAIMt0fiFRdjFJlXHtp7NkmhBN+5G42+nvTJb
m/70oV98NBCe8W+PdxlsMByQnCiwiyCwVInomDK3sV7qATaKn5SPY7GV8jX9rMtlg420RFVAM1BD
BI7yfIvA36MzMtDUAh4bzJ5KBsI1+gbu7amI43sey4DhRiwT3QL8Yyn6SboCpobE0APmGw2zh/lA
HOiytfrbs5yuUVuurBu4W8IaGNAP6CAsbuY8G6BlmkR6YDTFoQH0grilOqyQ1K+0ZkE0REUCtW4A
sS5KL+1IJa7SDlMK69bvZNZCNISB5ihN2aEc48QztNn0m4zLW17Twsl7Gj9QlVWbRoFvHdezdGXD
iIktVxlgWFQpcAfjhlrcGO2cgh8y1HrQeSZ9gyVio31wfauTze2veRmsAXvFzjAAGQQV64LLw2YD
bPNODubY1SXVrj6M0denNdDf5XeEGwfelEiSgSNGifJ8a8aChDIVhoynVpNvwMCqbKVVLQ9FmnZ7
e0ZX3ltiLHGuVXR6AGw4H8vCjSbpnS4H8vyadNarOqYeTE6yDM7OnTfQxOlpZwNJzMwZIJdNYijb
TLOh0pgQwGFOreZmQDsMn7d/14V8GropQNdjI4uVRlYrPsW3CN4YYPQnaIgEHFQmFtpdz5/q5q1r
5vcBAi4NCmH5ADZmJDlq+ghvCHSTHtvmtZL4CeqrtlEqn+psrrwDL48z0CcaFgrREOXjZdCQB85b
qHgrgUzuaFHZfKrssnPMNvar+WUkdj29rSzEtc2AxAsah1gKcaudL8TIo1JO8SdBcZwGeFI1oZtW
eWpHUuYQhmtcSk17eGgseKaojzH3JNi6hwPdRW2/csy+So7n5wyuEyDACiwwKKLL/W82VTbwKdYC
3oYWzJagXNdAXXE7TE0XVFot2XVFQmBztMEOzcrYEi0qAQ/nw9+VVRHR+eKX4LjLOjInAL8Wb7us
7QojIokWUBku3bFHyU8GYkRnwhIq81j+wBxp36R+Tb3bI1/uACzBt4HFtfJtX0oso2qnYQkyC7aU
7gSqPSvwsHQK645kT1288gy6UgbWQSoVpwElLBwIsT++DRiaRAbkpDWC+FDFJ+iVguG+IUGKghrh
dslKSMnanaX6Ur3SVL8SGzA0wh20PATRYIkmzNQiJNHQGwEkpe2kUG1L+8XDFmqGkgtlUyfJia34
be2pMGb5QJioWq/Ot1ZYbyftPkl3UZR7ljmu/K7LaC9+FoI9OESmMNc5XxEYxLIy1bgREF3Zqt2u
jsD5nmW3rHQfNlC3v/eV6w4GpFAaAUNGw1Zb8qKHWNa4qk806HM7bA4teLai7JZOfpr+mGK7eGz5
faXt4nTaU3klt7uSyELTGqcfhQx8f0A6z+fa8xJ1d2ugAVM9DmasEcLk4ZD2P/LhM2+O9GX0mF2O
6WYW8OxX4GSmcYXVIm6bxVE7+wmLREmKobIwJpwGMAiVia9kL0D6ocp4b7J9ChL87fW+DHfnE14c
bNWU55KQmQZ4jRoOr6GOResJzBazWns/X/206DogD0SWiQrnYnF5yeaYFRoNxrh2pvolRj/H2Muz
Pey1iu1QLEjRzaduHt5n/dPteV6mEpjnt7EXqwrZppRJTKWBRTdJ/VSFsLo88JXg8XVCF98OcAEV
xwTUVRBQFsEDfXG97HI1PWpEwg5p8hASoxENB9CTyi5tXCuV0Z1kjQqgQMKyrLpvOnl8TeqobqDW
SVi4HaUu+d1Ai+iVWBYEg1C5Lx/SYgTJaqgmyFBZ+Mvw/JNy4JqHJC7DLctSCeKtcz6b0EEBctId
Ik7/9EOf1A7Y5lXhJKPcPptQwX7T4gmynLN4nOMUzHSTqgVud53P1LjL+oj0vqbVqNrJCRBYDik1
8R9lJHd4xvLfbO4gOwUiXnk3qiEUsPJWl9HLyMZXLvUhd8vEGMCeUOXCgQgwjOwq1tDSyYyiekvp
2IdurlcE9npcUewOXTfdmaBraD6NLXL3P3JXQT0AvqcoKABvO723Be9KeyxCvXyYEetee2hizrYG
2PMhk/O8ceo2LFyjSnnm6r0JOyjeMHKYJTXKbI6CV+caWJvMhZkhfzeMuIMnbTGg69UrSmVtyKxr
0e/CgnS9LfV61fhJpYHlPBXVoD7DIi4/TCEwSCul9ysnT7gSQLpJKLwDs3MeanADdbEC25IjSP9P
KWp6Ufab0HElsRPBebEjUdTHfx8iQwbQi4szV+gF2JmRlR6Jrr+SkD2YPDFWYsiVs4VejLA3AqUI
R1v8+fcrU5WHSBsJSkFF6gzQF+d3pjW67XD65zMMRhgk2USEtsDcOB+HqCED+T3PjixFPSqKfTPZ
ayHgv8nKp7m6aN8GEknJtwmNI3JA+DOCo8Tew/J5bp9vT2Tlv68tcswhqUGSnKrsaNHs3ZKIbRn9
P6PZYFn0f1NYJmyRQQYDOzc7jmC6SXD4sVnS+6MFQZrbc7myjTGQAAGimiZMn8/XKko05JukyY69
Vh+mudnWhdLYWR/ubo9z5VpEpR3pEZ7amNdSiSZsavRLQ2oGCHtPs5LZYa1D5864m1jAip+Q+lmZ
2LWPhIameH4gDYEz/fnEwJIrQxQgrUDlP2TzDnrZ/80AmAh2MzCB6vKloUgDQBXRAE6ZddDMxzlK
Vwa4tmRCzAavGENI6Sy2ca+zMW9pGAYVU5xQfiTzZCdd4fcqJPuetUZaK1VcyRRF4wX1cTDqYTm+
GFCGyqmqNDERuVsxQexTc/vkpeUv9TDtoLk7Nm7f/7Aq35xeJBREtcIOLV9vaidds2a43Jaoyogy
vSAmo1GwOGJVNWQVmO8kAOTCUdsRkERQrdIV6o2Y0Hl0hbDqVx/CRNtE+sp4vgUKqk2lFut5cjQY
3uWQGm7mTfmU/40T2Y9KP5FWvuiVyiBF7EPv8Ksooi7DOSUS3KYyXBoQp3G6uNho1qv1oaM8Iju9
nN/NNL6f8Uy4ffauDQsFATxLkNUoAAEtInxK1aoy4Ld47KA34AKAXfgFsmQvVFt+BB6k3FGLj8hM
eLyDwLL8bGXlmsPc5RcVziQoUAIgA2jrUo+HDAXqN92cHOtkMkGypNjMrCK7Wg/XCKuXn1XI4gkX
CaiDwOBrcWlClynMyyEtj1SGCSyEem3U3+zSDOY530NhDJRC7/YKXxtRPHbALsC7AzHuPNgMUVKY
iZSXx1ZBV8meLbtUD5HlVr0zaHCYpytfdG088effNq6ql7Ka6RhPM91CmiEz5Cm6Bz1LhFEzPynH
29O70gyBRuX/ze/r6fttvDCv5yRLMB6RHZP9NmAD3+9jgNVYvS1AVQudIdmxpsJR1Zw4YIkD1bTb
v+HK8xrgIh2cMtilobKzZHsWXS4NAEeXR1EZ1g/t9DCQ32F0L/enotr39UdXv1twv/w7ymiXo01V
yU6X5LY6JvusQqIbFXdzu0b3vvIl8KtwgVJdFMaXxceU5XJDjbQ6ytBHYnD6QqTajDXut+zQ5Pd0
5XV5mathEYQ9DhqYQH8tH7hl36dGCxGhYww0XXZUTNzZxXNUrzH9rwCokXRaeMmCZw5dkKVwYNe1
bEph+3Lk7LemAU0R7rmLnV14P/82nvU3CeE7eOr0A00qYO33zUoOd1k8UxAnQH2AYIhgMC/xZLo5
jg2KutoRqsz20P1ImsSGQU8tU/zricIlwkgfram0jSFc2WqX8VKMDW4KJD3xFET96vx4ceBbYxJh
bEO+1+rfmnKnkspWpR1K5Gp1ZLqP983Kkb64fEEcwmUnlEXg6ooWy/mYGcCoWZRn1lGBOPywy8m+
0Rww59Q1QMLVgYAYBjpTXHrLhc2mHNisMLeOU/w3DEBlH6PWBmcibv3bJ/YyaogpfRtpce0UfRt1
cMCyjjUMyatXiIHq28aw+2MrHUbNsaYXJf4V6xpWdtsX4AGsaX9cnBZBQcX/LBOYSazpIkwaVVYm
M8kyeEll9vhZDT8m6DdNq1qfF7mmhsYDugGorgmpdlU5/3bxCGgtjzL+wyRx+tiDBucqDXqmt9fz
4sPBiBBARPQTxVgoci1GkRhpeFxqcD50B93TEfD2rHqateD2OBc3tRgHLWGBxUYOtqQJa/qU5ynp
NYj4HmSGZzZxEvPn7TEumcJfg4BGDyQIVu1r73y7UUr0+CHjOGs/mD9mv7Rf5WAjkFvqRxE+ZdlO
r0c7z/a8cABctuUAoC67FSKhlm4bKFwfVgV3rq4uimT/+4MWmxXFBTmdcln70bwUk1dBvyLVDjxX
fFiC3577xW5B6czAuZNRhwd5b/kO1jI2om2kGfCPhzxI/YpK1u0BLh4OOhBx6OuhCAuGK8Dl5xsF
SmXoa0ND/9ShS3JqKwTJlo/QWo5p6psQlXTAWtCOgxWvGfxeHDgxMs4CrDNxRaFbfD5yrCbRMINA
c6LVzuy3UnNvPf0XhLmvUXAp4VZAJr08bmEIXGeaYn56EwOm4sH03GZoK6UbrZt3Bs3cfCOzaPPv
qyqsGIDlwtsISKLzuakoXjCgNKITijLObEDMTnXqEoqx8UZOP1TUtG6Pd3EMIZ6KmicInuiFQ1ts
8YAlSsKmjkF5sdQPXfo06Z/h9M+PZIyB2wZnHChDtAYWm36yWKTCZTM/GYCujOpgZ2seNZd78XwE
cey+nfO8T9MmVdr8NJgZNKAfCrN0oPtKhBLhEU3ulUW7bIRiRlR46oJ3A1SEtfhKqULTvtO17NSp
wdg7jOBN50X8SNSDVsqejmQiLKRdBWhLq/tpN9ml1rtVG4z1wYihW1P5//4ZcSKArMbvghbp4jO2
StFzBZnUyQjhyYp4CsIlrIA8ADt/3x7pQgsPNQKkxSAOgg6Fc7/U6qyzlNUsaYoTKskT1J2rqP6j
8T4hTh+T6g9lQAu7MWXzQaW0e5uUcTLg4Bjye0Nm8IMwiZXiNHUk/wDPsW9WDtBlA2Hx+xZLAQr2
FEUNK05ZtR/LCe40xI5nbRdJiavkn5XsA8Nd2lME1sJzPCLj4itX22XoxQoZAISjXAMC8rJmo0sJ
4cWcC9FZCAGNA+zZtDXh7ytjALyPyhOA57ATWSZyNVgoEZy9ipMp1fUGSXTkQAjRWtlW1z428gAq
vCtlvDuXzyErHGk5tXV5CtHrf7RIq7wBWtEGpO57Jxa/z5alwTBtZaQ1Vrbu5NhW8LiHSruB8Llh
ZgH30w7mk6guxVYXr/zCyyseum4A8aBbhKIDqn4iwH07+iykU1SbdDhJtWMix4zbhDvNHDTRH5b6
vPIV68iHXaokP0hs2U0fu1N3ivrYgaNMFLoq8WBmZNfoIq7ZzX19hLPKj/htuH6RHypYvGWpS5ql
BsJ9LT8RSA9Hsl+H7/CjhWrVEc4zTjhvp7LzMr0BAd1PSLILh3wDtb+yaGxSOcXbaL2hR4HUtcp9
Q/fiYpvHf3uYuZiPMBL28Lf79h6GHgkaERaAg7AXNSZmV7VHqEck5If1G9H8Tr9v6g7Gch+lVHnx
Q/KnGKAn9W6kbxba1Ciw3Q4Rl9EYCGuBXwFGRABTF9ERoYClg6zzU9Hw0i6NwfCkPpd8LU3+dloj
XDDMz6En2cqL6usiWaw3nsnQIxE3JxK+xTUgJ6EBtLzJT/r4GuqAxUl+Fe2q8jhVRyl5UqmdhC/W
+JIQ1UF6XluyVz+q78ZOIXfFQfqRUjc1YebxMMLaLHJ0+THu8NzeaXvN9HXDle+nhLryGMDUpPaS
J8XyacrsurXH+8rYAKjZqM/WH8Vyby/oZVUCNw3qWjiGJlhn0LQ+3+Sl3nEatoSfpAxyAdA3bbVH
S4MJm0O1TTzf9w3ANYlLA92B4030w6D3TTvaNN2YD0Vsx9lasU8Vd/Zyqb//osWjZ2yBn5/ikJ8G
KCbIPm+glPeUWdB/Z05tQRbNOEyRq6F+ezB2Rvx7eAljuyVPugQm5RsZXFo5obnFZryfYm+mrlLc
lxouBxemIWq4zfIGOwfeAXuoXsUrfd6LpAcVQhDJIJeDxh64kYuXd6bQRKtLnp3SkOi7EShgp51H
0+VA+6ychYs4LYYCOgXJJGBT4Dycf7nOhD86KnoZrBFQpsOt2DuKyVLn9gb5SkbPPgeGwUETtArx
fFumcRB5rwuqdBVUdkeyLSOtUpxaSsJsIzdGpTvVRFFLz5nWbua871sn1/LERLN2Akp9aAAetMmc
mLVTgps7OWU4waUgjCkf3LFOunST9v0AJR0Cb2l7RMkc9DQ1VH40tWrhQ0JcanAKY+pyu+7nqXRA
beeISUAkJT6wnPx3bpE09Pu5jFUHYILhV1KlUEmX2omSlTBwmQGIoIs2JqAoiAL49/ma91Ob1WoU
i2Togfm881FW4dzu/W7wWPmi7btPAGWAo1n51l8ShYuvAEgxSu8oSKB+uJSjjpAxSaOBmlkRO/ln
6yZuV3uD28abwou0bd/uq8YZgE25gwc0JAFGd1AdyYNWaGSPP6vCpsJYe4bS+t/ijnrNneoDZmi2
dnFv3it3gPhFf5rMbiFv896qQPva6Rs/lHCcCSF1AVHB+7ywbHkr/Q7NDWwJtFczc+LxN66MpD2x
eTOUXprvmGEP0Qr+59qio38sMHhYfSibiIPw7R7WCchjccPAyAfcS+eDr6p/Ji2wgOkvJbeFkmHr
GsOWs43V/27qYeU1KuLNYulFbBSsbmjmXvAusA3HSoI9+Uk1N133UvdPJtvoz1L+LPV+sdZiuToa
5KwRPqDxBATS+WQn1HtKq9Rw3GDLt40gxWiH/SPvthF/WKMsfUGnzqeG4IH+PwCOAPlBr/58sDIr
WGJFOpQ4HePYAeJXPQf5kfk5lOIOn4d+azrT/qC+MN2h9zE8GEGxSVf39pUPfPYzli9Trlgz5VC8
ODX2zrXs3eiS98z+zLzK6bbE3rX+4PoAcjS2hjbXw70b2/qOeLvY3+8mJ3JRW1HfH/WHN1Y6vbI/
ja49+NW28O51W4KauhfV3nbe9pu3bvNoSp76YQQyngsbLboLN9b/kPZdu60bUbtPRIC93M6wiJIl
2zLlsm8IV/bOYXv689E/Dn6LEkTknGTvIAkSD6evWesrdxJeTSTUSUR1c9hWzh5FiL1wDGlGAsj4
PKQuCortg/oDVVrTxWbCfwBPrd1AYLxGKie9e/mBQ9Rg6ofaFJ6a3IwfOt+tDsf8rmyt4lmzC9ri
c7lP/V2JCezTCIzue0eyx+PQ0OLO32okcwQntPcPhe6E9HvPu63tlPa3QRSzIC5WOeW3lbWH5hmN
ks1gxgyAROpT5YO3pt1wX5Hu6V63QmrmtmVQlYZmaQMs+upWBK6gBFq00JaAlZuNHKJrKw4EaA2I
ihPAawn8W97vnA129hEAJcvSkOpM9sZjsCtzEpBHfZtZCfnX2yXpKIiCeJJBT9SENoXxre1EV0ZJ
IyOlc3gIzWIgrhqhZoWIAcrPj8BmHnvf/FJoT3RS9fTunf/InO1LtTtUpvJ8L3ZWR54CCzs683Iq
uZz56G/Lk+bBAcvqyVdv4/62uEffcnoCbWAYsBy63oQBk+Wy7amAewlVnNCkOnMjN7K1Q0qo1QJK
RkMAuuCXQbBGYki1TGZHfdcqN089kVye5D9fvSneb75O/YsiERJuTZT0Xf04WMFWJuGG1N9qT5yt
SkQyAfy5pwS+7gG8Maj0iWjJ0yRi17bvxN8aNdz4IEPskVhPoJhYlZmYd4XdUYm+dNBDpNo2MX+Y
ANu6TU3crbSn0+MhsnkiHOtTSFLiZZhfgXaHg4v/2e4JRO17QpBywLeYAcXob9Svg0JKQnX8UIwE
R19DM/+YHFslhxz/KFi7jNgIe1641Np8+Vbx0dvIRpKMyKQ3o9IyUuuweaHpt+zcF7sDo+hplVKN
pqYTNZbmlY7xIAg72FiZyenbhcAVVv6df0fbbbn/cjagg5Tki98AQLWZNHvrpNuCHI2vICfhT2SO
r7590h7eC7s8scLMt0VLYhMbjSeDNdBxQyRn63K5CasDnYYWo/n+IBKHKl/vCT2CunUEYItsmdk0
lGxSgqH9tIF/dg8p0t/3zS616oSQjWtB48s0TEujgSU+gGthJvcl2YzUx9j8fIckcRBm705fr9n9
M3y3H8N9/G7mgz1teGwGlu63Kvp/O2T6Pa+Wx+pcb5xVE2cxpMWFNUJoQ2gkvfME1KlHs9As0adv
gcs3lvE8+qY2r73bbV48jHBTgCeAnICI5JG2FAlPwTwRfRnIt5E2J8aeEQUEpamGVuf/3G7p96mz
6B0whmBygX0KQs3yDZaHnVimYdB7+mBG0UskYZXCbVjr7aLbhKrDQJSQzAjhoEJi4T4ayaTQEJIS
PE0zy48xy4DtQSIkDs142tblY1M5fPm08plzKLb8zNnaAKkgKNkgQD6/27oExfI6KfBiAxNUaiwJ
Yn5gn2WlRDr+fdBtlTPgqACBeNinFAc/fcu4zai9xyFgjeW2AF9MyruOqKDLhYGp82urZP6AWx+4
eOeocd5JSCv0nvTE3VfbtMEeaiC/i3jZf1VV9zDtjZxCwa7D8LUmv/aWvgQb62A0gHmJX6jJQL7t
fITUKE2yohHho+W0X6DJhQdRc5vCxp+VFW7S/XBSnMkaSb+Ghr22Q1A0AaMGQif4vSxsSYkK9SoN
r064RGEn64zrJpATk+lezRQZ7wZWGK2Jh8co4VFaRRVp01oA63XUmWr5TGx/gMAQPm+vGeky+MKI
IPKCaI4CQ0txMSX8lHCF0CeDl4qQBacCQ45xm0pkYCggh8ANwfgRUk2JOdMQYv0YT5/Qaq+kRzjA
lukrXDpSXEpK9ZGi4pMTcXwxpsJq6n0h/QCWRsFOjsQP0FUSUCcGFAwpBGbHxo3xoFZXwtYrJwL6
ggQeqgyImpd9KZSY13opHrwypbH63T3lRUik9+RJOt0eteuT+b8tLc+eShOCWhTRUuwaMkVKPAw+
xmGbiJTH7P2LQieeaNmvnHjStf0DBNJcY4fqx4VgjY6SdoKwcUCthiTQTyHqaI1WDcnnp2g73Q0G
6Vy4PctUeRVDNw0dv0Q8p5AUFcFhg6dEQ0Wo7gPtO/R7nkHbAZM8ARju6oHDbfHI7NRDqpus3Bhr
0LjLNAEW/UwsEsAXhNfbIvBuuaTMxk7uPbnzU6S0cRQNUZtSbsKL5vb0XFvTf5tanIP96MPEjyFz
xTvSK2BElWZqiIG4DNLY9iSvtHaZKMOhgprPbNUK+ivYJOeHSl31jcRJ6FkK2cmppYIcmik0O0KH
TYB3m2WeWunXkO2hEEgZM1urn15j4EP75CHOt5K8NyC14ack30aNqwQBAcIa1CYfXkX/mOGlxc5X
kZ/8bMPXptwb4deUbKR8MyZ2mDzIARySe1L7yl0v3/PNIR42frqCM7zUbpv7iGoTYB1zUeTCGChV
6orXkaEaT1JIWs5Vt1wEZwEKeoTKvxYPsGaL3trn9qcawR3BE9k2vAny9Qfo9Oe0XtNovkzi/X4Q
1Mdhu4SM8PKuq1U1MyAmj71ucorlazxe4R0ZRFfQEOE+DeEmr0i5hTkANBErxOAwyIlovQ1iW1ur
F117zWF0oAcOEW2kK5YZRXVivCZX+JihNvX3ge3qB4Cqqpq2luoVj4oNHwxZ7FYW3vVm57It0m/w
z/k9Lv5kCaDLKnVNgnWeJJsmeNTap/grCyRHyqwcRDr+TglR5KSyUrprVZlrR+1sJ/J/m17kUPUy
j2p5xHrojQPHUMclw2gaym4sTWGNLHqJ7ZnnGigNxHnwPMKxe77BEgYo5DQnbHFxSzEdEtrey6PT
ZttxvNOKE+B7tw+Qa+csgPVwA0FgCY0+6bzBMeQTv5vzsa3yBZ2GU/kvn2h3MtpqJWS7dihCWQkr
BogpeG8vhrEX2kaSx2T0Wr6TrIT3a7OLICPalb2x0idhDsGXwZcq45qHqjWixKXQo6KOYL+W2eCx
YidP/1If14I5wsvd0n0z4R9UCCwn7gyDMXnZuT2g19pGbRc1VRSXUOVcRhm1IDHMIXZreJRmOUfc
lLdbmK+PZe9Q5cfVAnABRnNxvQRFUsrxAEeJvAcnkvVUwas7UDdQvlgZyCspJBTI4NGrQihABIZw
MWlC39SSD5qipzoKT/wtCKAAjz5NJvaaQYwPmNBCoZ6Wd7mBJwlp34PPHFCYhsjVvnuO18iCV4KR
8+9ZDC7XTi2fTghGisRQOry9KsMVmALDE77Eo7URNNRla6GqPGPs9MPMbQentmdiRHwZDnmklzMo
+t+ejyubFuQE1OlAtzFmZ83FHlJGHkjtrh49lD2HbV5KgAwllYzaIPgqdQzata9nod3xWe3IZSlv
/D5Zk6i8ckucf8S8Lv+ckFBWjbqg0gc8OGLDTXMKofVOpp3NFHCibP9NGym4ViktnzMTHgeJrego
7VFlTWlcuIxJzr9kPgn+fAkDAAelAg2hW2Vyd/JAC8nRio2cUNXkh+0+Rgl1PGiBG7W7lIoOT8cP
TVq7MS6P7fOvWCxdeD30VSIYGA+RIMgXhZL0nRW5jUZHZEuyhMjTg2C8MOMr7mw1OsIFGvDzqn3M
FLZC3fvd9OdbFh8DFC5e1ojH8CA7HxKuHxMGwj6GBAlCDWlPY6M9afm/1oC8KxR/bSW1u87h7CwB
Gx4yN7akk1o8ScKWi4mUvSDMCBsbVVd+2mkl0pLtvk3csqbByjF9ZdgA/cKLAmBmaC7/Im//TF4i
SKNSj8PoMfEx5xqSGge5FghrURyCO3K5wiS6slbOmlvMUtUEeArGaE7CwHC6RuT8kc2lVKFA+vLF
Nxgto+fb+/XyhIZ+x/92cRnEAmSZGWnSj14Y1AB7hGY9hpv/vyYWj28Z2t6jmKKJjEU0rz9QPPl/
aADvCwSEwCJius4XlKEVTcDmadIT5GLxRmqKlQ10eV9jlP60sFiyqaQzCUjA0YvEf5yYmHjrkgjp
0Nv9uAw/zltZnBUNx8pAmwdKgUupzvCq9hHy5AY10k+lWdmGa11aPJZ8ThyKOBJGj59gvSR99p0C
tqy/cj1fXV5/Bm6xpJtUydUq5UcPwRDeowHSs6r4cXvYrrYxQ6RnDB5OlcX0y1HGUNFCT3y8iHXp
K2RrleGrY/WnhcX0owxbKbGGXhj1q1K95Lm16iF+9ajB589EGJidLCNCGIcqsEOPJk8Ux08xjkxm
DDQYmi9W8a0lJHjD+/24MjtX+wVIDdR7oAEAxeHzjSNXEHgDW2Ty6mrvJ4e6fRC4NQnGtTYWK4AV
rRAVTTp5sf5RsI4Y4pZb5d+tNbIIhWQj9VPeiCcvBWJWktyuFKwKhOjbC+3qHM0qUcAa4BG0nCN9
4riB8fXkdeWjHDz1eXXHlydfAaOnw63gr1GVri5s1GOR8JkdmpZyEK3cB2E25mhP/C64Yy17t/uz
9vPnUf1zvQVRL3NlV2Bqsn+JflK5FWLItZ8PkwS8qKAdyBvLrGsdi2Dct+rkaWrxKoX1q1H8Zylc
8C1BrwEHBIABgOAX0WafdNNUQQvTQ+aUGKPLlOdiNG8P07VAG5IGeBLCcg0IomUYwGtxJhYMB0wf
g3tNewOi5rDENZD/k3u58kG1aSKfZtLEhJ06GgYUQgQNddShk30CZYDUrtJiWqNMXF4XILSiVI+i
NuCzSDCfTx8kxNqUiTl8mBhN/beW1OM9El2htEK9vJJvmBtCz1HfAYt2+YobSyOSSr5AGJSZPNh5
EKZWNulwlxpPUmXK+0p28hbwMIIa1srQX25sNA2mjQRCJFy5lpDcPk57LsFR6MUpaJ5w0uug5ac4
YufKKCUK28iU1J3fvp646QGqvb2+ElpckqtAN/37AYtBnjJ4SUDecPDkyNV5oLQSyhzxs35mAJ0A
NFiRwdmKX8NuspTwFXprKwMwL+DzYPms/WWKCS/aFBbGeMnUJtPMESqGR6DVat/qkOZ6NvZNSNim
WDt5Lk86tKoBDIrMC5THlksrHfA07MV09OAGlipWVVgKHg6xG5e7bM2J7toy1gAzBC5jRp7K8yny
5xTCxHOF38ujV0lO1Dqcb40u/2K0K6nMK3kQUB1mtBp8lKH2uQTQa3ES1CCq8Z7/OOL9k80VWf8n
M5EZDIv33ifBZOJ9ASSesR3lldD+SidVyFuryGLNbJ1lmoJjHAP6EI2no22QtD+o/ju/0/6zhhOc
kEDAg/I5wiCQwxdjiUJBVlepxns1XreCNR6j4bEV34MZI+YYawzHSwT/3Bx4OBhQ1NQwhedTV5W8
WPdQG/UY7eFitSkfyoyWFZCzhhlmu2GyOmSoYaZnYouKJaZViq1ircR2ZbFCnBZ6BTPnFFO72KJa
K/DjgOXq1WzbO5FotxCrdfTkTtdWMOlXbgINooooswK6/0sgO+9wwWVNkfmT6CmtxdfPSexoAwk5
WgO0Cvgj/DBN0SwH7/YhcJnjghoYrn9AEucK1zIOCOR8BBG9ljxDgLC8VQAW0vNP1RpA9krqBpBf
JLIhhgtuEEpN572DS4cR+N3Ee6PfTFaKo+8tSNoyJHHJG6SfIvGu0I1xExlwN4ILiHhomrFeuW0u
T3x8BCJS0LOhpIAw6/wj6hS2JRwn8h5MEeN0rkxbevFye0DnbXB+qOq4yHDAYT9CTGMpOKFBBIcv
mkr0hsSDOB2JmLxycV1tAahY4AZQF7jgGieFGCk5K0V4woNFiVtSadZAsVcGCpVbcI6QBZwrM4uY
N9DFQGa1KHmSDBhCt+kAr1p9+VxZ8YgvZlzsXH2ca9jn0xErfDuNfCZ7Uu3Gxob1KuXvkobGRyBn
1Ds2UqYRcS3SvjwuIYKGFyH8oOZQm18cLAKTBz6F3IQ3dmYemlG6G3ayGykryY95iBbr4KyZxVqL
WzkLGHz7UM5lk2UwwCWgyPzeDjPWbGUTX0l7gQcKHXp41QCGIC+zFFwDsk7R+4YnmRLJnfwuG8zJ
mWhw4u5bt3tRnOYUQ7dYIZqyhwOlmtugeAWMMnc6lv9SUrdw1PMCxfG/b2+HywMUKt8Q/URsN6vT
yos55tshyIow9L2pAqL2rtUyt5ABgYVWAEtTW1PN2+1dbg60h/w5Kjogw2ATnq+pDIjQZKoN35OB
lY5VPKlXzpDLeYWUBE4wwHZkngd56LwB2YfYddfwspcQwBNzVD6oohHoayfqvbpGm7tcq2hsVurg
oRWioyB33lg9StD7AejES8JHMbvrmDlyVOHIylq9ZNljS/xtZx7VP3FS1haF2PmK7LWwAyrv9Z8u
O0FSjgy51XjjjunbVRGUy4vnvMnFzWroY5c3iH696Oe1SZ8Lbsv0lSv1ylpA4ICbDTRWAHR/z58/
vQr4qoS3kaR4sgotWAVyOf3m9mq7srpB0ge3fH6+gNy3OCd56NO3cJFTPLAG9OqQ+dvpPUwdw1wT
d74SYRq4uXBa4uICIG4pIorHniL64MV5I1B571lpi1634UMaZO8yMHgqKWLyNFaOFDm3u3gF33Te
8mJt6HEfqGmoKF75CRXH2pNFV8XdyeAZkAP0+aa/GQbl/R0k0A0AGJ/6lWfKLw7g/CSFezHKcAY4
t3iJ/sKN/kxjU2j6YPQN5+kwIB8Av9Q8/aPmnDp6UAriC+W2l96KSSMoT2WFnbBH2IxExkAiviSl
CCz7XolrEmOY0m0jb5L4DqiULL/vdNoNLgxuwPjwau4QTha829Nv6J+tjOG8T290QV6cSmNZjG2p
1pwHWPOP1LoiXP0ylxl75HXKR85FbrRj3kqj8w+91eji8EjDTAtTA43mDAf+U5LyZvCgSkfU04uq
JiV3FPM1ksGVDfF3rpY5kwqWSPB1KDlPEWnV2L5OgRA32He3A5nNkr6r2mWfPvnUFDLJJDEr2Cit
dHu+Uc66jXWCGBM1aZB6kLRfHNAKXwyq6ou+Vz0bEdEh+dB98LT9qDKzNp44npF15fyLoZ7XJogs
iJVgb4rw8vz8HKH1zvkMS7RJN0r7MvDQa9z1T4FAgEnr7zj3dh8vrgU8ilBsx8tERUUC4trnzWU8
VJQNlfPxVECN7bnMd5yO2/xgrC2hK2NpIDmI0AJ/geTEnEH4s/UKvYKZUJ5wXgVX3kNsbFXfEumg
w8/7s6XQAiv7//yUnvs2P/1AdccNsUQFCUKRsK5SOC8NLFY+F+qOD+7LloSGzQxHT6k6HKI3JLD7
zmnW6LQXN8bcOH4DUQb5JkCvzvubx1AJgZki5xXCfSdASLLIV46Cy/IxfjyUHEGAAVkQ+cvFUhFK
PxhGxsKTqB9w/dEsdqXkseReVRmWCrnN0cyChTf1g+dcetN30kTR2bHcKuJOiS1oZ64c8JfB49xh
BUsXoThC/t8y859JhmV9XUS+Fp4m7jFs3aF6lPvTMLw0uFRA2S2oWD2LYK1KzWsnAmsM37GJTM9x
/65ptAMOEIKf8JcjZfrN9TSCf+lU2L26R6m56/F8Xc1bXYQO8wfPDqZ4zMHoYCnsFWilD3JcF5zg
9eabgp2+yhrVCESdJwbzaKpLMCdxqoCOOHJgRxL83N5+v8n4xREDky0wyGboCwqci6BWa3vIUFVK
eIIcLCkf4CLWmiGItG7/DgW5/n1qQWxpnqdyL1RvbVkSQPcQen8UBah1BEoIpmJnMsltvaXAeYMA
I1sF9z4dq1NmUECmefWIIDmyIJHAKxbIx4CACo5/Z+jUgFCKq76UE50Okct8CE/ATNkstqFq+6kd
ffm427x2D3YFHtcZkThkic3wvQ/M2P+6PRCXCAQIuGH8RUCQIXUNWt35fsnEUNaCUcZinvbIe0UA
qD4w4OaUOthUQKbsI8AXU1I86eAvcBvFfwLptTu2KmVrcKBLCM38LYDpAL5nIEhagkFH1ILzaYyj
U4tnRemOgpm+YyirbyW2x2QgZeLVARUFYPu286kMYnU8e46TMogsMbU5iMrQPLGE7qVfq1Zc2fVg
OuIPLFoc2YgVFwNVxhVA9Fl0Cl3uFbL3/kMTb/gfWJsHBx/ZVryIAL/lPqfvLPkX83tAZblHMENW
Hi+XwRwGaQaUoi4/CxsvNWGKYVDrtq+jUzo+GE9Yp8pddkIYycZHbuatTzaIOgjuJpPXnepJ61aO
90vaAz4AHqczl4CfhWwXAxHBY6YWQi4+wQl36Ggz0UKjxXfjvxQWN+76KoeqT0dqdsDlydXHobCr
wOp1UnwE94my9znceHYD84JjW1Pl4faCvnjcLb5ucf7XQ9hM0vx1KL+AMhAD01TgrAOFoDj6gIO2
5u32LksAYLbAj1ACy0VFSmJp3FfVExuhp52dYvGuDE31nfctFpsVvyv2vm9jL0ceX28EiYSnIqZT
BQeDlYBp7tP5YTbb3ONNC+9gZOQvlqZatoMfJ/kp538MHPN4Xq50cg40L1tA3ni+zqFKshhVwY/i
RA3q/NTpLnscdpLd7owtQvKg3hSmvOPYyiqb79Blg1DdQM0OQF7QrhfnMyRWWk6SwuLk1z+AyQ7t
c1f8V14AZPHgy/kr+ozSurHok29kgdh2bXHClQPPcHEieezJjSU8c2vQjcs82aKtRchQdlWcKlNT
nLTPHkoGoKvtwvAuiZ+59l59bRiFYWZaWLdn7fdNshxElGiQ9YZuhwC9iPMjK2aVlBuRVp5CkO4m
3DMwTMvdjrPLjobSXdeYWWLxD9JPBc0jhPFtAtGODfcYGHec8i8SYkDBSAWZzYKoECaPISBA03yj
aZDMeGaNO8F2pnG7CATK7YgLDG5hI8KJmBbsyV/ztrpcEUiW4uidFyGirqUtXglHnzDq++oURqai
/Cvyvbzm83F5dqAJcMaQ9wWE88LsLc0bn/ONqToFTUuG4akG0zE68nDUGd38UT3enp7L+gjUO7Bv
1VnBZlbxWywK0CGkkeeb6iT54PkQaLx3blg7ITuApWrWR+GoWCUxkgRhyZdaOdzKBrjWXWMOwLAH
UF1bboCy6XxJ6NvqpExm6ZN+0J1kkMzUgKv0e9RSpVmjeimXryx0GYVavH0gsYEc/vmKTA2p9Ss2
VqfOlAa7wOs+h1agIFr6T/XMkFgFE9fKOerzZppbQmQzyArIdDqmIlyPd1A5mqWf3quYtJYIaHkM
NmdCax3ubbRO6RTQ5mH4zks6QGuOuWX5AaYSm/YA/tfZRv0QG9pxG5SgSoRzD8VKLumSiYPYG7hW
PCRRxENOfO7+nzhcGMRInzoFFFaJ8GCxpPVLnNGgsutkpFIPQQaHhzpKaCdvo3IcZFPun6RvDXkP
xexjmhukmQBntIxsE8NBpNGJXLso5U6iySN6F2msbSDoHmo7JpiFYeNfKu3abfKLVD4/Ns57sTh7
hSotIamp1icIDESGqU1PkraHVLUx3TU/0wey0HiE+07+XaQkeJt0N45tQXP8kWr6ponhfb4VeWc0
R9WM202fO8b0kPJ3MgcxPrv2aXhUpPviQfsXHSVIvEgvQR8iUCDxaAX38mfrW1pxl8J14GXgdrUD
aXHVeNQQB39XsQOncy56TgynSe4TwZ64jZ/YokLrQ4FnSnkY4xKKXBWFGtTkIOsZ4qeEWw4MTJXC
vrq+ayrU5myho2P/EH5AqqgyRLxE8euhR44xXFPpvMzMYlGAMzBf0LOJ0DKbMdaFlDScVp94EMHz
5geuRUR9yo+Kg28EWWflMXglQDxrb8lCk3JezbAO65P4mDwHu045Tm/yvtdp00Bx8W0aXZzrhQm3
0ELB+0J8un2s/dZ8lstHnWFQqPzOWKhFakNJxbzPMvTX2FXv6mNDh11u1pMtqogJd9BdAoETygou
uLLsh38pQRIyKzzUD+0XH1PjU9tkWUYUyA8UnQWvOJ8AW2tUFEQtA5YYGLPkHnJPgtNPdz5tTWho
HgKRsI/4scOCALPcX1Npvqx9znMIyRdYrQFTA8nexcbux9TItKg5wYYoHHAp/qiFQfU83TDxjucr
CqGVQ63951gWreJuQKQPP3ZE/Oet6nyXKZHi1ydBtkAEY8/DABb/v3AXdE/qGhbzMj8991GfVR91
hLIX7hGVLCLJycXNKcSbq/kOW9FW231dvCDVKpebKf5UOsgzAoYRbMESzNM1ssZF5nHxAXPO7M/p
CTvQsOeLpDnJiZsKsw4FpB8S+D7vVlXD8JMuluifri6WKIol0pjJ6CqfuAKEr2Moew8r1/uVByNu
ODyrEUqg9nOxD9Rc5X21DX7XTNy8VYqXKhvlPktQEdVO6rirmMOVtjYSADDw+q6gKhZa7fA2oJg3
Ony0Aum98lKZP0hDNIjPQXpucTtVepCOnYrx1XDgsfAw2LBSEHDHgP6QwqelpByko3QAUGowrx9S
8NPTba7Q2+fDtVlGUIpSIqRTEXcsglLmt2pZKS1mWUZFurL98HkqPv1mi4THf7ZwwopCzU0DVgkp
XXn5MKrKJIGlbtieYkh6f+LY55BCwSMZCS6kVm7360qMj8aQFUSVCm7ByAueL99Qa7qhmKr2JPU7
XXjVf7hOBN7cFpAlDxxJga5pYFVNshWTlcfStUjyrOnFzhHUMisjqJqe6k/hI5EkKo2mDEWqView
4aYNYbJZPKmKMxwaGSj7KIFl2U5fC9GvHiF/h2CxrzoZjki80LQnHwotvZmI+4pD2iZGiu2xhYM7
o5C15wWqdRvNM7qVlXX1pjUgw/srNo4jczEDhjT5Bdey9sTgBpuVu1K25Ir6w75sFas2YtoIZITY
i696K3N/mc9E0vVPy4sJGHNQVhpUEk9xAxGs2a9My2gGvVIeqd/vpDGn9j2vPrPxqWE70XCD8QVI
ueFt5TPmZpbnGl6agow8gATQx+KaCpOISVWBc61L/o37DuIF9qDPD4ux3+bW9M4Vu0R2tZBGr8K9
Dke9ci0Cnq+kiy9A4R5vCqC/sPHON4GoJpEkNllzEl6BCnzo8Z5uRahk8RYf7WIrlx2/cVDoawZ7
3PmkdvwUyjTxd4sAbVvXhDejV84Z9rCaUwaqRQ5qPt1/pqniWJjRBf/3I+cj6s9FU/qVaMQKhgn2
yCMYyqAGZbuqRDI8oKvqEleXBnREZ0l4LJGlSgjT8iRUAO84wRyMFog7Q/+Qx2asrcRd185VQO0A
d4aG+exeeN6pNE87rWRdc9K3wn0fpJDbs3Ias/t0Ddg3n9AXc/ynpUVYIkx9aaQhWmpz4H36nFPs
oKleVtbyvFZvtbJYy4EUC50MnMYJr9IT96H+xNUm721RulNzwhduuG9883abV1IMwBBD1xL8MgWm
1Yvzg/VRIGudAqBNG1oxNmhSvinSf58nTNGsIgwx6Nng9HyejFrJ+izmmlPav0Qa9Ia6R4iMQsNP
Qnzed8P/S5/+NLeYrD4K02ri/OZU5d8MVoKF/lEm0crJe3XggCfF3YenDrhw531CDBRPrYo+MYMm
QM1CDCBN/jOYH1sWnlM41nhgLHGfnzdSCgPjxjhmp8CH0p9ChhYYqTU9imtXKfKNBlJAM0z2ovas
JZPBcjlnJ004Riot0h3Xb2GZYoLMHsgQzgJJhWvsDHK8Ur+dXkVHpZH9rI4ryZkrmwyIYLAiYDkL
uOMyrexLld4lfMFOA9LFk7Bvwda9vdqvXBazLsFciQM1CqjV8/EcJ7kps4mxkwTRMFySbbnz2SZt
HmTfvt3S8mhCRgQSH8isASCI98VSo7dLmQ/nXpF5UI8T+2xb9vw+jA3I2LePMQypkjWszXLw/qdB
QLzmQglstxZLRY14MW5rnXmciJd2p3md3Kzsq6tNzGCBmXqAQvdyyfNTmidG1EHeA9lRMQRM4T9u
qt9OQFhqliWaE9WLYEo1Qi7PohriWZNqc8ZDJSUEqtsr/fjNMv49Z+dmIGYAs2kkraBTsmhGmPRm
wr3SeUiDRBtVNvWKQIOPsxJhF/Ib/k4sXPZR7BprNWJeHhtoGu4Xc6oA9JnZ4e18BTI+jfXagMqQ
isxIZI37gqdFfGDHRH5SGk9mbifuVfFBgaTmoYbi2e1ludwAv82j+AndAxxZQK8umjfKsIqLavCi
KKQVuAxMPyFX1MggPq9EZpKEn7UYZQD0QNbSZ2g41AjO29LBpeqDgKEt1FZrHw5oj3IHSxpiwDd6
LlAhN6V1mQl9ecSOTiZD7ar98htLlWoy1i9hs03K5x6Cb8CMSbtEcIocEmKkbKkqbIEreBLarVqA
CigCxiavHEYXkfX/DNX/fv5ippTa77law1C1miuOiCgJ8nHBMTF+0oQYEqjPNF3hRFxbmBgyoASg
NQqk9PLUiELZT8KwG7xEN9tmA+Eytit33VaUrfKlEJ7GlDLD7ZKD8sZQhb29Nq63Digu4ljcBMAK
nE9YXA+txk8tdDHqowz/gbrZhaMPJXaN+CgvSwIRy00+68aWLhdbkE8r+mdBX3N1vDxm4BqK9zoy
MhBTBlrh/DNAMzQQNw48pNcTjpYihMTTZMxXDoFljIpKLqqGQAAga40LYZkyrAqRGwdFB/8E3g5S
uh9Hu+cfhNi6PagX98BvM7N/Oiyp5ifyeWc6reMBNDF4T7kLhn3UW2X01gkSUX6BB9NKaxeJ0N9e
gZ4FiDbcN1CpPm9uZOqA2AfNCaVXCRut2jSg5koZBX8+grZBO5WbUJ5ok5X7mLH3qGregSqn8eis
sieujjDqw5AkmuuZy6SoNCVwMZu/ZYBCQDCkzhTvIdWdSKu9ngfx7KTBIKMODLo7ZBRwvC4GeVIq
GSngSPCUxpLHx9yTc6pzx+woztnvEBFTPZoBu5/1pVHuMpMkW0lHXJvm2Zse8S2eIfIvgODP80rV
/VKDgbXgpf3PZDht+igyNMmnlpzC6WXNuO3a0GJYofsIShO2yqLDmdSIRgCfBC8dDqx5rncVgDwQ
Yr69di9ojvNqwvaYOWKQu8Lfnq+mvEedf0gawdMaqzllQLGmak0lpBRiaEqJcIkXcVU/dtNbpuVb
42Gl+WvTqqFciHMQKGXcWufNQyQtAB+m/j+kfVdvI8nS5R/aAsqb17I0JVKGUkv9UpBa6vLe16/f
k7zf4pLJWiZ6F3Nn7gwaYFS6yMiIE+cIJykCbSmQE82miTIUkJ6M4fc05iaesxOkAzsFAlmpLYFR
MCcdAvc/gwQD9OYiUHYRBwqScnSBSwO0Lo3kSTiJqluC13VEavqzehNTdxhfY9xf982d8+q0PaBc
cG7Q2YSEIRWcNL2it1UqCCe1PKTChui9g84uGA5LZHcjwDWLspGgQRy4RmC31WvyhkDUVFNvUk9o
8FZDX1WsqYjNZHFAn46+ibz5QrEt25bTwwI56zl3qpIxSTc+G/l6vPcNHD+k0uGArpeqHrVGqupF
ht8ZKotACS10i1WsG4qsODU3EOFF5zcawNGmRONwmhb8DIuuLaeqrU1l/pV0L3Pi1bLi/Zqy2OIJ
S2TB2gA3lRBsPeQ44cGgrIf/16kVyeSuGsR64E+J8jf8BMnXoHva4mbT9/zdBa2lRazpvEmsIr7G
diPQFtx/aAWlQu00HzJNWrCjqwVFwUxyjeWtjeDHkLoOC6samhc8m1sZHPmvkch4u6wM+No6NeCq
q/upHgTQBg72gsRNjUbioIzNSt5WnWyp2qZJxT1gPfe3/k22/jxq8G8CCY2uG55u1hyzuddnvUTI
NbvZsOO01lzKZSOgvimnh2j+2xhuEgKCNu0VpUUVU3vGu9XrIBUwfHc94ySuLwIQm6T+RcCmVAAr
h6GopUYDWp4/II9dmqd62ZTc7+GvOqDg+wISz34zsZze7U2Cub8wSk7axU0Sy4AQCDLCTg4sF7rQ
OqDtGia/1tDjkmzm+Z3rANbZ6uX4VdpzchwFYEjBQLgUn7P80BWvjDWhs5vnNbn4Hupk8/Uwxtj9
E2mFmou9lgqmUTpqgcLJUyg8zqaYlDYzBrzBRf7HLOnCwssBIHVq7pdsLGthGKcTv4MGkSY/a+3k
hSJawqrfif4haW6t5ocEwhDci4Hc/lQ+VO02XbbS8AD2sbx+nITR7KKTNHuqfNTjmuHxbi8nsk7/
/UBqnYYISJeWx+smGaX3yuAiL+6jPVeIC+M03hTV6KmgVkCDIAoH7PV0CtFfG7xo0G4QxA5V47Ry
OfWkIfE/2xJCSkxBvmtqSwweuPY5EZ6a7EWABmD4wdgT4o0bVghfFUkb4qJCSvl6jyrxUulSKEwn
A2ofk1PkFdry5FT+NGZ9cQul/umQhTk2Sh04vDDtOVDFmOj3/BwzPWe8025vHvItJO2ObYLHC+Up
E4ObiqQFoV6WFlhtpZBB4apmDF+wdiovrVAeEfnsLJYyjFh5T0ZvgJ6sYPISHu2f3PjOmN21nXVh
i65Zqkkj5Rx4Qk4p53P5h57/LMFv9bdY+LFkhShcRukmOZTTizgfwEqvMIa6EoBgRtGCIiCeRU8B
HU0P+EO1VcTppPMfmX7s+Nosi8Epkw26UsZkr6lghRbiY592dlN+qN3nDPmnpdjyCDx0lFuiH3BI
q7krT/uuQoV3eV4KL22Vg84Fm1YfrYp7bLsagiHCbpRHyEzcn8GbJAcuT0RsyDkAGAuWcuoRVM2G
kioiBxJSgDVkuyrrxNEB+AZSuOoSQCVmSBstc8OYOHH1WFzYJX9+4bqnOuxUOVWnUwvlg2CwY+Tu
lUqy5OBRy6xUBqc/90uovHB4wCt+DKH3DLg8tIBHxY7U9zwtQVGMXgQc32LPIuy6zWeQWUErGvIK
SD/dSLtlOg7gMoB3r5GhQhF/Z9VByewMSd1kC5lSbeTMZheAcPf+YohrFwihDkVaD83Z+ITrWck4
eVSSEKuhRIObqADkqPpeDWaz0iECAAL2MMxAGAkS532DZl/hoapOSWsLoJ1YULfOF2mvhW6hPs4l
sqjMkHLl85CplcGeSxK2yOdff96gjgWQt8ibNtMBVQqzip/FyJpQMk4HyFHMpxDMgLOvbO9Py8oe
heIhypUAoMBp0enaTKuLTG+54bTwb61QeovqtWXtTkXuSCNjCYhzuo6a0VkAUgqkHNFUip7S6yEa
Rq6PoQxJAnkCJXZkDuMb0s+q6A/6HnBC+fn+0NbCR7xeCF4V5QvEy9TdPchcAUFaaTiB1rB8maZQ
dCrYdbFLwLqBzJGE4T/FWMwXMRy1XVYUrAB6xV/rYNwEbS0+Alq11JArOcvEJjaG07MOSv++l02+
9EruO1ugUcWS0jkrw9ITrIIeAioMpJ2ERpVmqJ8gb62Cflidi8MiK9xzpnWgTqnTENVCKIXuph47
XqpIHqKDZFmBDo5iNnonnhfR5xa9/uFUabbmoM+R9QRosNcS3eoRie/7WH9NxUiyNRFg0EVL1c0Q
VFAHADWijapR50iN/gnVicrj+khwuTGLkQbpZLNHCtiV+VmpzbaX4G8UqV7+3dmCZBadACCcQmOR
TB3vKeLrMM7T8TRkxS9F7J5k7ksbn4b60EqvjI214mB1vIoJATeSPTcbK9M7gNKicjzJgWPI26QM
tgaykEWEjtnx75CVdpvnv+Z2tHKNM+clMxkfcJt3QWISLfoIyXCM0BByfZKqoQ8XDULWp1p2A2CH
e2j4irgfK7SSjcu+WbZFvMs5YCHkP3z/UvZolqpVMEK/F0nIeCmsbXHodSPXpIBOELCi629RikUZ
ZKUCLDD4Xfd/ZuMIbYFGNbXyUBaMga95EJTZ8S6T0e+BYuS1rVlDATcq+vEkdsnXAiKvVFNNYYmP
6p+BqyDDavUiC7q1utgXNqm5BjWRWKG/H0TXAfcH8ltJ4JUVrtBwV2atxy0A2/aTG0OMISgWW4TW
N2OxV+IwDBhTjH0NNoNzrvXiOl+qruszoYPeJIQak23d+0r2kPZH/kHonBi8tRCOaqq9kMCFLnbx
sLBaKFZX+OIDqKPV9Hktz2S3obnHUbLcnJTCDR7Br+b1cXrQCpkRerJGTD7oYsS4wtUkUbHMySwc
JqHd1rnhK73K6udau3MvZ5aKpjngJ0ojwczOXLsRUtBs17h41W0M5FShoWlwXkx9iNxEMXPFu7+s
65MKegXcvkhV0Ww6XNDo3NBijFr+UfObLn0pNJObnyWA1BkB4VrIBTY+JDIkYg0vlOv5jKMQ6Hi+
GU9j8TPGD2qkWQHR3UYPip+1Zhm4f8vu7/3xrWUtCAUgZD8wPtJPfm10KLuC7wacGzDRzProSK4i
exnEo3qLgyyGstH7bgvC3ujnvuFzjvvmFrwwTF37VW3oWamMOC/LVoie42B6XfjUJJ2kDVxTpFbQ
B0lMPgZtRrjP0Hc6AqWmbwzEWyO0K5e42ibyKaofa/5FhBrpJHrAzk0B8iwi1L3ljT683f/mVX9+
8clUmNDWYzf1JeZKHZAf1dEVFY6bjmOVtdemBlUJ0m2KpnSiMH+9JtE0lv0itUgWGA+KGzngNpBa
MK69BYqHxsUMMhkhDkD+lH21r0Zz4kCoCmSfWRrBo8g94K2nlg/ondk1B7V/nBZvlDYTXoL3Z2Pl
aKAvH0UMOHhwstGUbGhNi4SKI7Ph5ctuCp4UaVvHULWRj7XCIo9fNwbgImBBuMB4ytcE8TKlXK7g
HKIFudiEErTPIO2W/uGh4VEMLDILhrlzzHrh2pJJUaql5pFQzVqr5lVnLj7DXegpaG3OICt5fybX
MpmE4uD/jI4OFORK6tJikHFhJi8BpL9ErfUgk7otAGZo5M5uuyOE+LRuq2OzBRMPeD3KnFpzbIJm
J8bdAxRUGau7Fpbjm6Cui/oyQA90IUMpBhHa3vgmlS8fDS2okFHNII47dKJm6eAgR2FSgRBoqO0A
FARzsAJUJyNoWXn24AWCHXYGQfB0uzPQsr0RSVj1qn6KxGfeGgPIT4aQ1BMZD6w1P3hliro9k3oq
jUZSscFq7VgXm+69JkxEcevz3C7+0yh2AvQ1ei1YlWXiNCg/SF5ZSBuTCxPe//qwS2kQNI0AkQ6w
UOgmZ4yyaUwJiySS2tDgpUJRWYf4AopSOkJhygr4qbTOiEbR144FTlBkIiIZ38vKRjP4/c1MOckb
S5TzmoQFdUxpEEGDdYSAzHbI7IAJQrsxoqAZkDR9kCY5lJGoq3JewoZPRbSwi+JTPu+GhgAdeIVR
pl2xQgzgUQT5dCQMKaeD3aenfKREvvCuTp8g/JdrsPo//+N84T0PDAU6DCXEj2D/uV7/cpLVBHQy
kS9pUDXwYkvQ9hkLJEEdJHCDgvgCnckCqYOhLkWNRIdgco39HPuVLYsPhejU3Eaff1qBkTugNjPs
yJDTwdsOsiykFEvZGaM5z6qwjnxj9nveFljMIlTISX4fvClE+UDHPwBxvJ4sKYMKg6RFsZ90zqyi
3w4RGcPxrZlAmwJ6mSDuZgApcG1CqAO0d8Zt7ANZBOrE2WXVSFbmCJzD6HYjNXKCer42YAhxFaEO
FfvF4KEvc/r3tQZqFg89CPURSRf6bGSZkfbN3MU+KsBT+nkqdLtuT9M/0ieSpYA3EXH3A6iCVyU1
jE7Ws0XnqsQHLEwOH3j9k8levLIUBLGAlcAloOIZT83UlBhSJpWJ36Jay73V6FvVGfWA24OBuF4m
XT/oPEQgQ3mrMhnKogVZiT/p22LYjdMuA8PXIenc+6d8dShIGkoAq8Kn0LOlikOfTU2e+JqZIo9j
9D2aHxi5FZYNaiwdLyeq2sKGFOz08VMAcKX69/MtSRCiI4KlAoGvXK9ImcbppCEsB2jAjTVT5xlv
vbUhXP4+9SiQUL/G4cDv981hRpevao8cKzuxZkMmaVRgb3AnGpSNPEgTnkvHxI/4w/Qs5Daeyv++
2Mj28CLBMqGnioolWmMJqiRpUl/eCYFV/P5H+tXz0QOLOJKHKCri4qBuv2bgyk4JjcQv8mMTH9vI
+efvB1cuqpVAdyMspfu0gnnU6zAJ8P3za7fJlFPyet8A3QZFRoDP1uCfiEcHWILaR1MejaFSZ35q
9lB7a7yfqrVmEcg6c37RKhDv2X+DT4bRm+scZlEOBzgI6S/i3a+NZkUYpbOmocz0Lu/GBw4qxvFr
+Jo+yI/Jgds1EIduv+bn+1ZXjIKiA4lewAeBtKZpOqq8xWkqpGUPasbcWQKn8xIW+cjNjkapBBcJ
kKCA1GDZqP2QJ20B2HO/7Mcd/zR/B4ztTCcmEPkA0YLEBPgJSafmmbPg4jU0Nj1QlcWw7OWd9l6/
TTFhdYJ0M7rVyi1LjeR2MEjAY7ZILgKZShpWuoS1riYqlImC8jByf0G3yOTMJAt9EXJjPChT4rdJ
dxMM0F6s64GlTcMYDCOcRVSIkfWG+tEBiAH16f7qsyxRl6Sc9rEwD7CUcLsfVOFDyVJmp+K8+2Zu
QgoyIND8yugvwQ1Dl1BGvuhQSzSWPdjINg3jsN7u4Osfp8aQy2IbLjp+vON2aflcRQ8LSCYG5/4Q
bi5iMgSEpqSzSCCVgevDKYZcNFVxsOyLZhOAbpbbg2sgQVw/uvcNrQ0H8QrKmgLoiNDFdG2oMKKu
rqOK38eFowygptsnhVOkb/etUCnw8xbDZY+XAxIWKPFQRzI0UglA94bfh5tMOKBgqs7u4AScXXjM
vtq1ERloVkZGBxsaMMDrEUEMNkMxg+f3UCCeIe/IW0EPeAnjaqYTAmRIIJxEswghH5NlOvbm57Y1
JjUY9uXnsM3s58Wb3Q9oZX7cn7nb0YA3i7yD0aNJmL+pyzOqkGCT1Hzc/5a3j9Lj/R+/3WXIWCHu
RkMP3nVwNNdTVVRJoZTlNO7HyQFfBzqWJsWbFWdgBeG3B58YQusGedSj0ZQqgQSZHuR4CI/7GDgI
q/yDi2aL8vT90dxuMhgBhwToK883ABXJFHK+VGUEI9kWssSqpR9bIO0hh9syIsuVtb+2RJz2xQ3Q
t5maa/oy7qX33Ot/go/ckv7Km1g3Wxa7KpXtxza7NkX2x4WpTFw6PAhgKnlsHiXe5JzezW3VhQRt
YWr2/Rlc2WxXM0httgV+rdImGJut/FlO7PE4sshiaFj0zYCosCOB7FmgNWTujtHj0Jnd1/Crt6Md
7/ZbEEj1v+4PaeW2vp5AsmsuJhC9tE1bFrDXuU3sgm3RkzzeB3/MFqj+YGHsQbodkB4ezRMZD31n
xLww7tG6VsdWvkFyCRW2ZS9CvngHZweYm6e7vGlrgxP9Zu1Mssev73KMlrwQgVk4I7uuR2skeR5z
HM5AuF8ku/zpSnsqYcodRtdAj/Rc45RHzgx5ic39ib4NVK4tU+uqcSJqeSksy6mjJ16kePoys2Z3
dYPingKuFxhvcONcD6/K+zDpBhHesNjKHp52e1AKqVZyBJm92pslVGh5tFs+yY11f3TnPAc9sYAU
/4eIAokQ6gZLxDjqGojC7xNfUTd6ZLnZPjqgOr3hHqQn9cUct5J33+aa00SWCsE50JAEnnc9WA1Z
w7o3smkfvILRatOZxmHaRSzXTBN6nncssC2kbQk4FyDXrs2I1ZgXiwgzma865SZ0WshoHuoHZWdY
zWbYTTvtMf5aXNULj9L2/hDX1vPSNrWeWl7oyrIU0171BtBjQ85tp77eN3H7uIIHRWIGgHcIJiCD
T9nIM8D05BY2Glswl42+jb1uk3qaVXnyM1RBXZ0RGpBb82arXBik7qGcT+Wpq2BwtMBlwTgC4uqU
Xfw6tSumJpiDacCvcy9u/VydWif8LM1lO5j6dtnEu9pOd+q23k5ethHfk4P2ERzmffvIupjWPA1S
XoQdBqUaJNSvt42uLm0lkVEabvzavcg73Uk3wyb2m0O77f+1JvSfXXphjnIvUqKmZVlU0779226M
lw57VXJjR9hXm/FxfI8O2edL/sIiaKNRibTZ8+1ycXvMC2HP1MppP9RgmbJ1r9qqtWkWtm6rtrBr
X2QTPQbpI0StLOlp2Ak7/f/Br55b7YAIQ/qE5iiJFsQ6ZdtN+3rx9MFCzDzzDuOIkCNws2NJO9//
2KAmt4yrIZl12MifwPBTfChQ5yoeiuEZQsY/Km9CGzdmCTnSyOz/mdr/GqUuZlULVSHrWhhVTejy
fC3+/Kl7zYYzAXZ74P/g9lD/JJud9IFbk6vMknVX3h81HvTXO1ju+ik12gYfMB8BrNy1lvqNBtt2
RBRsAhf+2VeMQ0PO5v99nm+RQG0z8DG4V5H9cHTOi2On7RjOZzXewZYEXFHTsDdv9CmCemyDtp72
6Rs4XLaAWG2rTbCprMZLXca+IWf8Zjy4ooAfRw70ppMOsk4RrwJcvwdJ+FEa0G9iSu/jYfllhKbq
a7vxW+2t4A/hjjOLkHUlr3qgC+vEU16czTBA3QBdLriSc0sDveFfwv2/DX9S0RQzS3+pv9GvxYKe
0k2i/9m2F1apbVvGyJguwoD5DRwIMQlwRbW1HfbNfkxMgJCLjV/ldnwyGFfl+j32X8N0ZNlzRhwB
9zPt+afggdDkaY5hVc5o62ZtT7vGZDFHr8YfFwapmwZeD+jHbIQWodullnEIXH0DsuCaEaGTCaM3
kULEVMCVDd0Wmot+bEaktwQRikypqUP/qXC4ylHrbY16TWlBG+r+pl27nVFwAHYdKUI8Faldk1St
0AslzKEN2yoYnnTtgF/+OHUpTpGSoOMRP55uwB76zjHe66tR6OXvU46axMXQHMTviw+5+TQdJxvY
pPop+RSewlNn/cV/sM74ygMUYqgahAJAZwhkCxU+1YpcAb0rifu+8ObWrb3orf0wFjMGAey3+sVc
n7UH4pVBcuwvjnXX8UIvBjCIp6IZ5o7wxaVm9qm+QI1b+gwfQ8kmFPisca54E/DIA5aqgOwOJTwq
DJarVBOaQRP3Y/A4AFJ0TB9Uf5BdiIcIB8Uz3vrHhsUFvrL1AaVD3RYte6CbE6kTJjVlpHcNJ+yF
dje/QcyAoB1+qb7a7eLWu7/vV5IWpHgPDJWBEiKw89TeXBpVMRb8+b6HcsLLMLsCbw3Sdhw2aFvI
K7tJ/v2CxZ5BaploroGSm8aRD5yg9l2lK/sptMNnUB+g06kCOU1odrNZ51bz+y+YZO4P8/Z4n4lJ
wM8BUjdConq9e5Q4nvsxn/U9L4M37W1msaXeOkUZ6AHsE+SZ8FiixzT1YyNzHa/vJ24xg+/hqT9K
i9dVwAkykjG3mwOWzil5vOdBskBtyCJPlRwMRugyKD+CAjxCVh/a2exYBZQMlH+OTFCPQX4RjhEI
JzStX08bagxL04ktwun4uVJ3aIJTElZkQuKpa0ePlAQO15kxm0A7r22IIw+APzIPuE8afwF/o7SJ
MtNLT3xksuRZV5YJzdSoNp4LgzKtrS1UvVpHDWw1go2W7clFQU3+rvEEVBkPspVlurREV7TCaRzT
doAlxdSBsfZ6zTl0i9V/jxkDf3NzuYBGgJRP0d8OqAEKttfzN/eFMNToZfBjfhvFToimff39H08P
ZYKcrgvfy9UGX6TjHPnqrnCb5/s/fvv9qDOTkBTPRoDXaAmjKOpKPFzj2Dciv1I0U229emEcGnJ7
X+0xXUYZFfDoc97kBnEjQDh75Pqs9HNgkgHMex/bBiJhjNOyZgWsHNCoRdSCQJvsiYtpEtKgFdKm
LP3WhDBSxptRtNGG7f3pIv74eihnEJwkoTcGqRn6ga0GAenvTXLfmNyQf5gt6DVAkJpnAa1pOyg0
gTiMvPzIowFyc9eDGSWlH2dQQPtE1meDyH0C32Zjjsy3NH3+AVBDKzSQOFgeIn9B+ZhFrStO5ILc
VzVbhsqNxR17B5lJUDtHj/pu2ErPJZDKg9lmblUeltSsWYCNm0uQ/gbqDFVS28RNyOV+Z7+PTmSl
jtm/dwfWWM97+XLxaDvUNRQ3HcflnZH7tdM7gjv43VZ2hJPhlrscf6VP8W7ZD/tuozmPKPK7nKdu
wOS/Q3/j8e8mfwG5ualvBg8aOk7uxi4r008r7KHYc6YpAj4N8BsF4lfUqqtdbdSFDtnQZ/Bqb48h
mBLe1NL6aUzBKkzdhFK3IyJ99esjtBortUVTsSow10GQD/+e2oYdOIFzf8vTXpsIUoKBDXVIgDLR
70jPWq23RcCPpT8+ad2utipIxkVW8J5GDKd9u+evDVF7XhfrItFmGIL4pdzbXOUNqquceFbamL4c
zgM6zy/oZoiSwfUsJ33DyYE+lf6sWSGSxYMLkmpo26CPzZn+lXkCa4pRqaB7QQiLxxRNR5mHxsAF
owHnd4j34D9Ha8Zr+ti/QE93Yb1E1maQkCShmYtH/KpTB4lf5CqQOPDuj7sjNBhM8jeINsz30nRF
qC3sqs/4nfVUvEl+khFib6AzEUrIMoLK6/kUUkNVGy2ufWIs3HTbcBNumu2IIxa2JiQGttVW34X7
bptuQO8BxpuHMPN5e3JGP2JB/s7d8deHHN2RaBNBRxvOEVLo119jhFonc2pV+3uNzMBb5w+2AoHy
cqPgv39/Id1sRnYIUt3//JVaP4O1WLMtOJCHtxQLkFBrcmacJ0iMM1aIvqMwVeiyUwWsEfADABVd
f1yijWI1DEsLtKApeqhA5WAeYxyjm/MKdSsUDEBaDqgFIHDU9g7ktp9Afh/5EboyFAf9KprhBq6c
/Q5ZRME3+40yRT7l4sotxT7vkUOIABM1Q7S+voffwbDT/5Hijyh2QdkELhEwaiTQaIzl0HaNpnBC
5JeaXbYunvEPGvfIMeIH4l6uNg6sAMOJuF5HvRUzdz0YHWsjZu0S+7EZ2CylyNs7jvp1auUR5UeF
OpBfb8zlFxTlNn90N3NUc3PfW9NNAufJQj8psFDkSseRvB7GIsq1UoWA7kaPHI6cDD6Rl2w/24jt
BMiPmgOrMfn8DKEnDgcNlGiE2RWoxWuLaVO0Td3ysS8+qeih3PNgin4NHYCWnHSf/1aeZDcz0YH3
qe2S0NzWictqv7vx6JhcaLgTkWHCrncDlgpSQQ0SI/YhbcDBBYXO4uuPoM7KrPuze5MfJ1sRWuyo
eeDuIOnc67FyupG1E5J+/uxML/Jb8aSjCNc/h0/js7qVXW2zeJmd+sNTA3L6LyYp1U3pg7ZPrW4M
piiDk2AflCl4DtrKn+lxskED8YRERfxb8Ja94XAOGo6G4IDK8r7YZhtW9W7t2GNvgS+FtITAn11P
ghGPqFqnSeLPu3iTvPQiJp1ZVSYjoXcVJNnAmkpe9PjHtZGyCpugbaARPBOtxvSpTOziJXlfOnP0
xscmdOMjaNk/yhfug/sYWfH3Tcb+PNEqjzQQCMZv6b80sUeTiAKgsvo0bWOokbxBwal+Dx4Dsy7e
v+9vq9X9S7L1mE3ECjTrt9aKKNoZAyDFn9qmf02t8gg0ebtnBZirXoiIb/0fQ9RVrYo9V4LDI0Gk
/XeSrVNg9/5yGA4jy2XfXHTknABaBsw92L4ganq9egW3jEFFAMzu9CV5ABV+3Z8x+tl6Xp7//r5O
7Y5BmIBszjFjkpv6O5UR8q4fs4ufp+6CsogTlGvw+YM7O8Fn58qIwLftG/duoNwY7pAiwQNz/hN8
aL9lwcRD0M0UU6y9+6O8KS+ch4lqJgGyI3Kgh8klEXYhWa/FDncf2ma2lH33K7ZALPIUv9QOi/dh
fdtfGKQ2iMI1gyHpc+Lbi2hCljN/kr2lsmtfSy2lemyYMsPk3rs55hcGqXsRzXMJL4cYIRgOnPnJ
cMNd638vFl68TrsNGP579aBdWKOeGKWkDjh9Z2uVL1oysADDX8X6e3/ZVjf/hRXqQpR6aLHqzZT4
+UZ/hIbHnvWSval30fuC8sAgGi+KSIKF/hNlDbN/QL3UqZzEllBP7Lzenrz5OWV1JZyTAfcWizrV
S15ANS3C7pA9SCCkvyGda7d2a6YIndOd4aABuD7NdmT/4jx+I32AkNkrN/wegcAGhEBmYM0uK6m4
+lGgoUWjBBq6CMjq2tUgMKnkNEangeYOHC4H4OahOjV8Z17mTy/hvvANxB8tYDOtX3nd3/K99fKT
5HROv+3t6hD+qTxWQLIahV1+FNmIF5GxFIhxmE34KO7YuCCLsVurg45w9Ene67J7f7/dVGfIdriw
RjP/zmJcAf0YEHclW7EV4+H3pzBzpAwybzY5+745mgb7HGJemqO84yLOWIscg+udwh430/u34EbY
CNFx/JSOvNN9Lb8aJ98pnrAJjhWcY/IAhmnRHDeh173qBJ/l5XiRMb5rLYK//C7KecUZhFMCHt9l
8w/ckdvKlrSV0MQEJSaAcU7xJkVBR9oUn5wj7FRwMJnaU+QAc/QDXs8WQdQp/CNZ/CPvA4R4YBUp
Vp355edRrq5dcoUrU6yShIfoW03+p1kfC8Ly3U/KWCPWBqSbafWwymo5gTF+B0YuU/Lcd8GUzcT5
ZEZqa+7uclyUM+o5PpFTnew+uILoyJkD8mSRO7uhPSFHJZmJ9/b3/lKvOsBLm9Shh3J7YrQzbBov
KZ73syNteif3IHFtcdbgAI/zXuwq1qSSqIL2f5dWqVPdQ7g0GhdsMN6Ln5dNb8VPsp27td39vj++
tXvqwhANzQeFe6DyPYY3OoqPnhbT8BJnNKOn+2ZWoihCmU/KgACLIfa89lICcBqaUI6xL492p36m
wVfAOpQrbwX0ehCyGTwWwB5AzuyFIxSipuW4TI59obP46AEkUKgvuOBavj+SldcCiouAzGt4g8rA
R1ybUctWHOtOxfNa2AL0xVs1WEkWFN6ZCrYsS9SccbI6Sy0EeX3ILgrhaxOaELNJnLnbF4zob3Xq
LsZEuTMdYgZlL+hnS2nhtPFOL6wgfR3/UTGH+HO0GBJOXrDoIYVHXesg1hpjVUiBEjQe0vSnEf+1
+etsAK2+ILqSkCCg33JNW8/doNaxn0qThRljW1hx/Sj8oFiPLja0kVM4nPt7aWXeIfIAVAXSqMjU
ndHkF1tWCo0uzyTsJY6z48VR9vVwyiU7YvnoFb95aYd+9fHoV1DGXot9cM2OEMgK7CDY1azaO8sK
tV9bTavyOcIuyk0+eHxPtbdAYly86ybObZ5Y4JuiWB1pUTpkOBJot52gAeIbqVOzehRWfBVZDwAW
CHsVTjl1wtFWOGdNDJdYWW312H6MrI7PdQvAsKMkgHQ23XsZ6XW6VCBjhgD8aFfRYHMhI8W49v7G
INDWBWY5UUI3NzWIPtOSkkdSQ93lhpNBFFWxAvnQ96Dv4LYSCz+zeiouzJGFu9jJ5ZLoRqQhURM9
mj2jK3110S9+m3Ia6JntxADdBX6J7Jd8bHbLx/1jyDJAXbZFJkmg7cZcBdkO3bf65MXtAy++/n9Z
oVs5+7LnhVzCMILX/qA/xqeJARBYuS8ul5zyTP9L44Yyq5EtQ7AsxCbEuPVwE32NnWMkb/eHsuq3
/rsiBn1faJEkLjksCZkL0GevO3C1oIjlWWn/1YOCvm7geVAURLft9bZqubAoC3AU+zLvZTqCS8go
1KwczOq84VWH4AT86TcwLKMOgrwskYBrcyeJHVTpSgh55dYcORUrC7F6Ti5sUQOKx2FMuB62AIcC
oC1iHPu1+RLR9QhIHh6oaLe7nq9EaUlZo0Qv/PKdhKeJVVxYmypkowW0DEKeGgty/fuRoOeVxpMw
7rVPwb1r6t/8R5AcU1ZWbyUsBbXVfw1Rd8k0SAoYWmbc43+bD5hKJ/N54Rw1sFmJ9rUpQzxHqrSg
bL4BOOpxS6ZSiP1j89JvRwYI7vbXCQU7lkRBnwRw0tR6L0CbtlWC7GH+pmaoZpuS6N0/i+QXrl8K
pJsekKAz9f1NDMHl4qguS5v4ifEqKA8p+pEcJnhjbRiEJAJBD3LUN+pGZSjpQUtyZwWygZlXQMeD
tXVvWucQBqEZVdXPpV0AEalHq5pVY920XeKnbz/A4u8aW/G/go/Ird6MXe1yO/Uxf9FOoX1//lYS
kdd2yZG9uLrqehZmBbQnfvgWovdZtmTZBO0ev63EHWQEkNsqWKw6K49K2CT1DKDuCGETme8Lm2rT
DUsuYKylyZXmcVC9yJYf69eJNwfV7J5rHVok4Co3x1/z1/3xru0XWAWPGVrK0JFNDReqXEuU9CLe
s0eMsjhKhcNCqt06OTQoITRGcRx8MljR69HV6MNNuS5Ofe2XgGz2v5edUTUFgRNRDiZlG8o3KGoJ
2ooYP9//lVCvmcx5NKHkgzzk/Zla2/SXdqhbjm+1NJ71KPVF54M3GfnhlRwNOHagNo17h/BR0XJ9
TahWaixNhFbEBC4RKRPL+CWctF/pD/8n/xY0G/3+7b8q0+MFBrNYf9jGEoGX6npt9CGRa06WUn9G
udbXvkLBFf8Mn7zZQ4miNe/P4G2cAGPQUwTpL1Tsbvq+27lViqrpsRHML+S/rV3GcH7rs3hhgVqj
uW96NMPBQv6GDvb8qdssVrWRnO8Iug6crSMzdH9Itzfg9ZCovZ2FvTJPZEgjcuC6XWxBUgbaTcbE
nVUUaa9+OXOUgwBzbR4kLcxMpG1RAbYFpAlebIa/4R5Mt/V3ox3bv0IH2gJIu9bb8Dg4rz8LE5O1
dgggOYTWV8RHqLNR452bvDBwE2e+0D5N1U7Wt0bLSEGtmAAZGyitAAqG3OdNo2u7ZFldjgDqOMov
tNWyhGBXdiG4DdBHC0JBUOifuyounC28e1/F5ZQBOOtB33vY1MMDzpbIYoZZHQd6FxAvkFZaGuAc
hQbHZ72a+aPgKe3DmDgaiw6CZYJyfaGe6VOTwMTUOG2xgwmOlalbyeeKCO3QLksA1EB2UTaWVO24
rEdAFHjKPnD/N2nXtRs5smS/iAC9eaUrxyqVbEt6IaSWmt57fv2e1N29U8ziVmJmxmGABhiVLjIy
4pwTsQsNf8ABp+3XM+selFYuo4Ut6s6Pgi7nKmILst/Gbx1QyENw6j3+eXYVJFjTw6ewbW1oFDmR
29ndY2yl28ounrtNbkuHyZW3tdOTMgRKeI+TWzLP4XUedjkZ1PbP1bpEu1v8wBfB5p0RRFt0PUUy
XTVry7d/FWceybgXw2SJTv10q6QcwGJmyKa+2LRjpBcyGgEgm2l3ZnXq9oKr71RLwjVRWKEV74Rt
cird2dYOql1Zwum92de7EDnpjWSjom/ztuwWLpDoj3xhim56LwB7Fm7BqsSPlYDgjMB9ZuVgyXTQ
vxqJLHQh1hCS4jwvf3Vp+FMlyiHiGqBGtxML3r12kkUBMmK4TKDdSSc1pqaOOVHC66k8j1iHwEqG
bSKZbflx28mvbUuI+BFJHDDEEKQthyFxYzUl6LzhlYkXKjtAwIBG1lnIj7XJIkINwKwjIY6AZmkl
mbLEDyoN1QzP+ESz3ttjWPs65JJJlhXQGbjV5deVNBHEouKRxUKA9Dhsb399bSVAogPqgoiIQXJi
+fU+y/pJTCrc7JOb1B+a7OWBjZSdzSSErbm8S0vUCRx6AIU5EQshNuYuDE2Aum4PZW2xZTxs8MpD
9QDv/+VQ1JTjO74rEq9sHD9ximCv5Zu5ZyRn1qyA8WuADgVdMvRoXVpJ5sJHXVlJvDp05PFo+JYh
3yeic3ssa5N1YeUq/S2UJYB6sDL0nlBt0C1UUM+3TaztKySrkVZEdlSEoNNyIDU64Izoqo5siaM5
rArfSnSF+jKCDfDhgH6j1QjDSFUHNcaR0PMND/AJZ0qCYzRuPFno5Xh7IGsrggIB2GngJeBNSw0k
hmJ5rQtY96o2u8H2oUen7Fthd9vK2nShITtkc/EW4nESl9MVjk2OxDgOyhyZhtU93f76WvwLfwjv
AewY4E+0R5xbzp+VmWze2UVE/6ofJ7MPLHHe1hE6/z4oWz6LLb7bKM8My8Q70a5eU+GJcU3hlXeF
u+IHCFIHPQZmmEJ/QouVal/njsrtO3XTvm4NxlDXtjZyAwZqboBDYqjLiYT2adHi5ZJ4LcTtww3y
HCw53bUNgXcYtsRP2wq6FJqUESm6aomnC/vqI/UPQuqwng+rNogqIZTJkPxXKL9ZdGgv1SYZYt13
5Gu6E5ABicxqRr02VeimowJSiMOOK2A5VTLaTsaZgacl+GhIZlf1UYtebi//ykGFoic0CUnGDNUF
6nYZCl5Ku4DD6hdvyGBANkJB7py30tT+c9vSymAgTAELyFkgfFfJjF4EQgFfVFmSt6kHSgh0E6BJ
G/aMB8jKopCMAgxoeI9fAUBH8GK5ccKbuO2s/KtsD4GxDVgl/bVxCEBK64CYIndBwySUGPXvIC1S
L9MO5ScEulnsmRVPg7P4lwHyAy4mSh3KSUbX6NSTANiVzIHVynVtlgRovYD5BlzylSahqvpCKBv5
z9tj7vZKsc/TPepvf3+5ga4mTZMlVNjpvctpclwHM7RQYcIf7jmYGO5vm1gfyH9N0BimRDO4gNdr
yK3m5MLPBmuuXIPVgGbNCmJVTBXkzAnnerkcZd/qhZJKqSc7qCklSJVLVqQxhrK2qYh8Nth0mC6o
3y2NpEJRtwHIBN6Mzdu/NDxyOIwM9kolEblYAxrgIIciQqGpPmGgRaKcpymJ8PxgPwH6d688q6I5
AQM22fXACFzJb6YuFuh2kmQzXqDgl1A3ZjXJedjpGFP/qv5JH3OE3lvo+DX1r39wpRCtQGTfoOMI
4gdlaRzqsjeCPEPBzK+sz1q3b2+0tdW5/D51Isu85/Q6SzOP1w5d4SGsDHpGNLZmQgUJA34enEqF
TrW2kaKgFRqGwHUbrdhD6rIf/3ZNCct+YYJs9Eu/UklxMPJZRjJASDik0VEbGaEYaxTUbaKmoW/U
OkxgFIi/MQq5+CejwHsIwBNcWTydnCnTSI0VrQL7lH/HKABu+Wej0DW0RULFBwxk6iGR+siiTZmS
Eb/SiokJ36WxcmVr964mAzmMWwrOhS6SRPlsaA0n/djgRFOuzPBRf+rD48ASK1qri+ANjBwQKRRA
HolyYIOopDI2HEz9gcre7DUiBHXPUDmefDN9V1ky4WSNqWOPB5hIABEIW4CyXW4zqPpVRShIP3yT
mjtUO7RU+S5jhnP5KW/QZsCKg6AeSOgoMFJbTYjTUgwygDsqR970HrcFPw6tNHflubCGTR5Diwr0
JZJ7MjPw9hLn7flXbUn7595RtsEZKXmAS3faJrcSpICSXWK/oEBkxZt013/fdh9rVSLwqv77W2nY
jj8kQS53yKaI99qrFpndbDbvkHBMnvW7/sN/bT/GUwVJyXu4R4bptdXAyqMJpQYNDyijLFdDLaNA
4ATULYvZGqDvZOKSbI6BGaHN6lP7xxht4T02p8Ccnpon3bptfeUGwGWGBxMEPKB6TcNjUORX9E4M
Es8Qbb115482NYPein7rsMe43lYOFOGTIc1J2qcIdLazSYY5C1qgMkbFEcf7sHKkjyL0Ot3sWLWX
tTm9NEX5h1gVkzKGFD4ICMWL4KWPJQJN1sKtPMsW46FOrVyEcwI2DDDqov3eDWaZoe4Sz2hUC0Af
E9a5tkVBGUFxAE9QvJ3onkRDEJWToiD6KNWHyIyswk6ekh1v+neFV1q9q+w5qKKzYAgrM7mwSh3i
eRxjLuNhdUIqVDO/tQ0LMbdyI0F1jyc9BUA0vO5DxKnJEMR4EpSS2bz1ldXGzu1NvmoBjV4JJhbl
OBpH2lUl+qmWeG1CfLkviAhP+fefNYij/rJAnWFdKoMGBGW8Zyfr02hd/5CxtjRrENSW9ueu6oIQ
g/DFNzQSrfuP+R+txMUoqA3dz1MeZjVMzCVoj4rhGNvbC7G2mYAVFQnjl4iRUhVRtZxCY4rwWg6A
GO1K06+Oib8b9Puv23ZINEndPDLJw6IwDvExtLtdulTdV4xCG0VkAAVbg5Sa9HL7+yv0FOjDEGwq
nk6g9unUDVr6c1GUoo71PkK/xeO3+lGyW1c59FvRVu4T0J7Ux+jY3s2fSGvbQDmAi85tAhcta4At
1zZoIVdubv+otQTV5Y+iLxIUC1q/kbEJubtsy6Fmke19V/jlb3lP9OJNt4seb1tccegyONyAF+NN
DxI8tSUzAj/mQszC2D+KlRUVDs5Xsg12Zftw29LaxsG7AYRqwgWS6WQlcqNtO6pA74Y7faegnGLV
98wGYmu75tIIOYEX0fcc9ojNVCXyXBZ/+0dejN6Ql5+mAvuuBMChJJ+enNTOzOQgbWKwU95lu/X4
7+Y+P88H4VVyY9BbMgslF3A7hPG5BTpcYDjDFaKPiFZcf80ldTgMvoazNfBbDCgmHMKv0FJeFdQe
R1yWqePvJU9wswydNiDk0B7GDTpxJ2f5kL2NTnHn/87u2lPiot/ls4FQgfGM+wmqb00U2XIXa9CH
M++HARYau9dBnhO7ygmQuHMmKHwHpr4v34zWBDzRsKZdtBu50/CFiiVoCFtt9+/2HHXGNRCiopns
uQwXa/oS2fEu/PuViouluNJF5fiyDQFkizwI7R2hNH9kTOftHX2lghop6M6gcFhq3nFYoqC3jySS
B8uVymV/KBSyUupsQXd0hsQG6130I5T3/++Gq06fAmRXg16HDRs9WUTrDzQ/32I7OYnOU3AYnqPK
/IYmsOgmZ/EwQZp0k7z2z+mW1Vxu7X22WCdqV84CH9RVB76LjPcLKegKL+0mOXZ33GCiryHDka/d
9H8dUIi+LGd2QDNFqU5BIchBtP7VsRpWMz5PR0OSGjZ1QAbTfk0nzhofk02KyGsyRat8HFIz2tbl
aSiOE+vZuRrBXgzsZ5ovDrcY1sUkVBhYYZa2gf94ICMHW/GtgYr2sDFOuWoOHrNhHJmvG7voh2h5
YbbSRuj05zBb28gUvPbbZBdYgsXCEayaQYsPAt5BtY4G7KZaZ5TSDE5GDb8KfanMlBwAbNDo/eAz
XlJrwBGiyfNfW1SkpsnT4PM+DoZ/TO0ZChW8K3m6B78YQeWLlTNaPeoX1oibuZhAfZJGFUwwuCng
vvD43mmgUmjubXfLmj7qjBWpGvMNGVL2B73pNyUEx7lnmQdD/7adtaAFMAPovOG9q4OrsxxM2ON1
hTAKywT5nBE3Sl2aTiCex4FhaHXWUH6G9IwAcgtdhSgiVFj1EWBXV0NxddyIohPLZsDKS/+k6ent
jfQ9EkRIEeFxQ61O1IVFP5Hue+L96E1bdR9uhmPwPjxog9ndZ/foV25Gn6B/zVBwz+8nt0As2j1W
nYnGYza60Ji3J/hKOhe4R4hB/vWDqDiqHWI9CcgPmizNNZwEZNxiUx9iN3mW3eROeovvZ2YWhSzb
rVmgIqwwnaQB5AJCjQ038fnTt2uH28yW4P3OziwPvba0lyMkf35xILS6zbSa+5ny3P2GgpvJkjde
EatYTiJ1HOZGhsDqABOlXZwMYDFORmN5sp0cxHP9UEFlvINwROIKe/8t2NX7bsf/YqzjCiBrsY7k
xF6MMs0APVAJgSLdKba8SfatCek63K4sz7l2I11MJ30vNFk0i4OfIgPmAJUtWazGpz99D29sjh93
ejGSPphrXc0xEumuAqV4xFPNt8o3eY/2G8VJ3kFaaD9upEfFGtzJjjZpbspO/hm782myx1PoARsO
4W+I8X2G29xiKp2vZJIuZ/rnZXfx+8YmUP9DixGtweLN2NLADtbtbCeaunN7Vdfc3+VcU4dzzvsq
y0pMRecou/qM+x/a5hPD9bFcwE8kcDGgQG6lniddR4/j1znZjWZj9k6Ppf1GgXxn3GWMoIY1KupA
9kI7VVEIe62tOgbwi2RcLLIicSG3dhF1JGW+1COjh5FZMLnTvE9g4/birChRLU49rdCu9JGAYYCE
hQo8njvlHZ49xV50VFt5Ke94dPuw+mN+Gl8KuLfu60Nj+dG1FwOIChpqA6ibQ95weeYhpVmNzZgD
Ki+iwIlWyoXNGOKKBeWnVTN63wLURkPx0CNaaBMFoCZC0kHjzTd/46PpxRatmx/LpwCp941+L4QO
Z5h8ZUF0XQkdnj/nfmZtczN4Y6n9rzgf0pJRIJJUIPfQ16eUG6BPdCFg7SbkOYHnYbjRayVFaNde
GqBOXCBxgzAW4FCogItmH9Ck3Aiv2VZzw98tb26eCuSMnclTNuGDYkmSWTnJKd4lSA/cpYzK3Frc
uPgt1DkZ557LgS1IvCPhJLwe59qeZieP7OHcNonZhOSf2wu+lpaCTUiek+IWEUVfbqmi5iQ1CQmH
xArdEeosaHEgIJR0IwiNGdB4aHwzmiKG2bVlRSkV9DmoFPMQGVxa5QAb76OEgBsiJObdfHyXW0ZB
mHyC8gcoOUOWWIMEsngFplf0Qa60AnCZtrivzNG3hRhC9oVH6L8MRW+yLpQp9AVHfeqHOAkZyOVo
hqLJq1AoM6+ubKTZEqi1/uLbPVBTjMVacaRESgxeCB0igD+hEtlRKvt97aM83MTbPDLFP+XZR5Iq
tHQ0qnkIsHi/5s34R42gUbtNY3tkzOmKj4VWI0oBaPioAGdBHZZERZ/E3p8y770oLCMzg9hMWXLv
K5O5sEH5ODVHxa0aYQMkVFQhM+BScgu9jHkWOYtliLow+KafMr+AIdTaQeggxF10jiqQKGWca5Yh
arP7olpxgwxDw7SZeXRILN+HyVZnxplaWRzSwBQABYBg0OqLGk/J1epYCUbmBVVsAutcNPuuPjLz
sGtmgA8WgNuDuohBh4NlIJR5DO08rxKOxXAvaTb2OVPyY80XAhwoEhUToitLw0W1NlRCXUdlCx5C
jG31g4MaN9oj8aYOhgSE4DgzTzcVJDZvn7GVI7awS22/qZ39gPf5xGtClMGRv1JBIWh2LGzPyj27
MEP2zEUIBknCNA4DAUWvvcvCqax/GwqKYCaj8QRd/iiMsQHGeko8MAJFj4UV+gEGUN4OP/2/n6fp
+0Wj9oKfonyT7qZneZN9Z3vDSh+htnxXO/uCsybH2LUWC5S6Br9a2BWXU5YZTVqnGew2JpgO9mgS
5SHZTB0WEXrl5sCOA6IXyBWkIWhtFi7nWyFIgB33j01uc6QddNLYoKPqJ5ap1aX6yxRdcgvEkMMZ
AJYXTKmk3XCDdXs3ryX1AF2AkCFuDWhh004BbXMbP/dRvtUky/AeykOy5xzts9g05m+pAsGW38pu
ZN+2unK7L4xSDk/P0Xqg12C0hujzQ8sY04oDIr1tgblFIkhFIXG5D3wtFIQwBuJWAwEqGs3PCqdU
ztzbY7i2guYMokSgRYg7MYNLK7IYqZ2eI0LpBQNK3uhaKsU2q8JwvfxIFhP8swKlSfQdoO5zvRZL
9POrQZSLvvTs6E+Mhbh2Zvg+mmVAnweA+ytQwiwPRYa2ZEDC9mYU7OAshYfGbq1q+L49W9dX3NIQ
5c76mEPfIAXMxXr87mVL9dA8u+nMFA+Gf2eIWvw4m8ZubjGiGHz4cAK3NbJnlqtZW3sgSUFS0SBp
Cojycu31Aj3HjQzAy8bhIOknWKx33Op0XRgg++LC+/dIJyQjQauWO8FGkh0CgjwjCf0D3l26aSzJ
hQ0qVuN4LR0LCTaKvWo+yxCLBFFsfzaccoveBqnlm53ZOLX1lcMTWJZuocBZOejezDF+yc9RufVL
qM2RlEUdNwV+Se2Jk9kcqkPyEf6W/jQj2Iq1U7q9paAn0gP3qIPTyKqorFRUlxNBbZku0cNMQGNX
5FQ0aCZD29jM9hB/ykqLyLxxIDEWbuYhuIhfSqc2I2wpcI3vIlfY5B/zi/iZfQqOgGwPy0+uHk8N
28wgPZquuANdlkhxxwEZDQ1HW0HQ7glbdadF29tnZuXmJH1yIBCJqwSYKBpRSB5bfhNqAKz/7t7x
vis2ZQUKp/AwvzBxmWtn58IWTasv2liOElH/4f7mFQHHK8KOVxil2ZWaH4aE8YAmDeYNmiktT1AB
VPncC0mGBCw/makXPolQDeg/A3Q9HuyeRX+9vtGIOVBucIliEumHj6hXchEQ6G+WbvH0mQj85vYi
rVlAyIGuFSjloL0y5XPKPAXWWxIyb0r2hWzW/C76BzfapQXK6bRd3qJWJGZe2ByLxOlrK/N3OUtv
a8W14QGMPSZB8BrMGLI/LlxbkCqjInF4hQD729XW1B911IUrL2d1nVjZaCB7Ae0NG+Q1Qvk3UZwy
LvY5vKqEDcgLcbHvdfsfsBWlhRVqOFqpJEIzw0om7JXcREpIRJtB1vZamTT02gPEE8tPyISUhwxG
uQ6NEkmYIt3zo8lJHwTepZ07xu25MmfA8AFjB/oCjPHUqQnkOdLlsk6819bYDNWpVF8nVrp8JaYB
hhQuAPguQvGk3G3Ol0orqgj+pk25ZYR+a/MEtiVOhwrZlqtWAIrQN3Pr4wnQNnu82iF3axxq/fDn
9lFcmyUFyQ1gppAFRa5luYWlsc78qk8gk/AAntUkm2K9ZxVV1kaiyGBZAVSMrBEtrcclZS1OPmwI
r5r+WT1o3XMVeCCo3x7KihkD0gWErAJFNKD+l0PJU6Nvxs5Hwji30SJCgpSXnRl/O8pEq0HCVMLS
QCxBpR5mXCrOs1hjV4mbCO2fA6hiC1b6fXsk148yGCEyhOixQrJP1LbK/HTk4yAEiwhYk5kkn7iP
mHOIOtmTzEoCMIzR7OGs1gsdAOLU8yG+MJsz0g2D6acW8l010PEBY5WufT9EOcB9x5sGTVAAWlyu
khxkKvpfVrlnc832U0h2t6du9fPI2aFygAQ6dDmWn++NAWhONA0njGsIY4F98w9IJRgBIWPAtSDO
oF9LagoAbxMIuTcVjiETE33+cXsU134FXfPwIjPA4yfK/JS/7wSunINOzT3BfGNlY65P/PLb5M8v
Lq1IzWY5LLXcw3nn5COyjU12hLLI7RGsrIMIMCbkUtH0j8ABllZmrknUjo9zb2w3/SMn7O9vf39l
FEC3IOED8T64L7qs14jdXKiEEuOKf+TXN8bX1349SBiQLQYJCr3yqDsqU6FfVLUJ5qhXzOY75js0
MGXs1NURIO+COAuktysmutF2UgaKXe6Vgd0Om0g+zfWz/vv2NK0P5D9GCOudOg4xmLwT+II5qeK1
hhsNj23MMHFrHMQEdYPwagzGSoZxIAhCajmXjyU4AKwTwRoI5TaUmJO0YSBWxHt4KUPYz7Nze66u
7w9kWchaQCDtp73IcsumQYw+mAbmauQ9AUpSYANB6uld9p9u21mbMNI7C5UoSAziGlnakYZi1sqq
zr1Z35bxXXroZjdJGEZW5gtgc4TX2FjQbfhRmrk45bWqzpU2IC8a9a0p7nzQQGIG02DVBMIGdBhG
xg3CjdQ4pq5D+xDct42p+baM2NS6PVErBhDw4gGClBHQUTQHlQ/GUu8CA8mvcGPEd2qzy/2X2yZW
1gImkPFCRRC0I7qalXRinXdDhJuW36gZSOYf7TPPkkhe8eYLI1TMkDZFmA9FTFIs/Zn78+9GQK0C
n7dGmHO4vmd0DBWP87aHCoTEqOqsrgTyg6j7IcJCIWS51GqAGv0kYiXsnD8J/blgtXxanSLCN0U5
B6RmWvI1FAuuT1XkORN+m1hqt7k9SeufJ48NhFOggVIr0IXdaCRCgCgXruPYPf67r1O+qUNr6Dkd
sYkqQHcY+Yy1mQcznoj3CYiZaG0lIWyHMFMaxM5Ay0Wn7ClhUb3X5gbVaZQ4IW4P9j21gfJkkv2y
RhKDHyzkpFhQ2xWviucXitMoL0AfUqOmnlcQy0ZyUHih8Vz75pztYrTGGLYSK8+4MlOkvx7peghm
91Xr7DHGe1OUEvTnnS3cp1pmGgMD27PiLRTgBkgDAAT/SJYuj0EZZLGa5XUBMMp+EvfZewMxTcZ5
XhkGeiYAqIngH7SeK4+k+HFeaHHtSYhgtfm5759rzrm9YVk2qOMMZrfYSHFSo8ubZG0qsCeEhOEx
rncVKkpoY/dTVoJ0BBVBNbGmtpPUFxC5EiazZS026/PkUXNxvcmVGgVhh88PTmN1jMhsJeGGuMxA
RhkaN+hJSxfFynHIRhX3tFf3lo6nPdrrPPcV5K6hRxvlR+Hvdn0G2/Un9w4qP1Fup9VZhV7P/cDX
ei8B1CF1h9IdFGsOjpzKuFHJtCyy0+iQADFE3HZoE0oe49S0hQ0Q91CP8NLUVart+5Rs/G0jWYPs
RKxy39UmQykGuja4uxGGQDmaOix8rhbx2MySZyiOOliNvxlYvuVqF6AqBjldHHesF7YbtQumKAo7
qcpFz51Ba7t9Rq78Fvk2afdAVMJU7IXlVHVzkPn50IoIPpySs2P01T2H6eH5thUyCZcLgoVQFSKU
qgOBTVSBl1bKmPchSZWrh+BFKx0XHY2c/ti/3TZCDwVGkM0V4P1wdwNIR9zaxWHhtKTrxELTDwma
NQX2kasfti1L+eRqJOCs472ExD6S+0QMYWkkk+RxVmKFQzOupnru0el9ywsWF298lr7sVYofBH4F
Fwlc8U+LSDofXjaA5uiIDImceutWp8rMP6fa3md3LPmeq5IyTBGJeLzAEUTjuU/tMBl4liwaIBwQ
+qYg74QAjPEdL5vZ2dgL6Az00Xz5vu369/m3kJxvLxt9WP9jGykAOFHSGZuyreZ+2AgySN1dZnO+
1RTefF8IphFvxsGsWIUr8hJc7ETISsAJEe0V7Ufofbl+uh8FYqyBBA/6Nvg31TE1KytUQY9hBRxX
7hXbQ4LHw/iQEYQsB7UfYySZ66EOIjjv0fP3qvWgytDc4lCJYsm9/ZQS6GHhWadjEaEugPBmOSw1
npqoyBs0j91UD9Ir78Shadaae199pkg+n1kA7+tFIzHIX/aIy7o4a4kyNTHXwB46u0SOmyno+1zf
G98yoz3GFWaITCKuVcgAQdsPe5QyVKEzZqllgABrd8Kd+qJ/qTa4b/y2tgL8fXsnXoGoiTEkh8lV
iL+uaeuDwgd5MxNQs34fn9V9gLriQ/bQPwleBUnUAnrp07Zj7UkSh9CLhwwMJIggN4lqAZW90GLS
2IAQccAKVSewRoZzCmJos5McFo9idT4vbVExUTnHo5BysDVYBmnk3Zi/8PoHzaC1WBk4+tois3lp
itqTTc2LbUu4hI2joOvW7bWir118XMZ1iPQkGk4gxUCNY1LaEtE2jyphakmOmDMlzFccBS51IjRH
OsBjWZY7vGjSDt0gANzVEzP/qnRb/dbfSpQm7LBw/rYuMYZDRA4JTwDpdvDbl9bSrKuneRAwHKKH
4hmdyW/yOz3/EO3uq0/MiQWtv77HlgYpr1vycS33CTH4JIIhzT0DlOxIu9uLtHKFoTsE6R9PHhOk
F9RyWHGsF5Xaoxquq2bm6PlD4qKDofYyfweJBYEVhjmyJtRBWpijnMVcBEKocDLRVzvMWrod3wOA
1ganRcuTxOqTQxS7TWl31T5xb5u+ij2wfpcDpcKoEkpp2WgAkKAey9CDYPMXoDL6578zQl0oINXM
UaBhNsdm8x5/JG9AtvoPt22shAIIA3Fr4ZpEMgopwuWShaCRzfg3A2VUQhvM2f7M9qP5DSZJYOWO
gk6ErEaYV3h1bP6FSWqXzEkwJfIQZbi8epffDw7voHtMa54hVbkboUak2LcHSSZquU/w3lEBu9ag
7QLVCsqg3Blpy3UF9LImS2gdrTvN5UntGBDya1+LBwiS63il44FL0nvUVOqFkKORRO/1v2XxXrZ2
gmYGu/yh6E3oekNtiXHcrs70jz1sQ7xJUVehixF6VqhJpQs99odVfENO2CzssrNnzrw9fdf3JGWI
2ohSJ8eib8BQkdrVS2bJu+jbcEBWcyLr+Q9vJy7j/XB1vCiDVNQdBFFY9TwMHuff59AW9qyr/2pH
EAPoWIFqGiKKKwQ0r8pBM1Ri782/iwha4oVoO4xJu7oOKRPUhcIXeJ1UitR7YfQQN3ZUn2XZbLee
35tlavYvwa8RbYeVL879l4Ypr1gqVTCnAQwrd6KB3i+g3IWV9WtwJX6r7N/qD9BxGSavLk9qrNR6
FQh9s4xMZxKiI19mG6Elv5bocGy3D0a+8UXGjiQnaXGgYU9CPhWlRNQ2cOiWJ60JAfyLg2jwRPQA
3KkHFqrr2kVRBqjrMpQErqnkcPD8cVeWu2J0qvAkfQxPwMKc+MNzdAf1/vvbs7g6KGRmgFbB41ym
Cw9llItZmmNQ/miJJkKcmhXvrm1JcD8AHyOlgavaXJinvtgjae9NwjtPMhiuYNVmaP5JgR2U3zEk
hkUyTVfr9H8GSRVtuU5hn4xtrRGDVokWwZGlfbaaOYPcPqMoz/Dya+7wv6ODMeom49UuGfS4GHCT
TX8M0xz/fDA8/IoFAMgQJGpARuHZQB3ptIiHKJKKEY+T/qkBe0Fwyspq0LcnY7j260jKAI7MQByK
2BB0IbovEBfi5leifvRadGSFuohfbHhuO6rmDMbErmD1KGfao5xGPY6DMUnt6In1SUBbOkszrP7E
Z8ewMTl0Bma9gVY8/GJ85DBcPCgHX1CHQelGMJJ7t7Hiu+JZO1W2D6a3QFr2ml8ZoNp/Vx6LFEGJ
IjY0LXmk1+hszlzVSdrlA2bVro6l+bFnbfjrh/nSwk+S4GJcUwDlzFLGugF+6krA47afnrKfXlv0
evet4tdtl3Ele/SfAf0QOYBKgObCchrbWm4zecA0DlZ4Hjb9Dkca/aqVTYOkm2xD2ufQbGqn8E7z
iH3EHZRdZhfu1+2fsXIuMK3/9ysAIFn+iinl6yTo8SvSXfk0OP5b55VgJdw2suIeF0aow+cj01gp
QMJ7T2eLBapb2Y34NtD7pKgMbREqwEEVtZ9aA/ui4zfNaEO2tTHMForKLG0oliHy5xfbo1ZjvS6H
CdvDHThzt++2LOze2tW1GAtZrAsT3Cj2QxKOZI+LVoztILjgDNjhR59CMhFdv2OGk79OfJE9D/Qz
UENwjvi/pUVpCsV67oTRUx657ZOPMB5M/nNlG7uIsd/XB3dhiorkxSxKw2qEKTALBffJt8Hb3pwc
uMVNevJYKuRrXnExMmrP5VWUx4i9R48TQOO1hNlWPe4Pl9nlfW6xOt1fnyKU3gDSQBIFT2j4p+U0
Fk05SkEhTN5r6raOBW0RRtS0agCgIgS+oKvgxbA04E88ENeBNHnSK7iFY2whb37u7mJWt5YrjTEw
vSF6+5chakOIfCvz0wRDuLxEq/0MoLa2nV4kdP+K9ho07KJd437XjqaaFcIc2zgPn4/q376syY/Q
FaCLAceDGupytAbk5UelxnSKKp6ytSUfONtnbP0rmcKfkQLCTEop+KBMXWOckEZly2uTN0KwTXda
tyU6Huaw163pZM6W4gAEDP2H2snBUUgguqOa+9zc1+CjaPg5/2CJSYkPqUVgOMG2p/bQJGSyVDYV
8s9Q9H3ywe09+GgybJxv++IrAiGqXwAgA4YDGBxoD3TDDG0QZy3JkxnyjJx5l+9al3cKZ4a34Zzv
zpVCa/IEJqtv5XZdmKVLJEGickPeZrPX/tafB9WKiy2nudvWqony42hGHLqFME7NdYaEjBXPeVLq
R8xiUJfDnM5iObXpDGnEwmlDuwi3JeJmx38MH4y9bz12j/l9+J2wfN31G/WHNwvALGigSFpQjrzU
pKzQymJG6aJ3VedY3yUgGeHvnWz65hc6oTDVAa89xNIktX30ToJSylDOHm8JB9nW9ugXZbJSuVfK
Oz+bBxP5vwOjexbUWpBAhhBWOie/E62n2QyteXv38Nmbb4EtWPlGstJNAQ6PZDEilSv9D2IbFWJS
JUZfL54GOue14oODCtujizfqy7wdzXLbblNbc+9yU9oL6IamuvlegUj/L5aHX3GMS+vUfTIEXdNz
Mayre6T+rQpSlKEbHeuthkzKaOEHWL5V2/IxPnI7+QClapMVeJMlXD7J8BNQnMK1hS4I0AdZusUM
6hRF0FQ4Qi6ocXejqzuBq9iNU+7A7BJs1LTxREP4I6Jib+bIODoM37G2yYBxRTFJAMAOD/nlL0gU
aWr6sJ+94gU9SpKH+ik/ix9ab+en4Zd4aC3J6uEu88Nwx+Sdkm9fj/4v29QzR1NSPZf5boZiemVO
G3FTQ6Jn3Pl/eq+5x/Uu2yWEQQPr4620XhS46M76mszYed6cnp91aEIb1kNqfgTW2+YJLbzQmRzk
s8ZyPrwAWjXeqT6JrmK1m8fn4aA+sLz7mke4nDnqtunmVBOLDDOXgWfWHjIvZTFyyOov5wegA1Bx
0AqLPHBpX5ei06ovh4rutbJ1hqCIl+9Zmg0rdweKv6SbLnYA4pyfPooXAWokNnKqDbHv6c/VC++E
kEtrrNQdLd4VdxBVMJ0QjPCB4U5XTj7MApQAtBlAFUh2L7edEvJ93oi177ll6My/ssrc9Z/yE1x5
2lib0px28q+pNXnfhnYad2bpbqx4PdgHNwD8BzQHhR780j6XBdLQZa3vHYwUHaHFF+6UvOdf4Pfv
jHfjONjFU3VuN/G22UKl5syfWJTYH+EfanEBcoR2Iil4Yt6pC0VoS8EoFM3HYxF9Vu+iD4jmucad
uBkcxY0eGjN1k40KVv5sRubTg2oH5vn0SzV/nQQrOw87CD7ZottDWjk2Z0fE6WB4husnHrIrpB0P
SIGQO6YfEhFfpn47coYnbzhXeW02xXPpAKP0Cxi7U/GYb4RzyApWV2L8pVEqToQUiw8KeuB7zUN7
mDfYGw7ph5BbLNTF2g40QEjC6msYHMhbyx3gF+3QgvnOedlk+sfw3O+kA0QXjiVvyjt+52/DE1SK
nuVDcOefOI+FhaA9P1JieFpAP4CYxxuA8rvjFJQ1JNqCY/10p8d2dFR3CXY6BvvJWMd1SyjfkyI3
ae2xHGgJBkNehhyGgES3B9VTN7Vjuz4g/IX6KW5YcIZNEHbvjHOzZdimPdjPKMEpRYoTOwmObGk7
FcYaLSAwSkj6ITi98/fdMXkG90fegZvnxaf01O3K/yHtu3od2Y1uf1EDncMrOyi3pJ1nXho7dlbn
+OvvovxdW6KETdgHc2CfsQFVkywWK661i0XCzWmxDxsVjfY6i7Jx0PE85mlFT+sJMFdluNOIVO+S
z/I1+FPuwWVjo79mPSseoJ+ErfI8ecKK1xFyxg26vNyscPZyD1U3mSWEV27n5i5oZvf5O+qgdrqL
t1oECpD3adO74qMvHHqBcJvW2LcJ8jFlgIYeBYlLhEXMmSunAciznRrump9+PducvsubUXj68wqy
4nQ2DSwebP0/wtwB3DZwwyQrc1F65np28nWz05Y7wdW/MA0LhsC15cy78piAsCGA67hcIgZCQJbt
LKQiflezG08O30OZ+zAbid5GtCUwy63zyKjCYox3EQjjbOBtvbboFUEzR0RiFe3AyGOWrrofXXhy
P9NGdECrXWyCxubo+1mprs4d4Tzy0ag3AqwW284onaTJVZlm1bjLSQFvpLEBdgPAGxk9+bo9v+F/
/vtx+DM5KT5yJq81ajIRmj9GF4D5CFB18i3YPXmdUQRDinLZEcsZYN9tR4QR3IROCa8UWESEa3fP
3Ffsl8MDFTFzBuJ79Pxc39SuFYbMiqJpN9l/d5veWdpvtTN/dm64hG8u22BZf43JX4C5kzfVJXvv
5Cz0lYbp//3THjyNhKz+Pq0+exI5rz1qkY/Ho0Kc9ba3//zkZD14KtHJIbdbPGCZvaQZFV9a4F9r
56e33386NyUaUBQG+0ffY0LUU/DXL9onth7s2ns0yWibJF1lxIcrqO0Rjiy2yuJ1cP6cyPM2I25n
/65V5+bRX7aEjW+Fvhg61Qin3Wb3dyfaQFN+Kchq9/V3tXjYObv9qnbxz9Zdr98X2+968bbkPMFn
MJnfvoDxkvJ4TPJBwhfof1un3ur26u/e+/a8g+ug4FuSR7cnC50siLt0/a39sty6hBzImizeHZOb
zrgx5lDuCxVhR2X0SVVDY8bXpADtezMA4/T7hp9bnn9bLuNRn/ogAC0RBHgvJ6jW7m1foGC6ScnO
gp49oYhk21j3m+c9tLjS24V7WC+2j69A29g8H6EHXzwf/zwpynwS+gfQ7URpnSjw3fW1MAQjGTRh
znZvAukdp12FGyAY+dl+dE4m0ZaAZ7crR1rUS3OFT2oXZkgCXBKnRjqg8n6SXft8GjlJkJunDR09
58Z9EdyvAMpjfIfKsFCQt5Jmp6doqn+yMFALlDWT6Dz0ypteA7SjYlBAA+M8Rp7hLDPLr/STUY5W
2e4Qkk6wAqGb2qYTOPkuX+FRtUOPZ8vviUQZGVYUUiUDRH3XO66VcyQbQtHt8ndkzMoW2RXNhVM2
fWm7wQuIuLQSEkleZHF2lVVv5OnRfwD/CHN5GL44u6YXkZAExr5W6OVk3+NNa926I52+rLNl23H0
nCeIOT4tSrMRTd+YylPtptsrGG2b3Fr29JqTXrjxcVEbReIXkQ7metDdyDJF5lMk1ae+nw/1pwWs
hT/zl/Qori2wX2CWbiWv+pCIA7HeAXH31D0Bss/7/UbfINWcPwBtsXQ/Ndo1eH2YqjBHk2qO82FY
hw8q0lh4jgVfQzQzL8oXPz7k8L6sVbNMdrnGOc/zgV3eXSTpUFnEuAMGm9AwznbklJ015mIqSIcC
j1a1HhbF4CZ7MH4llZdx23KoK3sjDYV8HbM76IVgUznKJEVKOQfSQaqdQfcSx/iLCCLzxG3/PPKk
sT49pRhFdyQGHoBBA+paxlKCKLuO5pMVHkuANoR4czHr3jk5GhdLR+U6B2wkiKlFJOjQ2YSCyHni
5voUNSsORDPtkmPxEv0pKmIequ/qeXS7VbY2l+1zQJHeOZpzs51Ii6H8h8Z0sNjDqWM8KXHCgVaK
Pu86u3MHgMgimbySACa0zzm35GYvIYl2blPydLQdG8xe5lqRG3EfijuFjM64EvzYNj1xyetiYV1y
DKhciWF81MkyANgsCFjQenTSZQoURo73eVOP+5cIi3bVgVwMyY3rc7JiIxcFNRZ37Qp3HAkDkzTO
Z3iw1wCh3n79fkL31/NvYax3FFlKnBQzti1dRo5ly1sec8GNmTxv2H8EMG9PFiSjMonncxlcILJu
ZYcHtHFTsWd2jH1sKtGam2GIxJ3x2BYkr2xKCPIwbrF9r8EeNPFY2eDEh2gT+cOndQzQ4AQiR88A
uu/v28m+6eyXMI9Cq4VylQ+JuGsA6E3FWuvY4eZ06J5dGSlmTxl7PGSa2eRU11tnQM5V80xH/SQy
Bpt467l/q/5zesytKsIg7/oE65nscJMAoNw4yksBGdzft+3WyDMrYq6VkDXqqT7hBDH37MxOhDS+
vDq99wueOp4HL3/bO8YioV97KLUekoKjdUbVT5cSCY/pc7mxfHml2JUnvwYiQjbe2BPvJjCxWVg2
URzLkCyDlLDcKJhj4e4jT/8Y2zEDn6fKR5zX7FlePi6Vj+CQ2ifgudGutNrWfeugNrbVOSF3fTc9
C2flp+E70t3UY2HSRNUJGGdalFG1BGHyOnPkVeUYCxNAmtxjpP7jzTFeyGLMiiwHU3MyUxHtTJ07
uenSWAbOaRktFbdweADTty8njP6FMPoxFz7lCagGc5NgYauH5ZGj+byFMBajVtOmUkL8do/nJHZz
6P3gjC66FUOH2+px7zmGv2EgXYqMOfAYrhdiKX0uCKdK3IFUCPU5QBJt0kO5C2xu/wpPEmOiVKGH
06hAEn0lGxI46FNcn1DZ5d2q+6bjYk2MiZKSXBEruqbB7VcNQXvWrgPERL0o/hcP40IQY6PKQJSz
cCqpjRod1abPpbFu//nWsRbq1E2FqWFBvdOvxlXioH3vxwYl9QNH9XhnxBgka+wtCZDV0AavIBUS
XZaPpJutLnkdfHdfkYudY6xSl+nZKUixog6vYobAEz6g3R5FzoLuGr//iGFnwIJS6MB7ifWMDn18
5RVCIZtnee5YcQlxkKlj/NrQkT69vkKl2YNr3TordmQnEDJt89f//mCuZDAHMyeqFnbmWaUbkjjI
SBDKkct7Le7s15UY5lhKK9XA3FHTY2kwwSni8RuWXEtAbzpjqS+lsB1SoZhN8Rw34q6ibfN2i9qF
hMrFaRnbk4w8AO2T5uwfNWO/iWQehy6tganTYWHKXj9SuyrYp2WWkc4RnfUPzy7ce/eAhm0hukGJ
F8l6Zh+loA2Tojfou4fOdgy4jbhFxnvsZFx/7DYXgAHHC1lsKWawktQo27Os3O97O3zAZKzTIHZE
K9RWfgz2kl18gfZgLW6CB66xvXuY/1kqm0nK86a2lPAsnpr1zGl2/7rNldfvajtCnMc5yzu+Li2v
aXSwms5wM3cBFT8pS3oTmxsTFW4TKgBIICpoPstsXgx505YED4ZGq2gQR2gOEE3mfZSiKk5jPZHw
lsh25oDb70MuyfCH8keVtokCIvqNP0SRs8ibQhMrl3kt51ETTsoAubR9xLLQvhcj8ztvBx+P2lZ+
oTSii6EDBVqwb99pm1vDKQbd5njo0mn/Nu3Fh2vAKHEvyeBSmUBe0K21fRk50VP8ED9QE2e4DXCA
p4LEKAs8nHxa7uBZibt6fSGetd1Ck4VRm6bSLsKITevs6q26brfx0vMkfzHa0btkSz8zzp07zXtP
pVFbQwEfJScF/31t0CVtKGRxanDmR7BLLZtdhAc3WNI7LBMZ1RqeSt/U3c6nfSGR2WpR76dQiVvw
RES2DuM72MbjsKD+xGnZgCYAUR2yJRJRNiMIJmkUGSwB7aiT4DP4ROKr8vjByU0rBfNRLOR+IsRR
K8zYBmup7c0jsl/Hbj17MvpIIicTgZvQfE5OvyhR3uoRTVdcePybnDH7CYzZHoI46QoVnzA6mRPB
TSh2wUFezTagTnYCLoTwxHvNb+YLWZmMa49YqdGFqYPauwDoSZfKOcptnMnRMAb1yBuWuOetUtKm
/69trIUxakUbFLOWdn+VTQSnmI4llTaKqUuO3bwTV1wJYkxKO4NdMROxMAXXqfAbW0DRDgTmGcGk
ENcrupe0uhLHeOF1l1vBTNc1oFQ+4uwS1JJ7LC8/BLAXaEFc/cMFMu44ghwDXG305HBZaAyIBnbb
eDgtJwfkzzwXlqsojN9nGWOgCgGUE7AXTu5b3r9Ob8B4jbDmIcrc1HFZtWSM0tgqk9AZMBEdHqJ+
lZjE8mandQQSuoDoWwYwAsJRg39b2gaUJ3QyJJq4e0wtEetIXWorY6nMUI7DWsepduv2nJQJUCjr
99RYqY6wk+zmQO2A5QjcTNpNzY7ZAtZv1DGVYOX0ZprHYF35MIWuQnQ/fG0xBVRi1/fIse1RdVla
NuZ0+3X2oqPWbbdu1RNj3TkZ2lJCu/wfE3CX2s52TuTVYFpaD2Uo3JcGsFKBc1hoR8qByFHye94P
HSqUgI4Ezi62wa0EfUSCETxpp2Nq1zhbjH7do6kgWXKzqDxZjIbXQjfoTdxTJ6R3pMfRo7NPvUPt
/2kZHlpiYB6EPosJLrTBTR9Rlb7Vtf8slVF5Yy66OA4hvltbaLlA1haPXvLfAuT/S6v+I4XR6ERX
gvh0woYONtxm+7SPj9QsAuVg/z+FIReHxz6psPXSeAIiBbItNKnZPwVOT19PHJ9M1P8t0gI3FLB0
gTkHPGPm/cyUDNmdSfrXbU0wRjBjOCR0cXirHvfB9Hho3Xe9NriMgMsDthZkMmeWDwbgXAdBQgfR
9DM68ovSrp5oIb3aCpMbl2RZ7gov2hWI8oSFxvNZ72ks3lL06KBCiIwjk3DspsCy8jKSdxZuhgkN
pQALMR4beOmc5M/dh/tSFrO5VWeKWasDNnNaIFzeWfaI7gV08vKDEHrP2ItwKYlxSeQ4Hxs1waoA
1+M17/2Tgf6EALyW7U/9fvIrD1wkWOHEyZ7cdb8u5TLBD+xMUnU9Vlg7wbHwe/ik2gaMxD8GoAKU
b5G0aBX4H+wbAMfoNK4OrFDWyAdBIKW11sl459CZsS/WITpDlMU8EnHDC17vGZhLWcwJSnrRxtXc
QluWtBIZfzerfsGrD957MS+FMIfXaxiPSissiN55ajrh1i80OHi/bxxPDHNWWt0MQVic9y1F4rtf
D45MAld3fxdzN7VxuRzGi6ynUjbyUy+jqtrvm6OyCd0CaaJ+ob7GHMRM3pIYD7KVB9mYs4GKgv8P
bkPQy43Qdt4JcdfEOI4x3jhTQ+cG3lTq74cuNcsjiH+kXfW/ZPIu9495U9NcqAopxKJqZ3QGP3Yj
5PajJZy3f6gQjCUuTnODsSYsCsBoW5oQonYfi+KZQXoKN8bp4sIy72cBWArgfGBB3Zq+aelSfZ98
GqS2KFJ3CJvmYmF9cbTwTqIa7S//thIs0KnSB1LbRBBK650iEjO5Pa8np8Zgz++S7vnd6DsFORgw
CQAEZzLnZeRzF2XqJKNGN/jpEp0EW8X5bFGCR4diQN6fcdHc6vExdI5H3tbesU9XspkjbARwYYra
LO82b+VBdtMN8BzQYIrWS/ROATcocXMvW/D2lloK5kCvpDIH2hqVUsojVoz5HVtOEWcEOMdmmx9G
X4eTqTz9vsX3cmyXAtlMT9Oavaxh/m9nkJ3khJvS268Obuk3h+flF2dP79iUK1mMyU9mE5yqCRbX
uSoyWTFSpAnBfDjn8t3zg67kMFbfGse4VWus6a0i5R/RFlCTn1erb9qX/+eP7BXOGXokQPsvZzfv
uEBgHQAyGMZg0ObH4sHG6IiRMPtF7+OICA2NjLty0/q0fs1tO1DvqMqlLMZCa02qnKSSyrLP+VEM
AyToImrBNtcvUK10LIEfAVFrzOongCUwfouxWMCvMy9dl3dpLiWqvFMXPcJf1N2QkVo9pIjzZA8J
OkfEu8fZ1Hs38VIm3YiLeq+WqicVZkDeSfvgmD906GMVXcV56sl56vglA7h26yvusOQIvqevl4IZ
8xOAQhSjuJKMPuVgnW4+Ujd0xR21dz0BBZwzONFy9KMBrQNcTeItmjE/vdyJIERT5POwQ+pjkAaU
IoIPnC0wio6UUlD3FBDj4frwTAJPNGODVKmUT61BLd/H7kNx6KDUYnFAonlcPGJkn2fk792Zi10+
3+aL4wXEV6GWJ+zyZOsLgLNVZP83c1YYdYax1WHpaxqfbQby9U83+VwIuBAdtYrRS2AbwzjLhKKb
QObV/mlxoFH1e+FoSAYeeWEoR6fOid8LkWotGyNqYdRCAAGbJBgI7JC95XmkNyOIiKxloEjSRlUK
n2oyttaohbgqThrVn6wgCSas994+Jt/AJKhdXaIDnj+c60LN6o1tuBDJmF2llZQkDrGbKLyhVl6s
K6QN2nX9oC9Lm1shuWf+LhfIWKJRmtouqrDAKEKG09s9heerIb+Jn9pacHijbXcfykt5jLm1eiA/
FsH/6YpqA3fbLWzsJtXPDOCtPx0Qd3/f0bsXEY22lgSWMjRRM/ZHQEBdtYIu705vIWjMe6d8RYdj
pbg6D2fyrlZeSGKsTdoVg6VUkKRIJMfIjIYIN4Yx/+y+Yh4Q090n5EIWY15Eva5r+WTKuxhjx9uH
ocQw0z/aN9ZBbZpwVvUYqyk7e5TJlBL1y7QoD3zJMyGcjWPnObU4zDQjMmj0Euek2YGEq5yIEtrT
UuYd0vlxvblggL3A4DKm24HYff0Q6s1wsnIzUXZNhWqkXpE8tKuYiJ6JP0gU7odXngreS7SDl8ES
RQNTaQC/Ya6ZJg5ZKaWRshsmN18OsMcqnt3mswJGoowYzfrDE3l3S1ULjCUUthCDdterbJKqVrsk
VXZW5ZgZEVXnpJH4a3pKnkceG8G96BPI+piLwBQZMF1ZdKkibkzAZZXKrvsJH/JlvxR8xR9f0qfU
Uw2Od3h3Yf+Whfbv64UNfTdrg3XCVmJ6siDSk66Q8Cn8Kpz/Flb1bPwvJDHGXwgBvW8MkGSatgbw
sc/xp6xIJnu/37N7OaqL3UOD/vWKUrXW5ZTKEYi4i//C/9Rxx3JUJNPDtKyfmw9jNQBQ/vl3ubyN
ZBzCCOBCZZBBbFGToEZ7vmegCn5IHuq1cPhnopgrJ8YWBg8T6IfwmD6kyIcFJ1I8Abu4cP+ZIGo1
L/yCQAAYaNgW5zWZL9JrIJA4JsJRCm2Jl3q7U/KmlJG0yZdiTAIo6VqYggagFuidmBN2p8Vk5y5B
pc5JvHARupIjuI1jOihOknqRw6XHvOdC9wB06T1LXyYHw+iOUQNSIwwMSKAx4QrEnetvUY0+1LPG
yHxxoX12ixn4BIk7npbKbnYtze5AglW6E+8u3vGPYMvoXBLlm4RFZfbbaNJyMCO99OP32TsdPgR7
OKgYj3RNrFjewK/Ong2Hd8p3MhrXYpmHth3DVgW0cukLS9FWMDOUPsureDFuLDfN7DaBxzQj9xVh
epyOpAJQGu0tplu8qg3HGt1pMbn+FMbOzlMZTmKJHUhWM7gYwM2Gtx89D70tvlm7apssf5YnWziY
YJX+XdfvZO8xSwE0Ncy+oJJ2090yK2KOTre48gHWjhomYPwwbhruZU556Z6eX8phkxuhroDnLIGc
3sue2qcZ+QCJJHvBrZwe4D+CC4XfRejXD4DN8T6R8DFyzWXunRbdR/horXijW2fv/voFB1oX1B3D
zCbGq1kwLQuM0FJdteC0XYGpAXDU6VJ0VVfbjATwKvpydrOH0n4e0Kf9nHHhGe7Y62vxjEOpakNe
dzXEy+vTk/AWo9deQJnUWaDNdIvG8IQUfzg5nzutCJAp04l2g/YxKYwF1UKtMtt0rHxrKa+Tz6ki
wR/dqd0G6FnBRv8InfyDo150GTe7fCGSudtom1HjopkqP1ppn8oblvsCbIaP0yZeTTGx1skDLb6h
y4MXOd9mRikYGwXXB0ggABLYtZ6ayEzhwPjASMN8unfIEDWvefOzd20XLg5VIBAxgzDg2mRm4MoV
lAnMyKjAL9A57gkuWoIiMI1sFZSDu43yRfFFfxLehNw9Y43S0L8lny/2xStV56cJLPWQrGFWt0aM
rj1kG3U/2++W020Mzn7enKOmADwJFwVkIyhGiYy6SrGaJuow1f70ooIX2K4Plep2FseLuZWCkiW6
hNFCoKHmZTDeRHkS9SbpSiCmexhXUk4kRGyHmnDEkXMTzcEUXcphlANwJVqjtpBjTrD8omsmiyRf
9DMxeSOqdyThacfcLcU4usUBaqownNFe2Psnx6MZ64SonFf7xgMDHuClBObR7vTKSiINEuDJehUg
OOKV6R15fsptIyYspAj+SKoA4NNlvfMeXZhimfcTLvJJJspb+pA8dS/A/Tw0dg4cn4yEh/hgoqw3
g1tEJl/citudrURgAGYdcHkjDmITukN70sW2qWd/Am/ACDSb8pG2/IxouTu502Yi8QGJlGQxP/5u
w6gyXJkwrPxSLqMscR53J1GoZv/NOXASbrcxD/PbjHlU5QRz0jV+2yLq4qPftMgoavYxBb7j74u4
gRAB8PzVKpgLPNWGAOosSJrsj3yRoIPQXKmr03JeNG+N894sJ6Ag6T6eWyCMoM7tFsvfv+D29cFs
zZmcDeMBFBWPMZWCeqoGPU80f+wXxnrY+oAzJM/v/uOX87skg+7a9YkBNUCjk9EagnPk3q6NslEq
upEOiuq3T+lIXPRFP1j29iEk3l+LeJ+LmCCNvMJfDV9wbNfdrl/db/K+fX9+7DYAKvmKyHr56C62
f5bL43L59vRzfAQ0hrNxQv9tg1GdzXHinc+tdl9/M6NlYSCWZTsaqr95KwCUhUgAQwGzUxB5kQEW
sSKoe7kjMdHNfgiJ3K6bLdTEcDRuvvvMesRuH2geMYAsSUBNZHMbkxWeABiR6b63Wgn2CoiJ37qj
kk/DNezvwPk+xICEAHAaYArI49JYZW8vgIgj08MXL7o8O2G/fQqjtY0eRtPJwKfkZFrn5O3NIh/7
D8zjkHr79uE9rUznO7cBSYFW4MPn8HYCmkJJYGfRPeq9U+iZ1DtuCrfbvHRcoo/zSAHzdbhWlOZD
VWCS2CxCVwZRJ+Wi7o9eTlC1M8hLsnhBg7BLp4aQHrT3Ifk23MXD4fDnYDoPZPJOZIv2accekElf
/vCRbs5B2s1HAQ2X8iIDxshgtqxVxLqLASPkN+tpjR68DlMkLb5PA8JvB6CA+m0D6JT1mwK4Iqja
03eBohw+Hsw5BDFAYT98r4A6mK50RGCxrSL3b9hBhFYwFbA36Sp5AZ8Zee3txiMiQcXwyLVVt24A
8AwAUyFR2kBK2Xp9f8PM1Ooqzg3/jaava6j/S4y0fIaJMgTBqHNl6G5EVwzglkz0iL/JaAkHusQy
19zfLYlKU2rsZoJWEkD/CJDgUDKbWQ9d2QiJYvid3Xsj/miwjhMA7XAvETSg8//htBod0KTiwPc4
7ZGkwN/qXYpwlJFDuPgOXbKN7UYmEbox18djZ1scGjOF2rObrwSMHaVZRy6Szf1Ec1ZmU24ZcAEM
kq1SILlIHq2iAF8mXEoOLTb05DMj22JVomJP++wG+PyaHRF8D2fPbt9LIPQqQI4E9j2iK3bPgKoF
QpUTvqbGvhTkDTkox4D65UQhODAkOSxEW7qNr3oItqH7/WmSz08Kn1Rh44BFLX5SDZuAcHxMnRNg
fjBUwSvZ3oZ/YD8Ef5gISkfQ6OE9utYxtF2VgR4WJu4uwIQBjBrZ41IANdBIDiZ5PeEL6DgHsPN8
BKMOb6DmBgsIk6bAthFVYLJg3hQjtNfydaEHX3GTmH5JGftWyUoE/EwDMMQQ2HECTNqThc2LZGxe
QWbUdz9C8Lno2wPoWmnDxfN7QPLV9hm1uMwGPDjuIjJwwJV6/vr9POV7t5HicyLUEE0TOBnXXzrU
wwmvk675tPhqopgOnqFleVA8pKfIXxVj9jrqZ0iikicKGdyTp8aeDUds3RNv3PiOv0ThekDxCS5w
5KhYwJdBSaw2FwvDz95a0fmYQ6IECF3R0vkQvmR/f1/5baM17rxJcTSRkgauN2uHKEFb3rWB4e/e
NOLMMKLyAuBcBnn7u/tInI8CWv2G/wwJzKVNb5aKPws9s/tnzqdQk3d9xbFmjCFhPA/jVzeoQbpW
tnV8aiwfw14PT5EtwVB/GraO7KBgUwxNpMvdkPydCf6KU1jUD860oehqJ9Q/7NTkRFC3Lha+B42J
mLiTKXEio75xHWlSUguWP42uBvaCfBFF/IbPmyAeAMoXUtg2VnWe1HQuIWUO7ACcguoiVOz0+dMA
+Ed3mAzOou44yZBnGmgrh1ga6VyrumYkYiZNeeCnRHgUYaeiJ/Tu4lo+Ib5ucbYG0MhgRo2138Nv
/f2MbwM5C7UPAPpg0A6HbDH3LMBKi7SuA1gETHiV2FMyT3YgYaJN6zjOOP0tVp1AaIt/gIUHhB1G
Fuj5TqByTwI/i8DK6/Cgp28TmjBoMK3otkZWGxeI+X3ZHKpGFyXBT7Y0qTtijFog0rJBkczGLPXC
XMWukLvy4J3saskzrrfJNYjHNiJlQYlnkbi4Psc8DuSwLkvL750KcN8NbFNMDLd0/zyX8AjFJe/R
uy1Jo50dhRy8eEDZQsMR4yigMNeEnZJF+/xHBVqksM9W5jp30934ALDI4DGEp4p6DLfsc/P0IxdD
k3pIaNBQh03Zn6aparMJcgsXMLbL4QiW3VXU+MpC5xE6WTfOEJVlyCCNgqIiPmDWGAqaCeKSPtpv
3v4CtNvd7yUCaMQvD31qHowjuhrIg/uAwIo8PCSO940+gAJeUuQ8fbuHp7+A9/1u0RmwxYu69u0/
vnuYbT9yv36OL9bquJnspQEXdQ0H+c/y8fiF0OJoPx5td+38ftNuXjRmIYzxyooSSWG6kNBXDyCW
WwJDk5efu/GCzjIsUEUDmBagH+wNqE56nwp1tBfXknN656Ryb8wvLg+yMFBuTPUjUcZ4L3oBSkMp
MKFuD+RAm2N+36Azh/mVfaC/jyBCVEGMiyo3VYWL5OKADHImBVa0nz/xtJAn03n62AMvJUWLGZAC
qZ/bk3b9uv3jjrb7Zdpr8r5UxsXvn3Fb8UbDqQpriAY3ZFgBX3X9GelsGEJrddl+mEg1wYNUQYPl
A0w7QU9Q8ypz5zZuQHAAEi7DdGDV6IMCkwfzAkhSLfSdGeZ7dBCYThugKVmxW7ztdJjt8evrJ98P
XChqVh+RDwFbpEJr7AAw1s6p3ovdluap00MjaHdAMA6AWgQybJLrq983kyrc5ZEi/agA6AxocSBL
gStBVepSSBf2fTonIZAsyH/bSYWpIbxb6IM4o6wjHr7+7alUUyMsjdAvt/Ls7kY0PecL7dnEbZc4
b/SNbbdQsgHlNVjlkNxHvZSx7UIdt7nRmykSWZZXrMEcsaq+MZ1MwYfhNoP+UorWFbdIyTpgVCy6
LHGVkViCWjLZKyOTiynX0oy6BkR0T87+4bMEMDkqVJwA6ibVehYFDhkd4O2QyQZQUaDOnaYXmX9a
VXTM3REkBE4YH3047aO9/CfcDYfWndGPEZMU2Y7TaFc5xwJIrOtFPwLOHcZxoZeoBjMXoRHreEr0
HA2daH5WUBXN33KZ5Biv/MIMSshF4mS9H8hDNe7M5gugOjRaXatQXmSRqVdV4ce582q5PY1Ykery
n1/dCbmJlw5FWJ23SPb1hFA4eYglDOpz3XbUlEKk5MBf8U+Zd+pBz2ABN9IpmiV4FXJHAhIgb19Z
ww0aEsR8dH2ARsJTyhjuxuoBxleJIIQF7XJ4bJNjHdv1wKm23sRJVAyiWgRKCC0VoLFc76aEqTAg
fUilX2/T9KcDkD6opdPPBrTBgAt45kQnZwN1bVsQHgEmQIfrbILriBGXallQBJFR+WlNdANTxwXJ
PrWYnCKyKgYSdCRunJnHlXNjNjH4iScK9VsZ2NiIpK8XKccZSDNzSM0nHQkPAEQNWJ7icLwF9iXH
XkoAalXxiFOIeRb/Ie6NALPpSe1b04uWLePPgFeOuicBpgUc3TgrSpdwvRBdyANwNfS1by56EIHv
jf7jv7X9NM0B0jxwgJvg+mQEoDGuHBpFqv25XRTlQlH+/P77d7QaVSiQpUPdoAcselZjGIlSVFnn
x2QGTG/sZ8U75xQYEWAHQbIGZR+024HrG17P9R6NSjfGxlzPu0H2JmA/Rbu+/st7x9h7c5aCrIJk
UdRhGbza11IytavHxpjn3Ul2lNfgSXVyZLplxyR2wmMFZtQXshB+IVWmI/+E28M+ZDFozfIom/Rd
ErsDwnjfl6fXonT/q6OhUnD2GgCOgW2KJ5PZN0NVT3mHdOtOsgDiMBo7Y21GnAQko7//kgFnlAKF
QNTZjbtwLaqy1/KxVfVdhA5IS7RHrSfhzHF5Gf/l/4SgpoM2FaRCWL7rUtKFKMw1fafDMs9L7ovH
KpgE7RJBuYWXQDJo3eP66BUt1NMMMDA7JXqPsmchsrU4sn8/DOaRAxMeAlOwReDNObclMI8c4DhT
q8Iwkx/Xni6tG/R4xcM6OS1ObiFyHjdWvSRUuPHGQBYyVzTIv15PUxeiluB18Lv3KkXjFgk2o0p4
ofbNihgpzK7Fap6jzxxSxKNo94fuuU9AVmZ9VxJn61gdY5dD1eNCx6RRbtV8hiClIKoTvWTfvx8N
26CEWpdKW08RS2O/cFLMy2yNUZCWYjohZzC55R+zIiP6zxC/qqRTSaoDJgRg9H9QInytF8I6+wso
zHYRexE4vb7H7/JYrmmu+vevOgO0Xrys9KsAuoSqN4yqqmssgKsm5F0sygOKz2+7mHg7FLPIX2TO
EXfn5xoTIGEmGmMjsRK6qxT45fgXEnkfHxS3TqIJZffw8Lp9Kt7AL9C7NHUcIbkuo6Ow8Eow0CAj
QmIMyR7BYCFgNurRJQ+L7Xb9c9ygceXr5/cVnZuMflsRozG1ZY4GMGlnFCsKpAw2m96TgVGSYCbY
8tC1vWmXyd5yg63uWH+bbbvQNDvet0d7OaB/B2X+pUI4poWN+uguY75bhlXB8w5/glGuoDXFNNAK
EWTEBcrjqOZYaMWKUcF5fUYVUSS++sDZhhtzw4ik+n6hz3ms9vNgQaSq/NFtijlJYWhy+wn1kor8
jXF0AJd6Uxb5yrd/TF9ZRWhC1N2ODnZ5UgYwfCIDY9n7M7QcpWN9f3RLIfwFMRL6mVA/BNr39bdV
MwCHujnFXcNo1UvwU+9HhNtOJC8qE7zCv+/EzUZAmALNRnhP6yAi/f8vNkIfwgQN6HHgG7KTWg5S
hHm0MXmd7HfXhG4APOvITKKUxxxxDbdiyAyImVGXPc7LFgQGOfCTUCzL7PDx9zWxvQ50B2HpaWMO
Qm4DXa3Xi2qTTE0xLyv4wXN9kJ5UyTPRP/uNesU0eWv9QetdCZ0qGmcv2TQkvFtKtAdEOBAogHCQ
3UzRHAajKeVirz0aFLGpdFqacRt/FHvELV8VoHDwJF7ESvNlV1caUpH+RARnYGxUYScvJCHSdEDc
lnsZLKMvSWtLBqkr+wRaRZ5u3rw31BQChg0wdHDKbwD3M3iASZAZ5T79KVflIQUPqlMB5+gp4iK0
U0PErAouOdwzPJ4A2GNjqLQI+zZMsaoG1DXgcKrsEtXBbUz0r+DpNJHCXCWoBvCage9sJipcKKvg
DAGBz24mBizFDOm3cq+hAfwpU1cK0ATTZQJ0jc77XU1v3lT0eSOXgWgQfg/iROZOhEIB0kTJaMDL
mJjP2bAteTnjGycEM7awqYC4hyFBVZi1JGMwzlEitfvqJzw2qm9E3nMPvMnf13FjQqgUOFbYM/pW
svHTUDSjJeRqu1cXimM8dNvk+XcBt1p3LYBJGMOXs4ABAgEyqtc6im862HlAGco5DzaOxvVFMgKh
AFp0wasLYkTGbEyiPqih3O2jFXJpq/5TXNdP4aJdp4A4Cd76xe/LujWKjDzmERLzQAAkttTtQSW8
Ctfyk7oqXcXVVu3AOaK7S0PjKLgjkNdCbweztG42siFq1G5fegrqhU5rkhLouoXXoT82+3+kXddu
7Liy/SIByuFVakmd7I62t/0i2N62cs76+rvoC5xrUX2a2LgwZjDAAF0iWSxWWLVqFaLDAWCP13p9
f4k/c2vntxhwUhU2ycAzg6FelNy0Lccw5rCl0jp8q9GE/vcjQDXIxpxmGV1bMP+7bp3ASKI35o/o
m/W6+Mo/kFJT8RpjLKtuYpZ99BWyDNntDdEQEGA89g/UZX7WwjQZWi5hQyK01IJdwBwCQF0+xcFp
O+S3443IcDlu3BIMSfk/geT//3poQ6kVslCFwHGbbIB6sHqJ8fwsJSALjFwaBlTrBgG9ziUIcaYE
mjJNh6TZIs2QFg8CRmt6q/tHugjSMVGW9KIhRNM0JJ5VeiF5l7aFVvGHDLSbloEOmRazdMVVtm0e
sjcW49xP9DrXIBS7eORhQXqBRP0P2vDXvhl6I2oYVcodxBPy89wfpTE3XmP512wLZtcHzrm/PLoI
TSa8yaCIh+XHQBs4X9Qu1k0TJHUthMce2ORubdgJCHOElYRSfwLaKg4uPmc5PXTzVfxMj61gKZnV
s96GZTwEBBaSEqRHQkHQzlOx6jiGg5bleX7sIDZ+qi7KR3zC8CA0a5DRtLmrWuk+d/hdCurVcY/e
FTtxpyN/Fs+j2zjKhpWcWbxWBPaLlwTDTH+STeS9/n0OdQn8aj4BeQJCGhzEG/tO0nYe7yAJlUEV
hsQ7JjpSxqKcUlSNwZ9/HGUnOoRP4qt6DR+6rbfPvjFXcQuoHFBwmAy2SfxtxCx3kdfwt6ahUIgu
AhDkkagPQ28o8chQaJySRtJR3apWBh7FYwVK29ApGUZxodJEECGNwZBx9CcC1zPfSsnowZwnZdJR
QqyR2iVKlJHzKW29HeZzXu7rM/no2aKIDiN7h7wmJgWg1DWXpZcR13OGHpwONmMZrF8W57/McwbG
b6IIegK0wGKFhLS2IZuFOiBsGRhJgXOhC4FNoBtBZKT5qVj5NaC4omrmlcXHCKf5DSDThZm3ZoCO
R7NlbNgtyXiukKvDEHhSqpsvq9OnIpm4tDgNDsDtLGa4hY5hXZiG/NM5AleDJqYTEr/O40EsTsKf
eJcAsqSDGy7CMu6fOu34wRP7SToikwIVwz/zRQA51ReClJYnVd1N1XYQXNlwI82SWG3Dy93CdSE4
VwSsJOKhBAVy2xaK0Fan6o+0ko/t9f46ljqGnyc8MigMk1FNlBUsW18XxnbAz69kk7FHtz6ddGIp
SDuCJJDmhQg8Vc8Hv61PYWJOqJZ0SWAGE+PAF0LwGCOQF2WS+Eftl3JdjVKv46DzihMG0Md/q+kK
v+Yftwj5eDS3wLVAGQbGmbLLecYpXROq5WkQV2iVLcvV/d8nXzgzIPh98sqj+wiB2GJSluT1xphM
fnXiXtKn+M1AKTBdKUwHdWH7IQYNVUD6Eewx0BuUxk58LnKZWp1EjNZJuBWmLsrOiF7bDujyHKC6
ysTQPFe66Owh9QstIyUN0PiQOckg1/rx0389bYVfQwvDoD4pwip/K5/yp/EpOnjAgWrAV4x/ROTl
us39baWdNRwWAkySDEHQpKLld75eOUxE2Uvq4TR8hqi3Iv/UrgRW29ANIcioqbBmpL8UMc1ciIIW
+xxjL5XT0LpZu+tqTJzu9dP9lSxVHEWnX0IoBURCNw3jCkLU1BWHdRicu5jRZHVjHUhPgXSBWDUS
YlLraEK9DvxSPVXiftT2WrrrQXwmMY5kqekgcsJJCAS6j9Y+stBfapCNsQ+m7xwLkR3Fe5eQEuTb
dd9uo4bhZC7MM64pLDTMAdI1Brjd55KMWpC0WE3Vk2DGD8hKIdxh0d4sdRozQBB7wc8A/c1ihrIc
ZqNahJ566mPbTXr7/pkvD2T+69Tbr3gKJ6gJft0nKTU3tpLJTZ7+XQZqQXAKET8iPUyZznAcfE0o
S+1UBbbSWSNQz8JD2DJUa6m9+HUNsT68fgI8pQ59VL08rscBqqW6AXy9C/N+3DhsuJV4aVSA9wA5
IHv5S62Kuu3ktkmN04PfOB6/7ipL51ZJsvrn7QJahAQLqDvBcaLuejIUnTc1unbqc9vnd21qGZ2d
cO7/TwrlHU0C30fAzWgnAfTw07kAeaRnFTnjfiwfA7SqAckJaAhBNNBPc51WStr3jXGqWktMzGoD
UV5tT8gfvDFLtLeEAWJOCOng9iMAmJ9PUuWq0XWCcepCM9SsoLQfoy2wU/3FZ9WTFrEzGrfI3Nn/
yCLf8ksXxliv/LHijZMAft7t9CE0pnEONxhgYXOxrbMm+d5QbuTGEK4jHY1Eo0GdViE3YDPiK+9U
gVsAGXBUrbTrfYW4od0oi+HmADoBDAUNHPKiwM+7nPNO/WAbte3B2tT+u88qINxYCbwCBOU/vhRO
ar5xXqYDZlto3qmZQCoUmwHnM0mmlksBrg34CRXtz1jRAlQPdmPUXTLvpGWmgnrLSnENdxj++Z5q
iOrhS8HsIP77SUz9UgEl01QfAQJ36kECUL14ravXlsIKZpdvGaQgkwmwIcFs0BDslmsqofJj/+y3
5zBxXa1/ivLVeMlVhoO7qHlgPizaxIBuBKCJcE1SBlRNAx8OVOOfn0P0DYHJwVT7VXpqd6FmBjGS
9rhRVuVZeystGbJvHBgJoGXC6gYf5Oe2/drKUkz0wOs6/4wEnocaZu024Cds3WFkWL2l9mGNaEJD
ag17iv+Ya9/EiYLOqZJ/TqpDUdh66wb96/17RL+oQG3yyEMSsnKEvRgUPRfhGWPGxWPmnxtui0s0
8PaQu7HCWAi5Jr+deeCPkO4kzxFqfYhxqbeoCj0MIwu9+JyfsjOL04PeJfw4KZ1oiBYEnWDi50sI
xUnoDHC9n6s/ZXsQHmTW1y/3CJYGBhQdzPDOkMWeC2gEORWxT/lZdyOrfU7Q5cTwBmjwJ0o+Py0L
CNoIVgvJmbmIujUQnStjc1aAMs3dAcVwiYxw3PJ2sQERkWj2ravuLvkHmOeUzUpjYHkWuSHyASoB
l5O0zRKM5lVd5BWx1J5HS3Dkdx15vhyjF4tn4KAfM2aVjbYTsBLAJJMJVhhYRf41X28spLIQjG14
kdBk960dutUH1vwdWv1rDvIhzJYyExuDPCJzOHosBOHiOfyRjio3YO64XHDy5tJFaci6MYD07s+A
YjpYYg07zM3uuzCLJ+bWkrObKT9Z6y9plKXiwiQTO74JL5hshFHdHNq3MG7UEtoVGpp0+/59poHS
MLxEGnx8FPFU4H8oTZI8I239vgsvtVls4p1/QpS3bSNgQPhV9dCvuWuzUgpGMmBR+YZUQhCC7ik8
LQj7qDXGUiD6YxZEl/y7L6wA/Z/ZSn/9Ev8K6FYzRcNU1zULVLvU2R+hwNAjTMbVVCjzKGQTWggw
fvoySVb6nT+maEvs3WmjWkW8STtLZ2QHaY/tZ5EaDBkg+wgIafcwhQ9cGzzkqda0jgKARlQzzszx
5e/9M1xaA7KwX4KohZUeYKmiAEHh8/hdXLSd/pW+t77Z28lBSElLr7R93YvoEB2s7Eygvfc/4PbO
/voAKraueXmIxibBcaIL9jwOJijzHN7BlKtr42qbFUMc0Q7qhszWS93HrEf1qBsgDpTNsvUmfh3l
AyqS6M1198ZxFX2xCKpvnyRALgBC4mGlvcdarvQKvZXRhU93IrLuQ7oBl/GTf+RZGdH/spX/EUXn
dXPZCPSihyjDeBI1O953aDCWkMvSX6Jt8MXYSXIwi52Er4DeTLBgYFr63LL1iZzEmThEF/kpf0su
8al8SN3B7q/yS3CKLxwr03PLlAILiHQCksp4Iem30Q9VjETgsbw6sycUWLl3zSowFG146B5YbBn/
RZgKbgBkr2C9KbX0pbhOe73DXiZ7+EP+g3DWLGU0VWC35FV4GVml+RvPFLwKeOfoO0Fhjqe2c/IG
uetFNbqMrhGsUnT4ni4JC7VPfoQ+Mwn4HRXpErDMKlQgOPUx4Jz9GF68+LkNvtPrI6eaW74x/fEv
BzKpjxNDSRb+DMwL4R6UEbXD0IhUNBgJnFZwghFeUI//5C75sELv0TFFKnpdruK/EoYtd9Z6OjLE
3ngHf4ulU4/xUEz8VEJsayWgoTj4b9KZd6Y3/oVjteHdeo/Q9PST+YaiIEyc3wNjTJOwFKUYskr7
YwJZ+BdGKJmfvgVaPytmGTDirlBHiBQewh140cScUP5tr/ZFPXJhegGiQjCzVcdZ5pf0Pj21lzQw
Gft4SxjBq/7Ae5Fpo25B1KYawmsIqzbdJXXb0uyek62VHqJtyXjxiOGl14WHDll+ZKeR7adEqUWm
9oArppfMCU85i4eY7hcmvgp5R//z85Td1/xwHDOvTC/haGn5KqrcKL5GiTnusq/yI8cQs68pwnnx
L+M6e9Ife3Db+4ztvPXYwk1Cs8xPb9mC4moovbLS9SG9gNj+LNugR5o+SjcEAlM7dfaT4TYW/2HA
5c/X9a5lbPCi3k62gMAgEcAiPwOE11xRlVoCGTM/pZcC5f4eDWZhbCYOME2WN6Ldsl3FR24r2a+b
5qDsh6ubnbtHMN6vlW+E1aZ8Dj/uaxfNvfNzJr8/iLJGAWpWtZ7jgxRT3NbvhfNBBgxEfzGuGNAk
DLJXMASyt7yvcn3Kd8CvmNWOO3/WGIvqu8aTjsJJuGnW/kNivkp246KdqpjQQd9eI+YQwh9nltbP
3x9LXfMmLxtf7PCxCdz4xExPoWoll8biVuKLLZwVu117j/xLu2ms9f19WnoQZOovuiuQdIQPYVDn
Vkhx1pVV0Vz0JwjuNp8I0arnlDkF7ob/gO4q8FCopHEMuWJKUO9XclIKEARg99OErup4j+SNOW3R
qLAaGDZ6+d7NhVGHHzZZDrB91lxGawSz2rvx1oxgJnu+v3dLd28uhTq11KiwTA9SBie4Bs8sOOzS
aIESB2qK4gNpfKUioH/91Plv0XEqn4rgi5HHi3qSPkCO9HL/5294NPPfJ77Br1SSKga+x4X4fTGw
4rd4F1w2Rm3G4Ax4SsHGxCqb35KH4h/SDChmqSRrP5dXVmXka34uXIRLgqGJEQZaTJoZPZfX/iB/
MN3R5UmjOwwJH+TTER0iRpuL0/IBMVPWChdVt8SnjQxJBAy9FzE7LYF/aPFnxoaSDZtbhJlE2gEW
uWCM+qoRLvypfs9WpXv2/lbrz+ixjC2PJWz5EpNCKqkUIT+EdCBZ/q/TE/0gaggfxiV9jv6WtTlc
lcf+T3rk98iZsJLqNywBkYZmcTQ+GlBsSppfxjKnhZxwKV6HxkQKvzMna9u52Qmk+r3Zvd7fyh83
cLaVJIcARAfCXcIfS2cf0dgp1XHp1ddio32kX6HdockktSfMV2t2/LGyJQiv15XTOP263Vd2eul3
zWo68I/jOrLvf83SV6C+hnJFuFyOOT006quIeYOlXaPd1AfrTQSABuFr/vwawbTx7a8Ydn4B2NSA
yEV6EV3C6BNacg9x0QDsYynqlxW3djYfIfj4sPmWpe4YkmjeIVTl55Koy5KISqMIFSSNbrGvNtlq
ML8yAN0nEK/KVoOGH0dAi08Dfuhg3dmhq69UkIQLdrgKtikgeb4zHVmRMk0LuPgqSutyRWpJKkSH
Jz1iRGj0V99mmwzTTAiTs7QTQH6bACjxZYJRA7TlPf54TMbhXNHRXIx+MBM3RsNRwsjBL95farMo
j3tKJB65GGxWbwE8AcAEoe4ifUwMtVu8iJQc6vkV6tzI8+hHTv5MuIGIew+Gk8+Xd0K8Ve89gKj+
3he6dGuIUEBeEFL8NFZTmmDwXJ8qmaJfJoeMZZXWynpah5awjR5HtKZWYMQ7gAhvtcW+uvdl39hX
WGzMe0MiGv4oPfuhlzo1qKKCg0tu5qU18KaP/F1hIu2E3nieVV8TF/YaAyYw1AK1VnhRhApgbkL1
OM6LKPajawPquvbhQ96O1jfGZh1StGH5qPCjd41fNS5yCmhaY6EVFlB4IInRwUI4AADzReWXfN4v
C67LDd8MUhJd1SdM9AALebGuHatlPPMiuSQzU0qJoYxXL5RRFSFTeU1Nz1XAHzaCPy2wEJiKmwp+
s2wGjy0Y4UKwHUomoSvyQfF5/2TFRdhPfQS11QlQG1od4iOKP/6aA58FJmkjwMgt5G3QXDmAlwed
aJiGbhaubkK9E0s5YNC9df87fnwMejPARIAMFabqEEz3fM/Ltg3z3quja/0e20ipOAaY7jxw7Ivg
wtOc1MZXOQXIHQcMVPw4NyCrxZBgK3TzvWJVmIOJ0YqvqtluwH3n8i7eA+sbUT2GwCKyx5y3gcwF
Z+KQf5q3Fp+to1ONlDVxManPDqKoq2JRjq6dI4G8foMWS0JcdJrQyCiC+mC0eAwFLzalizEOp3Pr
9A7AoxvekUDvYr6nAKoPg3kJV9yRSby1PFrguniA5dB4BhQ5ne4YxCFXKz6Or4NjHKTX0k6/i2O0
EtEZqrnNurLBGgJyUka0sKjBosb/SyygkvOT7IGd9/MRYpt968qn/ISRl45hT9sWyeJiq61wtgfx
477+LHo7IBW+JA//nlTkVLp6w4dIjBQ+n1ynfX36Q0hyYY9DO3ImBKNn97jfv7hfx68v709/iA9c
YXYsN5oY/bkqEJcP/QgomYH8gE4fp6kRoWxbZlfvLXO4d8GOmbd16e9glUBrIc8DzwPbTAVJYyGU
XlcN2XXcys/tG1ir3gIygXjNnce/jd1fvBeo1EOMQSjFijkWnBikxQpBHUDwtSJakam4p+qlJi0D
KbsWmPgp29POd18EFOUymAM47izXhyjKPXGUGRbGuEtidBPC1UzX6WkQrNTiN8ZjtVM3aENYS6vy
SXmsncZGOsYNL9mTcfVsELq9aJi4+Mi9Jk8sc3nD8cMB/NoCymbzRhhxhUG+aYUiLJhLSzdwFEwb
E1e544Ey+75a39ApvECkaQ4KRVqS53dpUFJjkNU8uh4AaLbPolkzZnIt2p1xb35JWNxWZchTURwh
QX7zS6t/jr8wlHOXfPQr/8GU1mNky5sQ7ZVPgFKwBlvfMFBYF+AaSHORYJCyFHKWSa2E4POapmaP
p29dnZiI5MWVwZwC4PYgBdk80uRAPXBZ62mNn/r5Ndv339wnhD2Xz+J7ug0uKCyvlG3smdM3uI2O
/ZVnqPAiOvtf4cDaESyXiOTQ/Py6qq9yfYwg/AqO+pfACi7qPrG5Y+aGgcm6oLRbSqSBmhWz/pCw
A7KCeoyizpjKVuZzKKeuOuVTnFrDhLxpz8hPLhwkWhC1rLJv0rQop/wqAepi+bv8KdkJ2+JRX7OM
AFMUuSG/fDF14gtdBB77yu28h2KTHDAbZh+ckTb814rLz6JQHgOvDMw3gCNzSeAUkWJPEPJrv5Xt
AGnmj+LFeIrIwKGjEjHZMhZZF8hDggAJZjjWKEnL1CZWCLIKYlCv0gHJwv5cn/RDfA120nd4YN20
G5oxk0XtYjNxrR9wSXmNd+G2MT3M1m5fWKz+tLGiF0QZq0DVBxAqQEiwSY7Smj8AH824UDfXgZQK
+jDgt4KUbH5GodfFYlyU5XX67N+lx+BDqkzxxXu/b3UX2X+sBCUIpDlA/0HyuZRhEsHthibgvLwm
f1Bu3p1dxxl2Jt65R898sU5rMh75vsgbe/cDHkBbF3h00XwwX1iKLqzW5+vymp598PsfGiCYWZiT
RdSOjBugH6T5CnxGIBikhHCKkKtBrtZXwlv8AYKN4cP/ympLxewHGavjwf1RuGutx9CBanUSzW1g
tqayIrEJmVx8Iazx99e9CPV+vkkHHJT0hC9zj9o0ToGucw2CIB0Eful5hW7UzBF2mDDgIpOVrNUd
sgVgyTc2DDMmEtP/28GgZVP+TFt2aGMxIBuMtC8gT4kw2qnaqNvuUDtwz51885476eqZX+lOYrM4
fhfxHy2eMjhJV0hC6/vtdXLACeGiyx9eK+8WGy8xEfA4ChBfmtUDYFGcxf3wmG1Z+ZIb1hXuDHKV
pMMURUp64pzSR2oQtl179QsrLPa1b6vcjlvXL9mDsWfp+A2LRzjTdJS20EoHiBe14HqMtYRL0hbv
k2I+RBflYY0Z8evv+yr1Q8VNH+tvMZSPhu5yLeMiiBndaC9ulYvyKewcB3PU1WO19vau8ma64KXt
zPPGsKN3m9ucThjU9HZqkZm6FJj68f2vYTY569/fRF29Kq2brKmT9irGu7p7kAprDSk+CCMNMv+h
B5fN94gZGhEG2FeuJZ5Xp4RFl/kTHVAbA6oMRNfoYoRHSUdmtVF3waS29fXP2+EDuSLObDalmR1B
KB+aNeJ9EvMjWuIwXMQHCw/5Q7fTD8Urh1za4+PW3vLm9j1ZP0k2JpTBYmA0W4Bc44gQ4H//ejKd
bnO6f6a3rippgIZPA3Qtv3CkSqnkK5Ekeo3Ds2EWRxlzMy8Y/PikrnqkFCUbgzRMbsOvBPh03Kbe
ZW65Dhguwo13AeM9EHcBlg04G5JhcyutFpFoAGLcXtGE7VQYd47s/s84BUwpQMcU5lNX0CB/hRlm
K9YkjEVcDRWaCaeeV1H2s6kNgvYqP8jb7lJgIpbtb8HZjdZgW/yDdP/gls6osSw0HYbRcqmYswfl
oa9zXnOt7QpJlICQXiDzGO8V5NqlFO+GZ+ZOhvkMxlUzRQYIdgHaoMTTb7GRen6XSxDP7Yo996g9
GufhRXvUHga3/TCOwQOLxuy/nDIZOgbHHQBr6pQrFI9Vf4jaqzeY6XN8Li6BM60NK/8Er70amMDE
cK/S9VLbvA/IlvfIgmsuvRycNOnDg0EmND6UsTCkotUijW+uwx4UA2slNtE4+6Sydvbmwf4SQzmg
wlRlgBgJGIz0LX1yf+IvFOr38qU8ZDkju3cjDpqviNrSacyKKZQgagJn1duEPXxIQFOGdPWO3w8P
Rm82r/ctBj2Nj4w+QW0G/1JJAx3wJPO7qvGTkJYp9AZMPdWrt1Ff062ibPsVxgiDLwFT8dIXPzNV
FmfPIkVACab7HOWa58jExeYq4ymv9qpr/DF25YMwmtx36oRHJs6IPJszs46UKVoewBJA6EPg2s1X
Ko9jVKZK35zKfhUISIzkGabMJJ4NUGF50f4i2zYy3rPlUw4+fwBs4TWAJ89Ysjx7ghpG/jSgS9UU
tHXXWsHoIFGLqSXqCpPFuueOoa7kvOarJFOV0CZACITQhE2tEi67Lo91wJ+EiwgmnN4Ve2sCzce3
0DJU55Yk+MfI46GgimQe5RbKaTIZwDyMJ/0hsSpQhD2fc8UC8JTJy7i46ASTid4yuOUEzEFP8U58
XfcSQxjBlwgkESJOPTDFXc7wc28clojrgJuO5hs4ADJ1FaKq5YWmKaTTaGXSKlHd1MoTS3OrbVzZ
pbdK/jDu3sKxhk4gGQvSAtSkCUPnXCMLZcxRTEoxmtnUHypUJvEn7AJH7ZHAGzBMyipluAkMqQt7
Rkml3EuvVBJO4vL4rL5haNqXd5Q38b7dey/TPysIWR5mHwAuIQPjSi2PdEw0SMNi7GGC4gTGa4u9
WYGQfp+5QKYxVkWM/Vzv58KoVXWBkkVTBGGFfkjf+0f0mtXlKjEwm1fZNoDUZu5orpi+OnGS52Ix
kAgpK3SjwlFHKW5+hAlXaqWXRf559zGeoz+Kup1cZbDzTfgpY6JpAaH3F7qIgAlaH3yoaBAGdn/B
ual1Y98JfJSdtYtfm86AcbA1q5/lhgzcAvTzA3dCMEDUw9pWSRzqspGdwRvL+XtV36evwrtkBZrJ
Y7IwmhEqV3noN7Uj7plTIJZ+BSjqcQdBUw3pEpY539KxlfhQBYr+XNrFPn9MNvJJPaHvDmxb+mY6
GW/Bub8qrufIKOYaG9bQzEWpj1Dk/5ZPWdCq8LMBJyCfRSvbFE68Td1ml63BsYnsBnrlXX+jOtHa
Pygb8SQdYyd3xDVGDrqs+u7SHSAzbQyQn4NHA2aPbg8u1aIYyrBUzoATfhc5iufpg79P9/4RruSB
Vb1e2j+00SOSx0A0mCIgxCld5kddrVuRU89/kD58k0HNCv74Q/GgT+YUMdu2lp4HBloCl4JohZg+
CJ6fc92VddXmiXHu1iAUe8ku5YP46jn9Xl/Hh8it7WCffTEHhy/eElgjxPCIkEBoSVoD51K9go+0
URq8c6uYIfgeMQDBdx/Vp/u3dGGNKCmUNRISr0h7cIKeU9N5+WcDTv04sUm/cr16m3M8P+LH28cR
KarDtT8C1FiYAIa595exdNKIKNCZoukVLzC46OaiyiQSB66XvDO4iiuT+zSc7OK98htJMaPQ8l6M
IxPpTq7XzKKi2x7dV2ilI9zPmCAxF+mNvC+3iuBfuLW/C7sVhssb9gCMzqVd8x/Vg/6YvyDXxvLU
Fq8ixEIfwCaBxg9CvjQXq/SlMgVyEFxS2Uk4s7bAFiahYA6wvV06NcPXuKGFoM0CpRQuN8ZJ0SlG
gKaNss/C4JKh+KuhrCOhZOVhfunbvx4g6YkAiyTGbcKS4nLPl1Xlnlr6dZBcfBAXuepXhQTOS/DC
waLsQcT8pfwdGKWyxdIoidRGDqLnY8iCn1yEzwzl4xcM5Kr3GUgDWfQzi1eKEkQpitwPpc/7WFpI
ZusoZzjVorS+v3+Le0zJoGzUKHYY6hNjMd3RsJE6uP/ry+tF/Tz10IIAHlxfEn4+uOaPAIqvtMdY
Xbd/gFNSkHWKAFRkGQ/yxbPrRYmkXrfOkzy/niCytz/6p0REQ6VysvUGI3r/njyJYUAWMQIljZzh
L1Nl8N2kVWSBoAHUkSs+Rq0DsPf0YBxl1ii6W7JA/4WnGy3NpI9yLksQW6MUahFnhVmjgDeCFPpz
xCjXNYfxQ8z2C3Jx5vuItxnOEQwjHkv0As2lpekkl2U/yJc/8TsWF54DJ3nJntXP7j1+ua8my+Q/
mo0AIyAsFADLgltjLksqprbmY0W+7HoL43z9NXo1J3RQBuDbHqzX+vr+jqwoyg6sDrXlXZ4LpiIi
sPdkcRNIMoD6sQo0ZfTubwLGFVt6ObPVoco9Xx0vZ5hZNYkQ8lBcis2Ht4ldY8ttQH5ms3rSfgzr
4tj+s5WACs6FoR0hCIUAW9lVaz63uoN2lnykuZttuFcxj717VL3Vv3f6wVv+dYLAVs7FJvlkTHyE
jYyfpasIRGpoCyftgXsA3NO+ry2L95MSRZlFoygTIYLSXlbladM9c6zggPX7lEnUhKGNG0+QL+IJ
c44icRUcx3TVTpaPcYE1Rkmhj2Orfk6jLYcse3nj0uF6g/sV1RgyP4vSx0Li+sHPAuVS7TlT23n7
xvYO0BO33rHoI5beMEkt/p8sGnURoXOrVBVPvvDusI9W5ieGxlV2vme1jSygJdCNmSBKJesgnGQu
1OSLdqmujgS68R3/Kh+zHQBh4A2VrOoJ4E0AdI81q3/rxgM0l03pZVcO0iinhnwBX5O/845Hc3K5
N8WdwH7uByZT4A2DMlsrpZxlYPgxeMdkNEhNGCIMqlaXjAy+fwOWuXBqRykVTQvMHSsHTga+Odpk
x/IBtWJvVWFDJat7CrbtC4szeemLzPeReg0AtKvQiwfF1N3c3A82404vbaSCWBxYC1DcCAqI8qlz
Co0kJa6ydin+8N+ag94TzeZqzEZP4PsAQRewXJPFgpB7/aEmJIQ0AEdSB9VIUlBJoxgAQcejfOJv
BPvf4TFEBmIKxJsGKIJo+pSUG0Ij7GS0MW3k7bAfgFer92CRtVlwiGVNiJJEbZ8nlaMWy0pwrRxu
za0x+3hbPlRrMN3Y3lo4hRugw7cVMydFfnb22FBiqU2M+Shs+wli+21wDNeylR2F0yvaaTa6w20Y
Sr8IYChhlNJnQTtxHIAL1/jx6semfJlAxhg9lGsWfuWGMs7PjVL2UuR9D7M/giu31l3N8bfeX8VW
tgIwhQGT2/mmIv5SEspf7VNdCpIMywofD8JLBqQBaz0Lv/Fn4wh5vAawJvix529zJhmJEvNScAW9
t61u/fWwllzvgJCFcUIL4wdBBBBKoK9wG2l9R44nV2O1Cq+5DdwzEPPJStl1O3UVbyaLMMoSevwe
mJlnhuClapCZhMDqo0UeZEK0Z9zmmN3lFWL0o/7+WUEOK/nWXHnHwk8tgRLKXBJ1WvIAAqukg6Rm
1QHkjZYA+0Wy613OMohEm+dXay6IqM2vwCLo89CbyJLAjO8/vnXHT0dfKQ+jE5z9V6QFWV4PawvJ
2f6SV4zRxBUN5I2wVIRjtHXaFZISwr9fYywMtQ7Q85I2TJrQIExSucSMqgg4zJZ0rAqP+kGwA1So
WPN0lsAacli/RFGKn4eAgCCrHV1Lu9onTmklq7cOQ4nTdWgP674wx6N40A/lRrF4DBYez8Pn3xJl
bOu+erK+Q6UCgCgFtLds8B09WPYF3Ixmr5+Q7uSt0c4cVO/dcNM77Z94kzxHj4ZLpsvGjrZhKtXC
tZ1viEp5YoFe6nAd8CGYAbNCia62uHPz8vkamdVDhblVnu3ZLDDqMg0KoYCqw/5g7DEIJ6krE6di
3ik9NKtz1MqU9oE17TC7XV/xh3LfvG+t6FQ8lC8Ci3ZoaVjncqkblIJYCeA3yPXfZSDKRAHZdFZH
6dK0zmVQt2YogpDA7Mit4YCa+VBX3iV1/pn+H5lcjPoCsRDoxwFdpjnoC08oqnZEdwnvylvP5bcY
EIdqQe2EKFG0rufWbrUWthOgcqqTA4Her1k8tMtwAd+AlmDioQGeh++ZG4h+0vVc7Yv02n7XjwDo
WXt/U34KT9GDcLx/X5buLaFQ+iGLAjk1aaeZi0IlEU2nU5pdK9AeTCsBD5a+UTGFNTONLbLCayYE
gnw8ZW1B5y6DCRWZWZB+US9+BsYx0Oll2bU2S4Suvm1YR/udYCCPrCfkhmGHKDDGIMojA6wpN0bR
urJovDy7xtaRFRovDwk07qAmByqWoEdRgJzvXNzHxTCJQwxk5wrkgyMGh6zsC7r0gY+5f0gLzSeS
kDoHwwEcC3QmzCWVnt4l5TTF19hcaaPTWci4VoRz4r6YpS5ADuhFUOgnnHBg1prL4eUq61NDSNC8
BJDao7Sq0WiB8bh29PgurxOQYLC8mIUuUBIp7VO7tps6X0zQdFjsH0Jpm/YW2FCtcnIId4R3ZpbB
Fm8vGYWEpxDFf7S9gal2vkah0L1RCNMUyCrNlLcPQBdtGnu8ru7v5cIgUmKohSVaMKZNm+AGW+nT
6+Wbla9eOkeUAMri1kYRJH4BAZ6r7Rpz/yjZkWn9eyWDEkMZXV7rpqKoyTrQJxlB9XTzMUB2kPFs
L3MHlBzKfVDCyauNFMfSOIODJTmOb8ob3fQtbRsB33f/dG7dXQzEAriR9NeiQkvdqK7i9SqUiDhQ
vTQb8ategbsHw5NZDHILN52s65cgSt2CYYrGvgjT65/SRO8WsKapw1C1ZQhFZIDgFwUuBAPQ6rlK
A+KCgHTMIcM5YNs2+3h/OTF9yRtXdSZFnEuJ9LIEggBSwCkomI6wBmwVec4ntMh+n+4fz61NQyIL
FSaYbiBaKGUYBB29AKGfXbnA/JMPQM1Evrle3xdyw6gS7j5MNSDNJ6BymK8nrwyplKUWb4PpvUmH
DLxzfONaNaM9/uZF/S2H7OsvZx9Ab47jMsj5M3mm8WD61yYxtxcm1fOtTfsth1LpPJEGyQghxzuJ
4AlSDwgCbYaqEas1e7qhab9lUNoslwGmfahNdt15ZHpo8ndgNd/dvJm/RVB2jau1vDPaGtuVbESX
tzibe5OsC6Nkeuupm62E7OavU+GnRlJCASuJ0HvgVHvFzPSNVp3lDOjqJ1a0fus1+L0oSqEFAezi
Y41FpWb8HoemxcK6k42/czA0/jGRM0GtQBJ2bTbyKtoyjv2mdf71/XQTapHJBGePn1e3XmEqtmo+
Vtb674gW+fLl/rVkKQBdO9cq1e+qAC29o9X+D2nftdw4smz7QwcR8Oa1YOgpQ4ot6QWhbknw3uPr
74LuPSOwhM26e/qlZyIUwURWpas0K02NJFvOLKxkL2BCgBn8LgUDc74o3TR6vm2ztpzuBYGAI4Yk
cgKHsxjSxlBNOgwNO7XnyhHChg17p3ZqAjQDy2NdEksGKOXM4n7ohggHV3yGjrz5MHYbA1gRdnQa
1uJO3HnW5fZVsdiiYpwu5BQvH0DQCh4/kv12zWKJoTY04lbmxrwr8SDwLKP9Xf4DSIbNbRZYFCgz
0OUF14w8FFM/7EanJ2h9Yek+w8/QzsyXvRET1bj8Dn2Lxaq0MeDlE4bHXIwBviUZTV7X9mxoYk7U
qnaS5MFs9wUZ3jtnu9YxFvJ++8gYxgCjr9ekSm+Uk1KC0mAsITQe9vYTsFo7Iv+qfAyksJpbGP4T
CyGuyTVS5Qk8N5k2x1J0FKpzIDjE29xkHeFSgDM/QsoYeKInuF7+ZQwUQLroZumMlrIudzL2ZZpm
bDLOcTqn/2yz0bxzzZhX6XJWSpP6ROQVu4KBIbR/iu5YSnTbZ/9YalO7RdjVA84P2y3kTQWsjjWD
kdtWFD3V14zwHd+LQQnZw3uxPun3/s60TZ01E8MUhEmXZy47zau64wQwwn8S7OYeTXPao86yorct
AjaOXVNpU0nA4hyEUZ2J9I9uohx955sB1g62byngULTPZs+tUpv1oFumO1XmkFLAFizqECOv7D2O
82G9MfFzqKaBl8vte1o2RN8UqPNLlKDj+SxOz8Ipe8Sy862EBFa4uk2ExQZ1fEKhdCXvgghk2njs
nLV0/3cEqFCKV/sAyQsQSEYSYw5K/xM+3abwHwTtn4OiU8hYNTx2wwAShw7AXuZ4tKXU3mL/EOMV
Op3FTwPwTYcypK7fIq5KoxQ5Av4CAPq7p9hm6CbjzunpT8iaLhc1pKoDYBYmf3719jY/MIj8h5Dt
mxHKcoZ5qwylFsLEYKQ2QTGeI9GqssJjvGap52Ttb50ZZTTjrkykpMbTMNzvgIDq6BIAiV7GQ2qu
WcmpZcP5zRUVTwlF3XahEiBPuX3G0vETg5WflYqvx9T371ManxpVIJQN7kaothoRREtQiHDkjpXF
k8QpCaCCfOvxMfoITK0nIqIrhkFYFnQAXmOaAuUCnoa8FZVWyf1mSo8CgarfCERbo0CCuQqT5esm
CfhxbTNKlFlAM2kT5wqyzOJHAeRnpHR84EPt+gNmchnB9vLTbkaLshBaksZJ0IKrAT1Yntnt30w7
Xm8/LxKiFJEh+4tB9zcxuqseubFuTDkQ8zf+ySyc26Zo0ZrOfp2yEHphZC4MRHq+TPN7j8mf0+3f
XzQPSIVOUwHYfkVvWCvQyaAAZRieu7esZI2lhwlBZHWbyHS3P+5+RoS6jzwHOq/QI87RV3Ckqyc0
IP0dBYkKfksO/XC+hxDbfwZEI0SrXvFrRni4eNHfXND7aDEe+v+i3sfVA0NiF2959tNUhCsOAWrP
FQ5IvABWaot15GvGPbMoSLiiWeiU17kRoXcWpgz1wNo+uY9/yQJlll1U5nTOAIH4vsUwuM18Qi/b
qtkhUdYYg1Pd4GsQ1cZOHn9n5j3QLfelyeCDIatf0HOzg4qNUgIlUBkenn8bb4gw3/9KGWiT6wP5
QmhEEPDPGOdeYYF3ubpNYdFtzQ6KMrXDUCeZgkrOOd54T0AXYaabF98tMwKUPutZzhXx9E6SV5fS
knaYn4TNCIDk8VeM0KZVk7sxjAqoRXH0SHTGZuz/Pv5CDzRg32UJk6waXe5KChcPilrKELbgZZ6Z
g0NSjyVRS8HRFRXKzefoWDfwT4aCk+T8Fsgm2vQo1Qys8H5Bx6/oTH+fia6QFWnPT9zg/b+ZDmxg
ye6CZGH6GCuGgdGDJwrd+RPJUuoDqC3DS9wBehJA/grGlf/sqEaf4JwEdVgjVpjoAgcS7it2NF3u
cqd6yrEvSbiY0btPGNq+4P6uqFFHZuSZMNa5mp2f3YPDF6aMwZkW0U/5cVuSWXQolQSScFfH1UQH
fTFY4XM03SPr4cWiQWklfAinqC1ObjDVFbYkwqOj3wfD6OfbvCz4wfmZ0ZnmqNY6LZroWGVLspaZ
TFiwLgBgwAMY3Q9oEOCpszLqThC4EWcVXDpAfeibYIMdSyEySyz1X0pkXZGijszlOjXMRJBS0JKt
4dHi+EA7hAT49kD4X6yEz+INfXP25eFmClqFUhOFE2cKMRzObM1j5Hwy3MuytZkRoSJGAJb0TdOD
SETCzW6wxyPyJE+MWIhJhYpYBqU2NJ8HlcKWV4doV5jek/D5NPxiEGIdGRW3YE9NhG6FryNr3oS1
erLT18/b8iwuZK8wDzuhmKL/BdBwVOiSdUJXdpo8PZHdQ3TMN8M2Obqrs2sFh+CAjoT9S38Z9pmF
dgT7Nu2FaANrs4F5hqlv9PvQutSmKab2SwEvQMHKd6NCngLL+jsSlDy0Gp53ktFNeWHRdNT924nV
MLUUmV1xQQmDxInqINZ8es5K8lwAO1jySKogH/zAmiBa0tgrUpQ8NLWc6WoJbio73OSx+YwZ7tIs
YnOqPWgbFirNgq27IkeJhuGLQuslILfjP7qACC+372ZJja5+f6I/swgA3YjrEaOb5/EOlW6tNIHP
kpL1JVuLj7dJLQQHV5Qov1qgei95AigNK9E8VCv9z/rvCFCuVI6UMpTUcSqk8OZvYH4xGFiwBFcM
UG6hB/x7moZQFaRHN7JdxuRt/ckIB1jqOH3D7DqKLhC7JoIgB+iVdYbGHqQ1K+dy+yKAinBNo4zc
Us000Gg+D9lKtvKL+99itkwjQP8YFSx9vqYQSdgB7vK4CfcJ6CbnziBmZpkMP8Nig9J5t1BbQS/A
xq5Fsvqp+2/HfikeKD2PhaoH+BgqChk5BCS0Hg07Ym3vYrFAKXcj56nXVwNyHzwKc7FVWC2jbW8h
Xr66CUq9XQ47u4R4Mh/B1jCBb8HcuzndJZVauaJAqXUfBZXouqDA7fjtYaocYFq1d56AhsboWb+t
G9guei1VPPLUY6XhRoqC6MT0UI0v1kz7vuCLr/ihtDzPsMw6qnEnz3hfiCZva2ax1y5bRlhx264D
wvyaGawhyKRUBjPnTU1YgTjjpOgwD5opG2GMH+dbC0DoWNdyqAtmQpVxUl+uZWarsiSRq86HPexM
yXmd+qFVEtyHrCffbbMLtMrrk3JlzVfcDAKmEMfhT+Z7ZjOM7iIF7B4AgD1Q3+Qf8b6qY66plaAk
GjqKspEoD6R7Z0RB0vSdPxRlRoW68SqVxsAzRCjKWiNWFa8LvMCdGiAogKPJAKZXm+2KR39rhsAi
OqqrdY0RmubXp/3G321ZucRF0/P9NbSIAA8mkDgePEckey2sFwzqME51UQhnFCgnkIlZ5hUuKNQ1
MUzuftdBXW97/EXrNiNBiUbUlnkqpiBxwbWpoJK55DYFFhOUFwhRIOHkGjIel5YTEH3vY7+8yRAN
hvx9VRNmihQ3fiF2HYgoxG9JZbeWceeEmpWdbzPDokM5A7nRq6CocVyD+VqOjmGWo2krT7eJsE6M
8gdlrweVils578q9g/48q7yU5m0SLNmlHEHQdn2UdSCh3TntLlyzLBtLrCYWZ/dRqVpmFBXuo86w
dqQGrs7pNgMsApQpMNIRtV3Y//N4elawHITZW7xomr8V4+vBOeNADns/Snw8KIFstTHIc3TsCUp7
8dZzbnPCuIov7KsZoaaX8hoakp7TPxm5g6YH7wwd/wnkPwViM14oJa+4plEbAbdd2DXgV3lTQW0F
WLMotgaYFGlLU3uwS3J6ZzWEMyRZpHRfkf0GyEu4pYQIVhWSX9uOKO+3z4+hkjRm1DAW+ZAXoBFu
Olu//BFWQL/++Dv78lUFnl1SrzdGDsjPyVErGQatgVj7Uh7/kgil95JbDDHGJaH3xQUG7JhsgIpr
slpUliqrV9JA6T4EpR7aSeCs3lg1DVJYm/pcPEeO/Hsnr1nkvu74htOmq5Nh5bZdW0H4ntu9oNrB
/nAe7Pw+6jEz1G+li2n2vQU+hcj+5DLzX2Y2ZtJPmYqw8WJFDPEBaA/11t5WPunkpFn6v3mxfZOh
y5dy23epPznrZ361G74aNQbPyn7flvblPM2MDBUTjL6W5oWL2+vhGtAL9v7mmumKoVNLGfy5jHxF
YjN5x2KvdNB8nBn6KTtb8S1Xt5BKQ3HFFw/YpgnrwZr5ZHJGGYvADbRsmHTMqlOSheQNebTAWQNa
8C+PUL52Tn4XFoMc4AjxKk2egtWvt9TU7lkZNYbto+tSMc+5WiIoX22vAALftDZrlJJ5YpTBwJhZ
nyg9SBySteOE7yl2rbEQSRfZAE7t1F2C3ShfUCUzScCKyKLHJhZECsBNeskA+qCug39j+GY0KA3N
o0DlhBg0StGKAF8kbOXnYcdKoi46im8qPzx6gb0VjahOsVv4Ij2gF31qeNUYvCynA2dkKAVV9S4Z
NcRvZ2sw/XsDyyax33JbHxlO/cfaLgwQAmDkn4v5QoiaXQxAC3WvzkAnylfY+PCK9bNACyCmDVCT
zfZYnXfhhnP0bUWwVQ0ai5kldsPypJM/jPvsIyidzQDeoubBxKyY7byHxkCHFXzIL59wq8Ri+ZJl
gZ+RozR39N285wYIyu4glujuFdqpUURcMTILTDpUmB8kWZdklTY97RIc33Nredvx8/O2HWJoFg0+
XSZtHHg8iGAUq7jsxI7gZYSBjNtUJhtw64Yobx/0hu8CTQttKdP+8w6Iof8q1p9dysTnTBCHNPGH
op0EUcXaQz5gZS9YHFDWIRBrjPh0+P0e8xDHlFnan6LfGydEO25Rr4chUnBCX6VK57dnBxvzLWQv
x2QRoiyD34nIinFgZKrti+bdOO3FSR9LZg88Q7Jo7932qpu5HjhKCJC4zIb4D5cGg7LcnX8PYHV+
1aIyitEV7Xxb1hgWlsbp5PQunUqx0yvcOHF37VnHignVZ+0QXmQPIAFTvxsarekmLsxglbCvBoxO
c6l30eYpYu+pXXz+zWhMdzkX6i6IuK4DjZ26Svf8VsD24EEy3/7dO1PHDCtwZoARQE+Fi1oYBV4Q
ZLirC1YwOvwFyxcVoHuwjOfiO3NGiLJpaps0VcFjoRosGqBMMSHHarVdGl8Bnsw3L1Q84qXCKMRj
NLXiCIhOB2yV/uhN+HLLJ6ws86KszWhRdq2v+wFQyDi3NjKPQOPACyLA7hCWN1+Wg2+WKONmjPqY
ayHIPI/WuL9X75r9AxNlftEwGDzwrQ1Is6xSFq5qxyEOuXQq97dO9ta9IS7FXtYhI7IjYkHMbS1d
jlC+yWkTzzPZrkKgOnN8jnVt5ugMF6CLkHvs/H4WbIaHW/ajM0qUxSuM1GhDBZR4wNjf+ZYMSOIE
DLGEYVG2Z3Qobe37tOGkukA7C7AwOfg57l/M/xoauhQAIjqNadNF/qaT26hLSogbUGBUc4o7pnQz
u5t7ydvNCVFHlrpur2L3xqSm0TEAWHSL1TH73z0pLPEPJKLaF+fa/DcXNadKHSDP1a48DjhAiYzP
Cd6VNVD/WuSEWISWRH1OiAoYe6Hl+iFpsrOGvGD8IpsVeUzJaJfHfHtiyDmLFhUtxiHvpXWBO6sd
RHCDLUxa5VRYyAxb4dwmtmSO5nxR1lUZGgihimtrJ5QrrJR/ySzgJ7LMEUs6pr/PVFerJCNXfZDB
EtUvtDDgEd0BOhQi35q1DQBuD2aQCfbCIksZW/SJClptVJOBGrG9CWg2lvwm2+jfre342L8KF5W9
lGJJqedHSpneKEYLb1R/acKYkeYy2JqjOcZz9+abHgplmm7yip3cM8dtFv3YnDJlj4NW6nWlBLsl
ThlDXGa+A5oJMJ/yFROQYRJCOvr8pvUD6lZKYlWM5UlwHHFCPNw7wl41E8Umw4klPUvObE6Lsi14
ZodcjVERCGn8Ltoe+dNZzcbdPdzWhUUHM6dDWZOuy7tajUGnisnvxPadj9pOjyJQPf/rhfPTK3hO
irInxhjlXpeB1OjIKP/3mCbDVmV0/jGDm+XDk2UF8JfYKkyXm2MtCEq/GqbGPw01GWwVJnaOFzdr
Gcuy2P9D58unzlQcEa/Cec0Xneq1cwQ7Xf2LHkYDu+xE+DFgD2LZwrUV4XSZq2Otn+QA83fTmXEH
5Y0NoD/JEy3bOuA/UCvHwlbsz7ym43UGV3kSZLuGHjkpbudeWT1FzjtD3pYM/ZwOxY8iVIPfaqAD
/Mk/FWlJsBkcYyWg+OtZzIbTJUGYUaMvqA9kOXFFUMMqEvK73/0ZL1sWYs9X1eLG0dGdAaPblYU/
mYUOKOwJwZaxu9ZSsSEPT+y7x9Fy8Hq89zaybPef4XprbFjwtYtlgjmblBLHAS8mLY8vGNutku2e
dg/escHawmO3Qdijm7fvcMnDzKlReuyOTaRxI6gpmHxHIqF5rt9uU1jSqzmFyRDP9KqXhx5CCqPu
vaG3rfVNbXObwM8tMbBFcwpUDKCJA18rFXgoLXECVhmtFL3IGlE2CXk+eA/YLEY65172rP7Jtt62
qfnJslJLT+P5J1DxQcNpxugpU8iDmfcIiVSRfLIwEVk0qGBACxJsy5hCneayye3afvMsFhuLLaJz
PijLUVRpPejKlzhoWLxxDkhgu1aLbo8nfmfc3744FkOU+fBjXsiSyXxId85EpjcHFB5u05h+44Y+
08nn2svcaqjhp5CIEd9kkgDLHpikDA/PkHG6liwOoxj0Aah0ELseEuibx8+/Y4QyC6ncVzrH4bCs
AMEmiczRjNCxxOrrW7QHWIKiq0CxkxX6SWyEuZBlLZaXv0rOuInu5fVtNn5ibE7K+k2AfgTnXJQK
wbSI3Up921G3qtkDiAALyTJSwqsf09Jk4sdPJuaHEMxoUvFXKMVeqBXwuxGMXEZUDAxP0aVqtSbv
mMXd3/JI3ZVYZHkZJThExM+yyWFLhPgUO5GpnlvzzcfyXn4asmxXDCn88oA/+ZxmP6DDWNE+edCZ
qW07rGcuVOyDR6bRCl8q0+dJdt6GPWFFmou+GHsA/5cSdaKcDGM0SKCkYIMiqR0sR+4za1w1InOk
hUWKOsxOU7Ne8MXJQzmhFR3222lzL7MKOv3MrbOjHCEWRgZ6IuHOqmiNdC3WDslE/iPYZjc6LPlg
0aJcIgLaNA9jsDQ6LXA8Qx+wZpJZ3T0EGJNg5WgWa8r67K4o91h1SpoAzRHjJkABkuxkb5R4iNer
6VWAlr1dtka5yvRXDEWfRODngU7I9RqWs6hfkdZMGKNc4zk+kpBxuNs4aEDrDvse/VT/poaJdOQ/
ZCjueFnKAXgnT3kbgzQyEXb5q/qbpVksZij/HtWASBU8MIMut4L4z9OI4N4l2gWYd7fPbdFhzfih
vHzD19xYGXiG8HZif8RkPz2qWFHf4ktxfmqTa55dTmnkjVdMl2PF+0NqAUkWvleyWYK+7E2+L4f2
8K4mc6oPMum95fRWY1dPxYY/9W8dCc3Sav5F3+aMK7qixMV1pmUu9Op5TEl+zNHvmDKRh76s6A/B
lrE4C9CU024jysoKHCAp/QISNwGsCc5zYJmXJjCjtbT2HfGMXvVN+xjbLksIFyVjRpeyuWgIkNU8
Bt0SOf7X4um+uH+4LXvTrd/ijDK1Ofr6QqUChZ17wEiaCUvLuCEWD5TlU9LSGwoeFCQntoRHnqSr
B9Zc2KTx11wo2LGGaV7srAM0M50ylmWvjjNDbs7WhuWMps+79dPXV3D7sH/GjNefSR22MjaD741S
A+yLykkOnWOyyoKsg6BcWgew3s6TcRC/H+9Z3ZOs36YuUu3rRG00/HZiMlHoF14h10dD23TP4BpB
wY9L1mNlAVjF3ntwUaf30+X2HSx0tl9Toux6DuvEtdMRRWQDfNmO7KDEJ9Uijnl6TFe7Vws6YFs2
BuRsRt/aV7n0ljBRlt7F3F9UthCAg/PaPQVPup2YH4AJPljt3aNvcYByNtfByTYb67Q+Ymu76TnG
5v32CbDukXIE2GYT8m2Jj3AekcFj+LKf5v/6dCnz37T6gE2m+PGefLC0fCFZPP/xH7NgeqMolecp
zfkS2dwxWeW/YwLQ6/DJ4lj4/LfVnh4K+5sD/7HGUxTcsVTE6cDvGVfJ+kpK3Quuct2ggCz/9S9P
lGfRQjs2kuFOpgoov6zA+7YAqvTyvoHjk6Ab8NUKIYQxdvVzW59+LSOUinWCO2j6JN3YPmVKJMI2
DWc/5V0rkq4L5/lpIKu1/fmXF0Hp1KBpacvxYKknJuOnJdYlUyrV52gMjFT8Nh4NUUGih2y1te/2
A3k0rYeG7Ndv5vup2Zkra8K/2kqhVbCiOsYnUHnY29rwlRn5z0bwx+b6wBfQ7j+Cn91rQ1ABDS3n
4G5KIhL7A0jpt6mxvvxaQ/7utyZaM53opUwM2xwfbj0youafMdKV0H6952a/7HuVUGoBfhndPCSy
laMCzNOOsHYtiSw6lO8DekPGVTHoPDvAoiDkcMeZr4ezZ8so5ayBU3/Z2Tw5XdYsaBqGyn+liGYM
elFVCMlkTpCDYZkTloLQfbOa3ucdN9mTy651HN86hyh/pOTXeYMV7Y9kbW+U1fbiExMom++DufUs
VpXnq3XolkxTOurKYlzUPfh7tqzD4/vd3bogL+eCOLuMJDZq744D8NfMxMIp1wJKP6AzPGKNyOmZ
n6uH3rRP9lbeneLDltwH1uNnSNab7cf648iTlflLIoeDj4U8a92+LdHi7YhUpdNHnNFWmPODRxWc
O9c6bA5Wh099dZR1BWuCHufEkcgeWzqyO1bimaGZdAI1HIUKGydwa4lps8TtC+roxn3QHbtq56d9
MdkY6+yRw2Y66ZVp/z6jkuMTNO6mWO5ovQdwEQOCLAyvEcUy/zQodcOiMh5AXwiotz7m2gb9j5Sr
MReJ+BhA1lqb58df3oO8eV4drE1h6vc1sdcrk5zwXzRcIhuu2jY+0FytT+FKx3TlmiWtDGWk0zSc
r+lqO106wGgY0fViHG/gjYy12iJauWSKV9EfvKROtBa5mUMpYJlm96yvMV3AWRVz39mSNZvTouyx
4qMcyvdqC6sZYJnlH5ecpru8rSILeRNFmlOZTnNmugY3SKJeVQAMYB6ix9+JGb+hCY4JnrkwOXZN
h7LNRqxXmaGAjoZu685+lX6XQFMGUFgKzEcOnVw+suX202fp3GaQdYpUwNRUIRKT8dcpYtfkqwbf
c9K6f4Hqfc0eFSH5oTGMQQ72rNglUkLcPwmEIoYG3mZnMQBEf6eEfZ3G196a6/tSfC3K3F5vz88H
AT2/8AflmgMasY+aVrmu0RTnYQOVtok/psG8gqHsSwZ1Tp2SfyGX8iEoJurN42O1Se332+wtvoGm
SQR+WmGoaLSz40c34gYDCnYwMGGubkO8Gmt7tM306S8pUT6N0ySpkUKwYrmXcLQqaxtZkdWsp210
zL3G07nQNnLGFu2IgISYlm0AtnJLIR1W5wjE3fBoNgUSqYbBcsJg7meJYRLHf46R9j6R3I9eIoC5
+GVcK8eVKSJz6G+90206C80F13SolI/g+pUrB0Z79nZ5tpYtqXU4O98hGy/uEuwZiA8ufLyZky0W
rxL1WGiEpeALNaLrb6Bk0geIdeVPFzmgjy2y67W+F+xT8fuvD5UyyG7IcRgwwiUOgAJHCyAQwZ0n
/fgvhrGuGaJMciiKhdEOXwxNQCQJZuU6B0sCVkyOJqt0SywpoxxgpecQ9+BoWntkAP2gxYQRGqCP
UwM01hHCfEUkQE88kzJLQCmznPJciW3Ek547QB+6Vy1u5YGicH9bQJet/7ceUGY5lP2U8z2vg79u
LtEqBnTcW8AsSC1Mpl7fGGVLGkk3gByPG5MfOt/EFA5EY3VA9i1HkGmYrhMALWrVuubLNj5wG++u
WrNKwgucAjhMlUURoQnQw6gDTbohLzMOn9A6zxXQF0q0lJ1Y3keYBIISmCsq1HmqjTGOHtbPnS8G
8c2oJz2gsDxSWSJqLbEdON5p+M2kumA9r6hSxysnsSQnMoSldb6iLrzmBJuYurNlwvouaMSM1I8m
ysoVA6+YNCIhPIYOFFu0TqzeColF5Drp/j9YQF94HtBz0DVn7NKX1Am29Vq2iwfjcXyI9Wk2BIVM
M4crz9af5YO43sOmpmT7lK8wmIDefgtjwRa/NpjdU0tx2tUB0BY9S4Y0nW4YZ83rZmEaKAn9dvf3
H/nuV47SLlHXA+E2g4v0021lXbLkioAqvyGjK1LDJrbr2CZVeC8KQ2jrYKLJ2t3v33JmAPU1OvRD
hGdEKHeRdGGHQj+IFHZyNI7yXfPkbdVNsVLs4CHCsMTkqY6pvd71Tkc+G9T1PtMHzsL/DeigYz3v
lwLwK6Ypr2JESl9UGr6ndA6izctk1dvtsUadjzW3wzxfyrEknJY3agVSlruaUm0Al3s6GS+sN8Wi
KZqdMOVVeDRSxIoPMoff3vZeh8h0hLVtc1GFZjQocyc2BV/IA2jk9+6+tGXnAa9cRrDL4oMydpEq
hB5fu/BR4X1g/+FWJR4p/8YTXt0/ZdzQnymGJQ9OCruyM7ux0V0Dp5uwt7UtBddzUnSnUuwJvQJ3
2AFGDbO8O2nn2Zp9zJz6KT+w+FpKC1wRo4ycMaLJReZwesKd8MzDkBw2GtFXguWgi/tV3g4Hbxtb
KuyJ9dJszPRNWWcmZ+5tSSYwbS4xi83WP0hojREx1uE6x+26fbltcZZeU1cfSRmDEJ+o1jXXYqzI
3Sq/vF1fEyUhK5vfAdJsjQ2aoPz7vcAIZ+BcGMSXZVjVJLSlYfutTp1Qr6qDkvk4ocHs3p79Laac
a2uKwoJtd4h1DAaNZj4SOzjLd3AJDf4akW5nWKwlqEs5a8CQoSEc8YMu/lhyw4uc5HHYB4M4MGyR
oxVIsUqt5KPY3PfrAM2fL8jNn0Ii79A3bLHaQJdNIJrzNFmSAfzFUyYwlUrX8Fu8IqTGjD6wLijZ
QPpZQwuL6jyjQlk/L8pVIfVw3LxZvnNm9IKEMAvJa9nEzohQti/GELuohyACF31R0dYY4PHTnXny
cFt4Fh7iCjCR/zkyyv41fMGXcg46QEl7FE8SHjzr2xSWrcWMBGX+xjLRk3oST3iL9u7jJV5n1ieD
xsIz4IoNyvhJCoYhyhQ0BjN+F9b5rt1W72a4YiG3LqraNy9f1zbLcnl+C8iGLwmDdPcb7lF1WqRH
bnOz9Bqec/Ml5zMqqh9qHBeAm96RHCcDtPdrcJyGjWKrToh+pzrTmj9jYwr2NoC2M5InTPpU/CSM
lVTGMvTo8iokprALzmeElpzZODCg99kmR71dujcwQ5seGMaMpcNfmdM574kf8qkO2sVAXs8GEDoD
0yXoAGSJ5aRBP+K32VVSxoLnPQ1QhzDZz1ZgHw7iVjoWz4iVFKyY//94qE5G+BY52mrodTyqJe40
z8mvF+ESkp3grNlNodPv/KQjYWUuMsvqz8xy3vpi68I3GwSTNCnvFJYCmMjsHjgOIfDOi3vmhoD/
YKy+aVJHGRVhk3g6aKJ4k/owVdjdGzifHePKlsow0AtNkrFbGc7lq8I1k41A5oO0yaMOmWxMCbsX
IzKlXWbWeMfpTrw2X6ZnuUg4S0aySLmUq3frtmYuv2pmX0Ddoozd2PUo+d35uU8JQIG8bbsz7OKr
QT8k/C496EcgSmGPYLpiPl8ntft5td/sUz5hMCSZ6yMQ7xuMe21S4u5t0tr26TaTS60/6BHTVEXG
Gi8soaeYDEK/kXyl7OB75C2wfgPYOozFmn2KzSKHYC1vC6KMVv2rCUl1xk6cXV7AnfMhYJ/UX9EJ
/65zVn1/0evOPopiHtU3bVTjFoE6NhDEkSmfnwDdW/26zfuyKOuChMZcQZYEGrXdU/Q0iAEFfh62
I4p7L+YTs/azqKE6wiOeV9ElSS/udAFv3PtuP3GSPquvO/khvlM3/WOfkBSb514fWM1GS2klBcN1
Eq4TuVxZoy40wyScwrlxdw4+o8u0RW1K9gfm3vn154jCmke0g/AwmliH7K/ykPUan2JfWmwBD4Zi
ly5iZzi9mmbI+KwP+aRDiDGgL7Q8RzbQp/Y8VpH1qxNr5mlhSkwBs9/kqHAjyIQ80KOiw+A4UJ6L
o9MDjNclg2VyK4UFbLIY8YqiyquKpkFd6JZKLy27ItUhL6XVO+G5TkxPM1VQi9e2uX95GfH6yF54
zFYxnPRC8zr4nFGmov7aHd0saKvu/wLcuqtwP6XSsNDtXXREUiDRywgVlzRwTpCKCrxBcjOuAau+
Sw7SPiZKTHinZgQ/y3whdyNp2nSNKnV/lZgFUj4JKyRVc6KtR7zDh4vZ1hfP5Ndx8W/wsXCS0Hje
UFVDUTUqePQDTtKGEIwpwFXaPxpoK+zNI8dMVi/r4TchfYpiZ/5L78phrKcTvACBFK3KzxGRbcNJ
TwIwNrcyltxaxzdxl5tNSsKtcV8fWCnDxYfqjFf6rSi1YhvxBT5hN+Futpvuozjkv9LduEo2b5i2
wCrStR3a63DlHll5uenmfhgCWVUx8yBo4g/gtjF2xTjOB2QoiikJ6dsNs4FmYYgKdzmjQd2lrMdY
xZuBxqG+TyNzSk1t4ZZXT0jzEvTscBYrg7QssN8k6ZqcKxR5N3Rjh8q3skvw9l5HB8O+B7Cof+As
YVP8Zm2X/gqCb5wkXZZz3Sgf3BAuxJrWb1QP2K4IbAyM5EBq2EPTiwZckbDQSlFlQ9apM+XHuAWa
tgyHtXEC3kwtjOmrd92+fg23AyNXthj/o/Twv8Rog+o2CeaMKxC7aEhdoRgtYM2AiAH6mBXnLJ/i
jBRl0IwmHtQuEZGtcDRyF4o2oG7RHRE/1OjEUEJm0+9icDHnbTromf4naZFEALee8mahgLQprAww
OQiHtwAjjFmKMURFnba/SLomqlS0FOE5PCSGMsUYmLtFE9UUpvbmH9Fa+za7m2CZM4waI8rAdD0G
+K85m4y5p+lhj25xAV1RqBtJ5rZmZp6XshXTjjAU9A0sI9Io3xD20shzqDSeA2ztGY/VPTOFtBRj
QyQkXpIFtJEotExIHR8lOZS5tJLPQ8uZ6iYHNrFt5h/tgWcCfy6ZxDk5SiLGVO5KTu4mEZxio8M5
xfi+Zv+aUt26/XlCuo75jFg6xDlN6rU2uEpf4eXbYc8eMlh3mNzPgIWsbhIM2u0jK7Pgf9YKa3x2
0fnNyVJBaJo3STCOIJsB9w2TYncYrpIA9SB3cPCyNVlnft2hi6vYZbvSCg+ZjcIV4wG3FMNMzxo0
vqga1s1RpixTGjfRK36q4/6OLc0ezbd4xcKYXnwlzqh8actMz9MQYZJXSB20oSC/7ziCrLiJtRY1
qU/RPtxpBStls+iE5iQpBcxqMcY4NxgbbPljPFvOq9XuZcu7b1fyOvrj2wwDs+QT5vQoPem5lEf7
GugdcmCRB7n5MR4jLIZDjn0K0d5ZibfFLKIC1A5ZAx6ZjpL+tYXxajVwfRl+wYIXqh6zrWshq/2o
7kJm79CS8ZyToqxM0w6cgA3NU/lwWl88FMS1UFdF7iu1rerEbVAuZZ3ndD+0R5/TpASTL8Y+QPPj
FIPyZnP07D+NNaJonDILl4tubwqSdEnUdQ3HeX2SStXomRG6CAFRTfFIc/TR5Sw6nunb5UO/+rwt
KUttx5Md/YccJSk1P/KpWoBcNw2Y9+SgxiRBb4gtmcKF39viy7HEJomSmHvNtJ+mvBHWVEcWaqS3
v+Sr5+vHGc++hDK2WZalSjdwkFlds171j+jBcHqXPGr5znz6rN+Gvfn/UZdbNPEzqpS5NeKmbpMc
VC3v0UlItZ7wRETbT0n7SaTQFFuM+vkH7f+Qdl3LrRvL9otYBSLjFZlZDFui9ILS3pKQQWQQ+Pq7
hvccCxzBnDq2Va6yX9jonp6ejqsZEx6Tlm5ElvIAkEIO4qoCWUC1ZLrD2SpyMjkLqlQkX/9IptS1
rLD/rmpLkGnNeDCyBbdUGt3fIr353loE0FHadaj1HMhFGnTFUN5CJ93w5y1nO6/aO+atHVTojPaL
sztz+8rZgrFnQddMeifQQeQEeBlekUwdvJekcZxxPvFOWqQoAdZltYjLfSbgCpMSddihB5TevAel
wTavaLBP9PipNmKb5d9NmosRR9RjqojYyOFF4fXUlPpbu8hXol6FOjoP3X8ALgTRjUhRiiT0VZNL
CViSscWw2TabYas5aODAu6k/vqCTyRRQgvNPUtcqbeO1DFMwvAJlytcbdQA8RHWYo2C4eVJ6/WJ/
qS6qqNUiWpWbzmU4BpO3VJZ5dIuqIodcAGUUffi11xaka7tZDmZS68UiNT8eM8giQlleUfOAEVrC
FPJLz9FWiY46QMpghBzHjws5YoTS9UErMVXegEZh5R/Ccm4IrKdqqtaGS/SXqCgdrweNL5MaFCTd
LA7o5IGWX62rE9uPpTXt04wIUUru5UIlJgIIqY7Eo3e9z5AYMV55NIE2ZvNCPGRWqnQye4i4CTYC
hQbEutRrlQIOIgbiJXmtAC/vfUmhHrzG1lPynuWr1PxnQeiYICXNQBOFOGuD6+n827/qwC8UTVRI
O7dyr0+P5Tnp949Yo8SpZUjsq5GGh0h6CbGb6uAZ1f8OSgpTMaJBGwsMsIs1sbTcV/wrwB4soDo3
K9+cMW7SZJpgTIh6d9Ko5Ouhh9jCr3NqZfaiALov8gQrxnWatugKoJDnHNEHheKoR1ewl3mXKyLp
eOu7O8V4SU8YbHh8NtOmb0SG4qcVfLGOVJBpJF0NDClBlv7iyKeX+KO20nM10+X1GrtCW2e2/NIC
vVj97/sdcXSjLyDGaxS0tEPJ+6WEL4jgpiGPXNlzR9UBpfWY0+mTG9GhPF305eW1WuREoIER2d6T
aoqL12Tfuf+gaXfMEW3TAX4SCV4FShfL3wbGwXNjzE+y3MpJR+ubHzqjOlySKGpKUBGOwUlGyqow
OZsJzT9tmEZkKMPEBV6ErcUg430KO4CPOumnZmEFij3bJ1a+QbaRcU7kofjxkIwIUg/JJc0rX05B
sCXZscumdn1HWG7RUrpYsTBHWTKkjCAXc9288UFLc2NgqV51yVqLZ47BEosKZQClEHuaFXKV+c2s
QU3T17mjslGBrcUQ3dQ7L4sSLwF7B1W323zp6Cpl0tAmXJBeUfHyV+1TvtNyM0IFQ3HmFrbZebqM
6sxK9Yzg7R+5ayPaNNKLokqYFkxA2052wc4LnlqreeFIxOoxk2XkWGgVGdOidLL2lCzRKqTjLl/e
ZmXKRueglghMwatVo/tU2zPkOuXbjOlRKtlz2H+JJu4rKbb51jm0Zga3kPbZKvEQT6I+9HXxDNY0
8KQbIpP6KYqXHAfv9N4wFqoXNlFCTPNhY2OFr2gcsBOzNdDRffyasXRnyrsaU6Pem1BI4zkQG6+n
xOy3OfqIHR8R0nLoWU/11P0eE6JenPLiR7EsZ9eTKQxmafE6elHcL8+SganJODeiBz/0ZCRB6mnB
YphyHlbg6ZytFYCIi+9CioRfa7EUhMUT9bbEchh0cyK8FWAu2xdlFS7qNxejqw0zmT9lTEbiu43W
ju+478/7vAcp/9kvgIE+M5n1wsk84pgGFS/0VZCESQcaz51xXsXbNwFNr2b4CxjTuW4cEV0/Pz6p
W+7nwUmJ1I0efBUoyS2sx2pXGbH1+3ehLwDCIgTWSTSj3mrWBrc6+qZrXDcGALb30uKDmaAmF+rR
R1DX3AvSWPDm5BQ3uR37hr+49rrhur794basZrtJf2QsZOrtKYtSKJsBLPfGGTDKO9mUUXOKUGZm
FV9ZKkMZEslLaq4oQCnWzXCL5Cwm3D9YRdaJLUzwwBVSHEGfFGJZyoCoXZ4kRTnHvRbf613CW81r
+1vW+TXipYOABnrXPFa7o9GtEFrbPQoNkCsrPzF5hKOPoIxLfS3nFyXARzybm3IdPM1tu3kv9HZx
eEnRIsGCupvMaY6ZpixMfGnLSolALzefgaxfGMWfrWHsWXxNPuyqAPQszJZIEi3btO8rIceCMywq
PClWtwBYAmvoYfq5GdGgRJfHUdhfEkIjfU8VDGxrlmyu57+WmLjfXCKDFRZOpvCwI+UvpijZabVW
XrkQBLm3N0Xnl7GPeuHhcBj0wvCXqbNbnAKz8M18WRy/3P3l9x41ROOXAZzn1vLRIGUc97B9LEUm
fP6wAqPPomx5EquFnBQiHg3Zua76xWNLN1lPGHFN12iS4CIpaY6f50vdd8TjEtuY93vGaz554795
uNme0SORtsq8KFUQMdPCEM0SOEzQSgYnU4LClLMyVzRJFAApee+foFtPVRMssTidV2+cbFw6XbCM
vWZ+5UbyaTIHBCffiDE96mA8TrhUreCBqXOPCWQNDu0z5gzMxWFxUIwn6+UV6TpDMhJ3WTu9nma6
6++AyfHxmO+bJ0sriIIJL8wn84KkiNR3XGKvkDO160/nM1ppBuDfA5Z5cDGQdAV8ir7WrfcIM0Ot
c0Ti2/nyUUwEihlD+qyvoDEPW75oKhllBQwpCbIT6gpG5z8PqRHYmiU+OYDTOHIvX+Vb/McosfHu
q8PK7KG1WJ2pk72xI2lIlK/Q1EHbFO0V0jA32N6m7+IlIKpFHZ8y4wzAo2CbLuCE8feVbDr92los
Ucx/uucyuvt4AAsqIhkhpd7tLpKDVvTq7jQL9GTNL9t1aolYUbEK17WlISCoHR4zf6yc3c9Ldk+W
esA9uWyHTgJZSfdwAOpireoJe1faz2sGMqoscUhNyzJwBe6vWapEvMcpqHiSvsIZ8IeWJacLW36H
pq2vzPjVbo6oWb88VvKfD849UUqknCC0sqfMkTF2il+V7e2OcEvcxzSm5CfyIq+hf1hVf6B2YiFD
N5MLhcivt2IrMCUHM0uYHH1MZsLRQjv6iA6loUlah1WRg05j1HaI7r7yZY6NwjmWFrGSF7cW5Xvb
cE+LOqx53CuRdgGtbpmtT1qq7wpUHxUziC1hccbFWALTELuzjWalGrUpL3ksgbIuh4XjB2b0PmAQ
EGvUw7VmRZ6p7DvAiEkYX4c12ZjMkJ0o6KOPpQ65ucZi0jeoNwt6siisDZbUKRa/kPVl7ngG4xim
NGp8CtRtKblBStAcQU6b2MwNNs0yGfoZ791Ln3J0vagZtJkI6ZNz7jD+7ANNQTFmmxlwWv73/Ns9
McrfLZS+CLruJj2yrXzl2VhyVDEc2inTNpYaMQ6jhxwvzQXNTyBSbOYOyoasEuX0HUQxHkP3vIJf
uv/9xO/qrk9v1dqd/2m9f1Wr58fXj0WBElNTYU1pfAUFdGFbkZm7KoF4MVle24QnTo7jmxNKUn0j
K+UM8Konyd6dEwNPs62+ts+pzXSUib34eW2+KVF+j+9hRuGa3DjahU4EfAt4Gph2ZjeVTl/Qb0pE
tqPTrzguErQClCorAloZHONOF48y8EgwYuabxYo1SDlRdbiTIp3F64s0lyINUnyu9gV6a4xtuvNN
47FKTPjA91QoixwFYtxqMqo1EpZo/Q5M7tXDDmK0YChmzHjImBxRFhkbeQPOI6cFBA0LSy36D9Jh
7f4zySHyJcA/nMhzlDGVuZlfSdg5gUjwzd/jfc4xHTQzY05ndVhMRGoQ34gUZUq77KoU8fxGCpkD
zOkFL54Z2bOtjzFkJ63Q8sU4sEmVH1GkzEQl+7yfZ6h6RYur+TveXJcDWlZ8G2hsjylNWosRIcpa
KF6VVWKMTGthna+Kjj1ZicHqYiaW4Mf9HdGgLcWsLcNIi68otZ4T3KZkyRAXiwnKQEgXvlS8HBnO
VUIW4OnxAtULVufWBAjHvRZQxmEuDFIzayCq7FyiifMtOG4qA90w8DaA/bHkjDmW7ZSAzsvRAMN/
iK9kPkS0Vdt6lRv8B7ZqPsWLpbTofMYhEv4eCJgOcZu5HFyKAtqyEZcDglzskGFCOk5gZd6xT4e4
2rVu6lQEkec20zdvnpHAZ8EMpblRnzwRgxScHljb5UHHIKfDYbfJZ+IwLz3jpG+GbmSgAQrqJbF2
M2Sazm2A+QXog9x9TRfbX8ZlAbDAA8sznyCJDBDA01ASVrCzjFIuLblW2ObYYBJwAJimUWNY7HJk
eB1TFoaUkPCPJMxVjuZLufpJ6JEOiBRt1XMzt9sV3gIMMiVWoH95rBm7iYQzyisYBiNIAgJm6KkH
oYgzcdZn0OVVhY1/CKY26A1uTTikfohNR3MjNTNHPaS1zgKrEidM2x1p6n2Y8VkoZSKMafHVmjOk
nq5rNTLJF5yDDWw5FjHos20BeH8jMBWjs/kn8Xg13uPjdSuuMOC6xsoxonm+nTjKE8N7mugdvJcM
9azwUltKKSk9EQSKOUKHGF8jWR0w1+yjurW23lZasMqiE10BhKqEdhS4VJiaoV6YTKrKIgthwQRQ
JPuy4y1mwH0LbYMKsPqU5bHTs+XMlIDK1jN7iifcnjvq1GsjpXPlWnrIV3MO7wBTZu7Ci7euy1xX
3jLn8sLCSZnyR/Bwk1YLeMGiJlNNWLGXt40ngl1JLxdzs3EQN+jScgaUX99mxQ08ecMo8yjKc7Ld
mNdgwyTKcJdJc21jBWUGhFzKysaoPY/1R9GuXAHwdDtzcsty92jN1C3jFbCSv5iuMpHfgw+g2YVT
eQlqUueoEXvO4TkAqn0Vb5DA2y6zQheAdrNl9qaTe0QTVTj0QpL9D9yczhNdBzkNckFF9o5f9hbg
BZCy2j6hwuj/eexCTBQiZHFMibrRlaRwUUjyhLF7Rb9CgidwsAuk5gSCZuGfMvRGDgYQcazZW4QF
fryvA+XacJXTnD3XMeFs3H0M5dCUNR83mMbFWwimTey3svQ1Wd/WGvIKj9WelVWfeh7GzFPOTZaW
YqRmCjnbCx7fl9cWqVCTIWEWU5QGxxyq/UlGzhLrtDapPjQGgCKixSZbRIvyg6Dy5IoZLhSnMTP9
VXJ401JTgzkhxv8sWuOokXsG6BbHzyUacGvm1ZwnhX6Pwcbzm7p5Q5VSw2DF1tTh6xB/h6BUPGZ+
YtLvniZlkXMvwvxBBJrcXoLazI9kMt0CZOpTgG79DnMI6Cv3mO3zkzKXOElFbzUGnmh8vIqTkWYt
wh57WrDAzNCWW1Zgy6JAeRZDXiGZ3wX9KXUjUzOSraF9PJbdlOVTRjxQejPnml7jSsKDLvw2rg7r
bCaV/6/fR9MEbNDIHfMi7sLXPTgwyQ7cfFfrr4b3+zEPt7ePMmRYYoMhel5Bqnl+851GRJKCgAWo
fH+qlrwjWhIoHeK1ZnzKaLBp90xrPXEsd/QoCzKINeZhZqCnHUkCEwnFCs1e8sJ3Omx2VdBhz6Ga
e2JwOWGuJdJ5iOYTTGuoN49txKWPrXUByrk9wtnLc+M0mxSu5p9qLWBEkRXKTLxHEpZ1AS8P9U0F
U3z3x6bOQmwU9vr+5KP1MDA7xolNTILId79PSTCZYypxSOf9abXa3GoUSKWckj+ni6Ev9D/r1lrH
a/0VYwBGZi2P5SYDpvMHUhEMyyFMynTEJ6X+kRZimTH2r6C/YGN3hxBgGr6uba96dDwchAqP0xpT
w/oxzPR0d/xSD18r7fSxYiFtTqVERvJQ6WuizOq4vaYo2XD74Om6SA/tbu6mHz4yFhcGz1OPMQDK
5qiVwdMhdvr+bKVIDeW0h+xLmyyC3eyGxSmzT9cVwiTHsdadmaMBqIa3c9QWXx/PDDWecCUBKaIB
I4GTsOP5diQjNR6UfGjmw2W4ZZpWqjMDNNgMeKaZPnMuAO1m5S+mnDtprsBvxvobvEcy5bt28dCT
hQcDTNymhauj6e26PPHPv3eXva0X5lop9dfykD6Ver84ZgYLwGta4KMPoJRdlK51kSbVcFqdr6Hu
Y17iqbc2v3PbTo1DaBSm1Zh5Abg6a8kDcQioOTskLlkterfEMW0lx3IgVm0k+EocfFmoiuH0/LzJ
12+V/ru/GL7uzAwHzdn+E3agt9h3SNZoRHgHGOfOPAbqql05zcMKYpBfodzQW287zf5dba764jM0
HCtC3FQal+MRsJh75jWfNGffJ0CjFEpN3KS8RmivzqrzFn28ib8GWLYFYPlaqzNfl+/HZed+LQEs
/QoYnV+Rzgzgpx4NbBsFqgQGoRT+1nsxEv8galUUSQPEL9mywSXorC6Pp5eUx2RmbXWAQDk2qa4w
Xo0JlAdUKEVALMxRiMXIAnXqodyVGfK6c1y3GW8EqCvZxSbdYK9DtJv9Qh4o0pfaEsNXS9dt3GeX
cdsnDCwQUQTM6mDaipNpwABBDdPUx+YKdAhsRCNcFiYM+teeoVxTBcUxGRoqoFDjUpUGcAkEVh2F
hvSttPxXdvp/wp25o0NlRTwpCfq0A52ZC8u52f2+YmbQGBwL2qsf9y7r0k65NshfI7dMTJgGAPn7
Syv4ftG3hTQ/KRlsdbBbOLgtAMyxlsbjk/qZIVSgHehTxjS0xv0ATFQTmS/CJoajZld6/7o2Bib6
z8/Q4J4EZYg9tc+uXZngkVsOK91aL7fHnvG4TSjCPQ3K1vpFOMwKBWwQUJXCWOjr3rQYoppITtwT
oe4UH8KeBzUYWc108XWLvOZtrxTLbE14Bfd0KPd/xqFyeqlA53kjoJEtO7BGWliHTtlkr68veVOS
Q6/2/fkoH8x/pVQ3Bkc2T8OqkWG44PcruFSZjn26x8cEJmqMdyKic86h0CJN2YKCBMSjyA6NwHXd
D9ZJMOREJ1/9fEiLVsJBxO/aO8aSWc1hE9ndezaoax5Es7Qe0KoAPxSYtQ5EtYRW9fqeNdw4Aeh4
T4m4Z6MjkaILIj4RlIbd5twY5/NbYLi7i/F7t7FzdPtd0Y69wzO8ZxzUz4fgni51+bncLyuJXP75
+e2pxRY7y4r0X4yb+dM8EyJoOtIQI8FaUhcmi+Q69MoLOrCQIYZhhkenD6+POZlAr7gnQl2aQSv4
WTXPbpby12FHdme5h4O/aWrzsN7Hg6nlgMDzCWwMgzKDPZEKpgPgNXklD8rBujkgEb+uAJ5hhw72
U0Ck88Naf7EuC/Tv/0LxW3n98gc0Y6qGwLwPE1meOxncUvgjLcpnvKKVHAT9rP56xr4F3V7oT4oB
2OwXa2uwlPZvDOFf50r3oldqpflBBnIFloRhO3a32pv/yFR9k6Bu4FWU0fpKomsTKOYX4wVg6ZHI
OMCJosq92KjLp9WAxetqHODGtG37k39yntYW6QONjGcWTAbzjKgbd1UCRelzCA2x7WDv7DkOySnd
zF0jK4IlSViVxeq/++ln3/NHvb4tl5RdLkGIw6qxDe30WP//xkp+nxH17kptJmR9WoGjc7zdYCzh
hIyiHrj5FqsNGLTIp95HS/esUKYkRsEv4i+Qnrm5YmIrstGJZejWMUTZSzNZD8BEz+Y9OcqoXCKx
8jgRmrFapbq5wXEtFk+t4XzW7gHe5RITCBq6zlgP29/4S3+JlO5Z7blKTLMZ2Ex9Q3pbQhVVVK8q
l1G+nH5Av8lQfvMFuxkkzHEg53DRuYW8M92OmQL/WTa8EyGN19SnfVhqAdF382xXBkrsCG6xpRjL
4Y65g5ZuVtDBYooyGVIfdHFfFP1J/iUhmrMXWE0smg56ToEVarBEyDwqyngI8rxWLhJUJANmmOlv
qvMS4zf7PeOoJuqb93Kk7MY8EHKsDAYdqCFsBvJhKNc72LDnaoC7YQ4asd5TiTIakVIMGgcwwNMz
NuC93d6S06f+B5koxFQGlkqzsBdYz4lE2REN4EGh7INirGN946ay8absGO8Jy9ZLlAGJPOS+mhza
cTZRWDvpC2TX0POP4YKVarHu8UR25f7QKPtRxRXfzVWwtAK5N9AL7AP2SduOlaFoiXv9tf/44Bjb
uSfNPc+ryOcBwFa8Ba8jLwCdnRX8e2iK0uiXM8BbHttgfvJGj36f0kRgKWae1OJGC/oz2qre3nYL
ZGywzqTByKCBMTDWjSY39ofRHxGkVPGKMab5PARBAmyI8X4S2Bu2arGWRJCr+ogOpYCJxHNS20Bw
EhacdS+PxTZRDoMujLigNC+Xy1SZJTexmeo7Jg/W8yUw+FztCfjwLM2bNIIjYpTiNUpfye0sRaUg
QdoAyXJWYmLaHn1TuPk5Iy3zG392USKwkyOHtINZ/yTmCMkDzByybN9kimJEi3qnWqEHEqCHg9Hs
aJe7yPoDO/eD5Vww7s0tZzfiqE7+e/zCMXQk5/HxT6Sb747/Zm9Hv+5XXNskxFl+xipdUmZ/i137
VDgLB5nW9WB0prXdpmZqu4jyWKxN5BvvqVOvlKL2dc1rkOAKnRTDIplj6KPErAnQgY3qN3BG3A/3
+ItbMfsUGYp4s5AjtrVslsU+EJdOyk5dSMhmMnRj2p8e6QZ1acv5MIvrC+HMRBIZ3ucOMU+NDHJn
Gsve/QcJ43tJUte4bIFTBbAqksoCHKRt/7/xMy3JWJr7xzozndEa8UbdYknLRCVTcYth+CzFmDuv
xnK/r18ZZBjXi+5lLiVRyWMiwvCqc681Kg0eNmEZvMIKtBiGnAa267SiThoSKa9MzpJcb7krzr/a
N/Q8suwf65Gi61nXcH6ZpwUhlerPhV6vbWmN115BmhaT2VZ8XjLD4clcyvdp0UnhHpBLAN7BaSFb
pJsVNuaVR23DtXrF6hud9mJGpKjrXBV8k0oRbhWiEhKUfAKGAE6FZbhfqz1r/Gg6OTWiRj34nBoN
vOSBMRM5/I2dWigILw6V6bwurWWvH12EDauPx0o57X8iW4TJQVEF7Ddl8/n2Ktf5HFGlACCQXX48
LRA38Asd2w4NFzMEX1/dLRPHIDv9CHyTJYc8sld5IMxylb+RPZ93GNYE/J8FZ9vAblU428aX1uk5
OoU4F+WSGcOYTdQViHH5pk7FLmHTKAlf1j06rut1dHrbLPSrAfqn7ZY1Vv83N+SbFqVDkRDXvjSA
1uoZUOOk3h9iy7yD9d1r2E4LDvFj0f6N0n4TpNSo8EWsMiJBLYkEYTaBKySbDvJSe3nLoMXUHspl
FFKtkmWFvLacc0YD8IY4qZ794ljbdwteqmW6DO7IL/50Hr+5o96hVm2j6Eq8YrywegqVQQ3beS8d
Jt7f37zl35SoF6hIuSrPZzBtz/UfRRdwOxZO5g7wwF8A0DlgVy3mvRns/c0z+02UeoqUoPpPkrOy
anMVoFSvrnUHjfGNYXxIi71vfjwzcSaICv69TNFJdH8Z6zoQW434mKVpYrPcRnF36CCqzKvTMPj7
G+/8v/wpHG1uAiVNUxJjvGk7z1zoInLhxi3SZbVaCERUj7iiTEwddpiLCkhQaNrmjrjOh9Sxw9Ub
ko/IjIC/9dpy54ZxdE0AJLihuU9+sVJb01m7v0yNQo/hwKQraanc3mI02ZxCHXkSfVgirmfKlsju
EcOUpWlnCvY3lERhMcaEruzMReCrbhkvhswiQ9kXVfCFruxARo11LUCr6rk3hD8pluklIf6P9MnD
7a70RabiMxZ/HGf9ulwiXjlalr4IbM/88+cF/ZBndDlp+8va+PAQzC6XFsLa5sIKo6cTR6MDoEzU
TPaqyCNZZxN4GPkCIxEzuA17hlma9u2+9ZoySyFatq8eSQZc0J9vzN4429i7rNl2YnEeHTBlkZR5
dlF9EtoOi8L0dAJS9JiN6UTKSFiU+Wl9vuarK9iIdST19mf0ahDQiwP6hPUaV3VrGeETMGGO+xUT
Xmraa/1LhHS5NMolT+NI5LYB1crQLO6PsfRrhnPMMOvKTV9GnkesVnF0JbkiILIQHwveqtMSkASr
NI6YIGOVVhgmXaHLp5f+iog0Qips9VaQuQ04WIcnoOnrvP61BIbnMWLEwCyVv5WNRyw2+TXghluN
Tl56nT7fww5IHeIN87G6MAlRFqcOuLyvSbh7cbxXPPeA63SPTMV47CsqdINrxF1jVbhCMZ5XOQYm
tS33Gh4TY3/zDR9zNNEmNvYMMWpy/xS2M94PpRnRjufNZo4nPwUIn4PtKS5qtkfDFbDclyFFxjtF
9yjFktrNtQxCXAVYFYrVN/5pzzJPj70mQPves+UDmrHGOgdSeguxFLLcpeev4gUgrggpmLhVt0VW
D+zUzUMd6V9QC102z6DxV9t8W6ENf7M7LQ7h5vOU7A7oGeoF/fNT140KTZaAHdDWq2N87F2XJVmG
K6zQybOoQnSakatXmqvz284+PbUpzhGpH2WRGAxnmHUbbpHAiO1eCIekIGzPXDsPdM8F/AwBlWIc
JuMVoPNnUhj5EsBYScQmYzHdRs31ITE5hlb+TeLxL3NMJ9KixvtPIcTGHhMUuDXjoBvvS9TWcfdY
LijjDtxC45HoBv+/hmS1QQXaewK6xOOLzXI8bxd/RKGtkeWpZNyy3jGRUNotIrte/YHVJ62+rKZX
hsWis3HXJJcG9QpNCJefBRvzl6UBlLMh5angF6S2baKPlTwn6KN1LHIyqIg9/0vBUaYjuCYdXkvw
grGltxPymVgjfys/rNLfrHQSgzE6Q5a18Zxr56C16r7413L7xbg6E0O6d+adzow1TZhEGfFd0/cN
em9jw1nYG9GxoQ8H30FtVt9a6HbHmnp0HzFUkEmcCkjyGXpjywrcXawzcvmnN9tciZt5YXbGkFte
s1d3Rv9i7t2vY7KJLrAdq39poujcWd1E8qCijQC2wwSkGVxV9EIk+GPwOl1k/HYkbyMQo+tWZsIc
y3XISYbv6LFSDP6Mli4GFZa6UJEIQqvociXBZHExclfWL6e+Z5BgGCaB8gf6QFFDLkZPB0LjcKk4
LstUMHJRCr0Vcp5pkeRXoHDepFvOeNNzJIYAp+fMFoybzLBKdH9YI4h1I7eg1BnAjV37euwcnKdt
eUBZm0Fq/jhSucXmo+P34ybuOtj0k2l2sj6gwVp/RzoxYHi6DAUQqcRFMiuaOhzAESK6C4CoEDGI
jCovI8UFQK9710mYcbma9MhUdgZGUc0d9pX4+ieCWh0DOlsstEeNvgIGPwticTpuEAC/r2G9Ja/e
FGckQ96fe4pP3nnNfbZj6ySbn8iWWChpk5RFg8Hrx4c26SOO6FG3ybvOgirKcGaSvrq62q/49+Pf
n468RgSou1RjzWWCGS5oOmYg7LffiLxQkkt0/XWLgtV+9c+0cESQeiczQYnVxiMS1BcLx7PRUqR7
Vn94zNfktRpRoR5INU+z6yUkvvVgAtmBZbInMwujnycWaqQGgZ8kgVaQqyTvQyfRb3l5hpVj6Rrt
KAOP9T8e+3mFuXrSOf6JmHhtlIZ7RHqGxdNkqP/NE+0pd4OgBh1JUQfr3zgaBVuQVjLmczVz/lqx
ymGTJnxEjL8XoMRpGc//PzFzk9jcH9dk8TNp7kYkqHpCIseaFt5SjaIxP7wg1Y4okeUjT8AKwnkZ
URHvGWmStkpDAVJLzDeAYX9eMbCuW+EC/S1+bj1WaiYxyhoUftf3ggpi5vlcrlN91Rki2iZt8ZVT
d8XCrRqbQZF8/o+occQebR6KjAfwBSiSZXEXR0eKVkfVwpUWLG1nHRdlFwBYD3+WdLuiko0pFvQL
ORLqvmtULBAbaosOY3jPj7ljKSFlJGborMguNbnFYqnPYgxmMOs+LPlRhkIItbzViBJmi3BzXWnG
Fc21X8S5i/AvQ+WnEyXfp0W76s1wlQtNA7XnDZLrECFQn8wDcATwh/IPGV4FxGWjY1UkQ5TTddIR
aepFjvl4FvUaFAWrKZFwxqYtJCs7QzvmO1/vn/50drsclsLGj+FCu+7jg5xuFhhRp81JXFzalDRz
rt7Sz8qWoKF71XpmjlkzlJR21cWh9/nLAAELugcQyi0W6vLrpXsMWRnR6SzJiCPKroR8rXWRSHRz
Q3rngP0Y4y4sUdwCWC1DepMe24gWZVbEVEglLoAPUJrnxkKtCQ9zrQMWFTNkqMMwqDFu3Q/v/eJj
rRAx/Sb6An/7cNwWB1QjUL/HAjimfWa81LQnL8mSN6t7UGuMTaH71twBPDTj3k3Xk0YCpAyJAoaa
gqSvm2WyBlDpl7CSUt3Htt4tEKi/mD4UiynKqlwbj+NCBfRus6OJqb3Nnh6fEssvpL34IRYIUyBh
71ILmaZW/4P+V1XfIt+6d4XTY3IMnaD9eVUFVrLgEYYA1TzfZrp8YHnSrEOiJzaasOv5mggNLWj6
4ZP06VsIE6x9yXg0yXV58GbSSMMXWasUJQehDfYiLcLdY1Gxfp0yDHkk8IJKssYrGQhE1eLxr7Ms
6Q27duTZJryWZxWPn2+Mbmleya65P8OyWBgrlos+bXVkRFKiRraZUTY7lNCmVESI4dTPxsQabaCv
svaVEJ/h50l8k6BcQG8m8xc1Awl7vuKfEp1nmhcWE9RpVAOGYVMPXgv6gTeb5i0yhdziX3pszcQe
A7QkIV/EOKHpN+ibKcpaq2rclUIPkvxbguVU6yfrdWm4j4lMxx4ixxEAKkBd0UMY80EN5m3eEL8v
xUbQDfwxNK3UOoaDMCSHZ4jhP0wagBE9yn2Yd0JakznA0/AHm48NYQm7+Zil6Rd1RILSN6Fsw6LV
WnJUGGpHL9cOgwQLZBuRb8PDGrNKAtPeGBC5BU3QAI+mUQSlqhcvA0FZaoxUDyt9cAm4AfHK3gJT
DVfen+URAwyhnW2EaLVndZFNquaIPKX8vexlbROA/M7fw0UBxPxjgU4nYUYEKN2fBbLazj2gVgl6
sN4Exs6OzObXQj9wH2jHuzpHTCYlv1gpmOks5ogspf8QtuL3g3w9Xc1BT3+FDppdqxpeLYO/SZUc
0ZHvI7tMu864VMXmiednBaemmv2ueHksQiYvVNBD+vxqpQAvK9Nbznz0oKD2LL1+MMiQk/hhB0es
EFUZGXVsNyoDkWztKA4h4JUPt0ZC1I2OPYshotOPKBGhjiihZtQlSgqGohbANXVl6Hb86Tu+tGCF
Vrd6zd+T4ukGKV5Sg0IeoH4rdGbKnzEPhDoxdEof2fNLoANrmeDyBTa3/TD3SoTB5ZXEUJFpn+Iv
wfJ051QW1lXVz8k6FDPJdR1ddpmeHY5HJkA2Q1N4jjImedwOseZhWccqb1coX6WwHa6y2P8rTfmJ
uSDUwZBFRKgbzshfq3CbABujV5Ci8ywlZ4WNkw/0SH7UHdM6xZM7ERhx6VcY6+HT0me9ZNNmf0SC
umI+Nn8pVYQjwswpMF7iFV4yHajLyvJdsI4mc2CHxRJ112Ip8zklIRI0u3csqCLZ4c68WqXuGox7
zbNoUbet9YHyrIag9WwSYNKLBbBi87LdvDWDoR71y2K9zq3GlndSicF27F9mvKkM+jelHd32sJRT
qamglJlZ/95asMKP1ZHFIN0X1KRF3mkxscHns7dchBbMl80vULciEb55cVfuUrZdw2RG+kTzHlgX
ukHoCvy+8KKR5Tib/GNx1U/Np6/bueuJBtACXen0mNNpv/tbTen2IGwDRZfL9UbvondWACDXeC3b
GbJEDEqP3zWeLmHkoYSlPw2UhrglvYH9Revc/ZPopOtz+37B9jST4dxNN2GMmKOe7MtFvuRiiGt+
sZ7Fr3qZJ/qSOefz2N/hb8nTkTImWlg14gB/B9PRsz+icV2mLZaKPZbeZPQ14oSyJtdWHfKI3G77
8PX4l5kaQF1mtZhdsrbG9wcBnA3dgd1AIxASTKwJCoZq03WFRiiv15gIKn6PjsP7v7MJdBlByORQ
4HpIaOM5tmKnDJvHOGW60UZV4iIUiZTQBBajwPwKhKrHB8E4YrrHRupncz+/gAFvgVGAirHZkhEV
AEn43kOat03bKx1R0/OmW5LW3HqdhXaVGIBZQ9/h/mgY1uv24OQS6+ZPRo7fyku32wDAmtekmtz8
5Vndw2PPO/ODNbA4HTqOqBD1G91DMW8xC5SCQQApzu03MoXuADcRaXwgJRvMdjIirweG+vaEjMgB
3yHswpjIMzHLWjf4/yPtynYbV5LlFxHgvrwWV0mWZVuyLfuFaLfbXMVN3MSvv1GamWN2NUd10TMv
Z4AGnMpiVmRWLpEE54isJQpk3HCPd4DUOGeyJCHCUI4AHOsagr1ep30VpC9TuI95bw8eYrJLejNB
b5uO4kzjnbchHt2Nz2cLWEwjfn8ptlwgS2UYKR2O7gKK7td6W/fExpo5Hvpzrizb31OMZ9nsZLwJ
hvVWt82HzO5RR8Jwz8XByW2UB26zIy8uZyfgxEwR85MKkUaAzKVL0Noe2NgkyWsfWiZ7mh0h88i2
NDHFQlx8p0FzSixgut9/ap8o7NB6FS825wAT276jDYo41S2sL0NhJXnpsc+hd3qQ0F9AxNUQs127
oncbC6/BwI3bpTCeO0uyMgpzyFQ6MDw85eRnCz4d8MNwvAZPNwY0yk6RVSEFHbfVkiQkZx6oL7ca
auhmALuoaansyEed9H0hW5QEGmODhSc8Zds3GxsD1vvEc7gkecvp85k4BuU7ozQ7bL2jCW06XvaY
bQ7mSv2ZYMmF5QTrlAT74JHjGv/Lx/rWkflYXSVK1olyM0+7jbfyBHt6woK/Ly7CU6P+0yi+5TAf
63w59Uov0LPcgEFxtwod9A9T2qAGPP8gO+MKpI/bWwKZqKsF32AVhxDYoC2PDkNhWo+yHNKQFX4F
bgWz1Q7H9JcfN99aMmAvYkClU0yY5MsGIr3tMGBLy0O4lx2R5JH9WG94O2f+C+p/i2RCwFqs23gQ
8QHBAnIm5sMd5SMDExNHs2WX+Y8Y9tkWg/ZsaugL4CW/217syUPeotxeErqgijsbyDGWq84zn2md
BUWTUywAVfae914c1B9ZRkLvR9m5HL14l459s0WZ2BYqpdHHEEm00TwPc8jBiqxR894/33crBZEB
r82E2voN02TfbUIlhapZwkpOhhNicVmccLTiIRf7XjNCLC0zegol2NIjk6Pqo8L4Mpi+7iGt63C8
DM82GAwprSwaUAQCEG8w95W83ja9q6+/dVwMdPShEhWZdoUo5yivsX8N62k+KC/SiPGDxG4xa3x3
WqHHJAdHkpP73C3J3PNkwKRq1SrJRmhY3Z3uPwoHGHK+u3u9gzsIeO2di29tAytgMd2BFTlssF9j
QY9cVSn6FM8gmSrcE1ZaUwrF26e62MSs6dhuCo5BbFVg+aQxKl7H+oWOMzvAjf6jtMH7BEy27n/p
zgNaVyOv20Sefv8ZgSnSdDklqaU7MBfPfNRCq03UQCAeG3FKdO3Evzj6LWHIXADzyaQwuUx1jOrQ
Zut9eL/0VRvQZk+UvQoYyOeL4N0WuJhtnQtksF8yToU+nFArAsHLRnWrIHkIeDsP6d9gr8JcBgP2
49iqlphAxvHoOSOIfdKa85JdTCnMRLAk01nbDKlCPwx21e/T1/onavfR2f7krrha8pVzQfThNAP5
vpN6M6Hz9GhhD9eh84DmkZzc0Tgx0N2X21+HY27srltz7EYlGSHs7GKe1uUh+uLjAbsuNRmpYdQ+
2QyGFHUS+HpFWgI3MDIrtcQEY1UDXR6FCltZeemxJUOYy6PRz/zwZLT4DgnkKQlJX3MSPxYglLx9
ZovFurkQesVmQiKpGcZehpDGO24QQXXue/GWuPLb2SLJqtWQER+g21cQilgbWXMn96/pN9bc5z+A
Op7ZDxiiNtE1YQJIZMh5bD9qn+BpJvlkcoNA4rSvcL8h48bOg6Ah6w91IczdOiDF1g80oXaBlhz0
Wwy7DVVG3VHSDUU26TN7ppkiS8JUD/T7QbGj9G8QTO/J5ZWHGdcn+R+nOJPFXLQLms9P4RmyXjZY
6vhePRhBuhsjcnYa8Fw5+9BFg9je1j0QrMHRcJOsywc7+wGMsWYZRpwGCT/AOb6HIJBD1B8gQjV4
ccjSJZ8fKmOvenQqlVMFORuQc1Sv0f72fVi8czM1GGssM2EMxwZ/PsfbRVx1jhs0XHLcpfzKXAfG
CLu4LMF2IOGs0An0viKJ39uqc/daYNzR7oi0GjjB22I6Yi6RnurMFKeoLOuwhESaIjh6nuCePbLf
c+djeJoxDnlM1EHG7gTKwYOBXAtS7LX6dPsTLXqvuTKME1aNyyjlyCXTqAYzdVgvqBL5lQOMi+Hg
XArjhodKmiIUlyGlQufqBHPAqt6N7z6vg8jjQQW9HX9cX8RoaKgxTYyQMML0ssAMjqZAWEu3D7gS
qoIBAJFzctSwbohhE3tWaKWqKKkQQ3tdjqNj3KsEnccoXP3V8X1rxCb3zmOuheZkUI28beGMm6mx
H2wSI8z9HP8fPdvLaDsTyABQFMuZrEUyHf3BeNHxQ3FUJ0dX4hdPtcWWZmMmiYGgUy5iAWyGU8RV
QgYgfjhj7HxCe8HmQURZF/ia7MUN5H7qLu8icwyFzfWVZnU2sdcb3ORO+DD5d/t18KWtTJv3+ai/
uGUpDESButvKph5yNsPaui4Jnh4l+1FDO9ttm1wOQGanyUBTksjZubZwmi8ZcudovvJGzLpZtu/7
97hrX48Bj/qZayoMSlV6W451BlNxGke7Nn2NnuLIq+JFdta8k1yExJl+DFopsRyZcYuL4PR00Fy5
L4+CBpTnNv/yLjeDIeqk10VqAuNFJAL6lXCfb84/778G5BNr7noR3mdTmeCmF6QqPY04w/pdecVM
kKqQ1iXPLhZQ5vh/aEIxVf8RyW9ATc3N2i666e9DZfuCqzFVE6mB9JezixWC0b237XzlROqETI9v
4uvjC68rddnrzEQy+BKCs7EQJQrRxxKg+fQG1PwCf/4L90Ny7jjbJ5yfMEdYnzUcrUt5MauWCK76
GnzevniLgRSabLGMTsG+VpG5d4hYTXOSTbSL+tN9wJ/nW9bi++8zlyxrRVnvdfz92nXAiEvp/zvv
4mB48LYey5HnTBHmgiUY3+9DC4LQmWw72VO0jraTaOsdabaPKJPfa4eR02v9XxDkWznmrhl9k6eS
Apka6ISJ6GK/HSq2P02yjmvy+ckdBV96Rxu6AvsSJZybyRymmg2XPqQmgQ3VwkexOz1raIZvkbds
nytsIR1e+XNyVIc/XIBumSbasJGoulJLzWJGGb3krRUmE52AB6OxQLQglmx5NTZY+XEhmRc85rYs
2pzPqXLEMvcsbqbeSuR0QggJ45dS+/XZDrpNoHARU6OO+paGjCNXWmwXkVOIcvT3kihe4WCdgveE
zvbXX6hGPrivb3R9dEie1+s12gSP9M2B2AKlos9PsGDZ92945DwCAThOcdm+ZmdPD2l29hGy45lZ
4pdtlUAD1Nxj5xc4DnirmrlyGDffiSCoEuk3hmrbcisrJFrZlf2lPJQb3eV82UUHNVOKQZxB7fVa
zqEUQsIj9rjglX8v4QBzm9cLvEgnhyVU/9guc1/CKe5N/UJFgT/E9I8KWPajzA3vAsqJEgQ2aEFb
og+YzsZ8Ng3YsCoHPfndBg9lbuJoEWpnv4ZFKCOOtFzMcMrO+7RROs+yr345flYjwh0zucaAt8ya
AadWMFpJViCOljQnJ/ZWT6t4ZxY20lVJ6gQAxdA25aAClQDMeL+mO3QeX3ih6qKP/taaTTKKgxJL
WQLbwicY3HfsHfXCO8XHSDSKgXQz0effvW9mImlUO7s20zk1L/kFmocZ8eq1mBIBwYHvJtg/EGhv
Hbf0zvmybMoxCmPMSAgQuFF9RAXSCQWKtbhJsFMHJAOfvDTP8jt+piCDWGrapPLUU3nobU73l10Q
gAaRgz4c4DcY8MmqZCw1A0JQbTyBfBE1TW5imAO9BgM8yKHLaddGdNPlxrM8TbRdODIwZvKIDHgQ
ZzCo0wnwncIZ2rwgUMSWiJFEYBank8qcY7vmf2/cO4MBndNg9OhJDWmZfbDTOwPDJEAdpFKlexGk
x+fV1yNqLKGtu9yQkeM0DQZhtLA7i0KD48ywfsBJHpUnOiyHmQG7EMj/BuMGAy+pqke42FRWQzbH
rVzY4meFejSWMhLN+bvH2rfJs1nUqihao8iok34/+9lztAV13R6cOwMR7nhpmOUw6x+3YTL4kRTx
qRpKQNYWmOV9FHiKFhuwQyb7YPOXEfJMMybSwSDlJRNAiUI7/uLdhLcuTpA37cOzf5OBjHG0ZLOM
KAw72eNooGCBbkIHD3kenz5XEoMb3SCbctfA/jEXc83/gbTmDln8DRfnF98Ws5Nj0MPIokxJ1XhC
pQeNJuATovTFiFt4DSY8vDUZ8JCLKhdSBba+OZ63PSmCioBERuYOoS62KMwCFjbAD9WyKE49zu7i
xyVBMJa4gmtYdnhXtKS6OFVDdHK+Q7T0uYmTe6u3b9/qa+fbDfAyGQQRDKsM0wvMBFkYzPXptrIR
QEXgJC64r1ZhbYegifUGdFHKiRvZZgCPGiGWoO8dPr0N15YYkOkk+ZTpNW79Ze15tW1dsG0YrLTC
CqUL7Im7rfxyrvfbntidrNmELc+KCHtC5nCLFTgrcONun15Ngm1M1uqTI40aDXvUpooFArpiylgC
z1hv3claPxk5wkHFKbcKprv8INkV9me6/cQzhyNt6a7MpTEmPCG7VvYWpGEWhBROYr9eEJ1wX6hL
CcO5GMb5TXnZo4XjdA0aBJKBSS+4fPCKP4tmMZfCWGkRF0kxaNf4B93wCYi3QOuNMhO3cr3YrTyX
xBjgpU6lrA+hT4O6XTthiRWGkW3aFYj3wxfeLBYWKPK+1dILaSb0+qNm8WuuFeEl1ui3Ojq9SFe6
x5TcDg+kT54R8kQxrk4zpwK8GBBFs65Hx0L6YiDno3qCtJfP/Pi/WSHbnm9IyF409MOFfrxXJqKf
UHClZYCUR7qw2Eo0P0TG4TXgj47MMzS7+DUGnzYexkFN7AxAY2BENMup0XJuixsq3lgZ6McNr9lY
LinIYjw4/yGMP8xiuY9bevOcrdO2BNKxeBn/+0LOAJnRzxdOALrYnWKqpoXXnYa93SxxbHwStESo
sL1dwdgrrPU/9Dicb0l/95/49S2GuRqR1XaC2RfAL0wkYUoaHGfPtM7Ci8Y4ctjboEqT1Jr0CuId
Ej1GWPSSgKGO4OBuK7TofGfndv2Qs2tnxKjURwoUgt/1KD3OGIxg0EY2j/ocpAU2vOTr4vThXCRF
7ZnISsMGIDOHSHQBg3/kfat4p7W27VYiSmQJ/KpzW8fFFtK5QOZWKH0vmMNAdcx3NQhog8eLzxHB
+17032c6DRd1yruugk7H6S6rifWYIlqiTZbOJ2//irTsRP8xQnZmJVf1TBR72PrLEZDl6CjVg5Mm
wLg8RytqzTes/TpuPNNKM8VIl5Oavh8d0d7FdlmTJlAPxvprb7zRTZf/j12XPO0Ybyposg7yHQid
di9gwqcp5tSpNtlddgAZBq9PcJE+eG4cjFuN2jIpcola49Hr92noIMzDsiMUa18/v764lOfLIcn3
t2MARDxHKA2rEEdJJI4OYs3AsIcDF0AWYxJTkcElbSHeEhmDvJxPo96oJlLJoJwaHjVXW9up7OU+
9/29qNFMEhPSdXKmRiaUwgFqrymmjTBpJKwwXM6BqqUqlIZ2UUk10H9mYvne73dMjk9FG7YqrrHq
H6oP62l4a2r082yij9t2v1Tg+00SEyCMjS4IhalB0ua48z4O7euT5f76SfDSB/13bg9E40bGC3cN
MzOSKJmWTosrzAcLxbisy8iaDjpyNS8CKe16sE0woLq187yvtpX/78HHTx54LcV7qIFJoJsxFFVE
h9/vB5tcLicpU0uR9oiH6wNd2EveLs79D+xP4BKyXfnAGFD5TRoD/1FVYL/42InXFG2JZU644T8s
70w+IpJ6TyAfya/b2t5+NPemh/m4ygZpRrDBU+v2Z156+ugyFJdBHSAZ+tUMZvCW9FrVFUMsonq2
2cpuraJCjahahMTgy1rRFTYciRRMGN1/k8h85Fa8JOOIpQeH/AEVW8MASSbSwWhGurw+Iq5+4Sda
FmLd3yQyt/PSC2k0halIS5FbxQkPlK4K6RbuutalSOI3SRTXZ6dZ5KcJzKwZrKhHfnY3TY78+RrY
XWAdPuEHZcoKZ6ONk+el1AWHocuSbIHlBLw8MOHfBTelrOCZl8OgNDJ6PYx4ugMHiovl3QaBh0xt
Wh1FVgZt9bVvvpko13/kr5Zvp6M9bAKsCQGPsR2/VE/2abd3el7acKkX/bdfyHyEPj4NDZYJ4Rd2
axQmQPK/hb1Njd+6IHjD0djENu9OKtHolkLzAzR6Pa8hfQk+f/sRzPepMzU7xSKOCRzEGsGkK2oS
nklSbrhFz/sPI599D8aBp2lklY1VQFu8uvu9/HY6uM9f9Qfveb9U6fpNI8Z1D9OE0C6GRt3acQKr
BVs0qrXh43ajEYXEmAKsvGxrod0fEa2PpbRbbHiAQQgvRhbY3Krx0qPnt9/D+HY5gyfWe/qZHedD
fZs+dKcgEigKW9JjPpDmjDahxUngLL355lLZbhThHMrnXKJSN9vLffIo1+Byi50HdeVHdyPSBNhp
FLsXAsp99NWdN5+Rc9l0HzxoWwSa76/OtqWkRhSPlomfcUEREVkQ7LAPvRH7KbGG/ZMDozRgv2Fh
LE3aEJW5pee1CP+M6x6mTv8UIDHBnQpbxrSZUszLQe5itRG6qyAPafFcIVKEtPhoC5izwKSFDeWi
grul6XpYtxRkIC0Dg45Y9hUULMnFzdalPQUR+dh5cUU09MTc5zkpHQSplb9fj759D6Idu0vAYUQR
lj7qUbI37ez1b4pXv1kbA2XVuZysWMedA54eUb3CQBS2kvH91kJU+ZscBkTKylJ7McQJIB0k2kLi
qZ9qggbKqfR4lsvxHyoDI5iPywvJoIft0KWHboTh8jv6oOqC2OeB1jIMK4ouWqYka4bIKGaMUgi1
YFIvnhOmBAkEEf2u9JP9zSWZCWLUGpRxsOJzQ9Wivi9bd95bDKC8LWapIxSR07c+DOghmdZqYQgx
nd063uVe2YQgq7sjP1cA3YIE7fb6qM+33DzCool8S2ZHNlPVjPq+g+QRu5ZesUU9+kzJNNo57iZ3
t9OiU5sJY2LkTgengmRRJJDds50A0kPcQGxk2XML3QtPt/mJXi1oFkjlVR9jXQT0Ush2I6H5WnPf
Gp/3tuedHgNtmhFqmlpBirBD4PGGqVq0gqAzgeOelrI9v2nDQpnVgNGS2rtu2I78K3TAD6xWmHbt
VoITfNIukGT3+HjbKpca436TysCUKRd1PiT0DHs735l3nScf23unev4SnM/Y5+7EXcrO/yaQia5O
5klqKgMCMdwuOedt15H9V/cBEOHuMpYWAWtmiwyEnM+FaJ40Kgubbt5r4q0ikoO8a89NnS0Ryv2m
FgMi4pSicf4EUZXTenR1YlLbGFC1iG5nrvB0SjaT3Tx+Tc/BvvC/DNpVw4FnKuEPVzhTlsEXbE2J
LYvaD32ilbb+84XXnLX0/p0ref332YUzweZwqluI6OzrWlE8RIUJI9JfAfgA7U8eZcpyVIGUjIlH
pyhJJnMlTpkmnAfMVxz0dVORYVv+yran559xsG4zZ9/t8Bzc0Fof5ySXL8VMLnMpRqNLpaqF3Phu
c2wOyNUoa7zx7T366zgXcCGbocszUcx1EKOxSc4CRGUkP0j3qITvPzlXfBGRZyKYW5CFUVOZJkRU
znbXvxouxrv2Qe7zUmnLr7eZIOYOmLWYa516waO9CZCzO5HsCwUTzJrR9jrZbUwiPTVu52QH160w
y+wJjwNewOSZ1+67dBUUSRcNBTaDXStMAiwxYjHU9InmaarMVmricKMTemjsbVNkGQ8VCf9RWWrw
c5ZFZ7E16W3znsLeDdHv2vj21+OA/gyMrXK+IU8cc7SKVqaXSwlxGXHe3yey88Gmm5P754DbTLP4
OpurxgCJcBHgxM9UNTwPt8fdwQN9rx8GKpgykFfmxl+LX+v7KNl3WY6cqKnl/zpK3R5PCIbwCD1E
/uiuE3BMxbw0w/XZc+PjsU+wXAmnNIsM3O+EKB/ZtBYkN8EC6LW5Wbs+RtJ+kbuQ3K8JZavR9fWj
gyzXp/4Eeq0fEVguHM7XXQKB2YmzzzTZbIRaoicuntzmvPH9pxh8pD/f7Au6BL/sVvb+avBUn8tk
whrhoqRafsYZbI7HGPlT8nq/loOQu1B8KUiby2Gw1FD0KEI7GO7iISJ01ZJrpfbK9wn6lQWE9Xb6
C6hacxlYlny/IqN7QpJo5lJn9OtROMNmghDPBwHcreQIOjHMzJUjGWsbdQTeJ1yKEufiKAjPXOOp
h784nyEOYU1/N6Z2GtiPIYahVrdtZfmyfKvFHGdolGV/pqZiPO3RTYe5w9t/f9H3zRVhHJIc5gmo
lAQo4oyyHe8lXz+u1Q+stw6iHXdEaDHqnYtjnFPUynpq0suP3Ze541RqcPEi2714b/Vq3b4H3CHk
JQ49GP73CTJQekoHE/38UBBV1cLBghFsOaFkgP4DZSe3aSl3IKbbEd3lne3yXfgWzSDrRc4i2cxj
6fBy8eEgsR4uG4jOM32OibA91U1pnpWywpG2+8EBxQGq4Zw30eJbdnaGBlV0Zu31eaguExZJIKSg
JISgULbpSN6TeQcKAmz/+rHHRtZP7rdbKlDPvx3bSq30yWXExmwcoNO5Ar4cUkw+L5BeqnT+JoWB
jmKStaYvYCEvznueEqxjjR5E8iwSFPojh+7f4QWc9C/+6ZD+MQy2pjWaY6U0Fs6za4hEwtV0oo0F
SHejQPjF+XiLiRUFzPwoAqhoA2EJX9Kp0etRO0mH7mI74rNEiyv35YNtejxitqXWSH0uigGTvm3l
XrdyiToZR4xWCUbv3G63vkguty9qEYFnajFIYsp5C4b+ArZxdDK3CRTbASMVJ1xfjMNmQhjw0Idx
kM8dhDhmTcSferA/vXIAmHqKP2xhJoIBiV6tpjxr8HkG2EIQuYczqW1zZbxL9rrVuQQi10j1hjz2
LhcF6PAVJPYOm7OLSeWqx3WmA69dRF5CH53wpPh4ekLJ0Uk9DexA+iE5YtJotXbrlV6SboWAl9u5
sYiU34fAXnT9VFSddkmlQ2WSbAimyUbW5UK+9BPHn/JM1GAuu1VrsFEBJlrITmxh+DCIH4P187qu
CJfOjH66W0fNBAla3hmn5IKjpimC7XaVgj+qJ/7d3dt6zSW+W+r0ml8+dnwiEaYTspqQth0TgjV2
qa0ew1ceK9fiI13RDAXPdFAT6DJ7JbqoVbq0hL3a0b3i1H64Up6KYHxS6T7NBu87VFWQZVc+M6I/
374sy45oJpy5LEna66Fa1BLCBzDGbne6vUOY+dQizdO4o01ruIGjPv0VXn+LZTkSqlyqWyy6kQ5a
FRTBvT1GtrpB8Z3uDfirMuHsgK91rZmzHUOpVULsPUcl4WXbeyXBZh2rd5AK33C5qxYtVFeRbwHl
GFo7mPPUFHAHhJeGArYnu7qNt98TdmqfV+v9F7gnb3+9ZU/0LY09xkQOq+50OUvIs9DSTbQeP+gg
Y1Y5qDZzZC0i90wWE7JYJ6uaNAWabbdp5OiDq8potay95/Z9n2Hjg89zFYtdE5ia/s9ZsjyyaRMW
2tRAO4X0XiHbd2swhrqjK1uoYzif0/62hpxPd20nmZlJ2lRhOSmDdPAGvwhUby9yFudyPxcDX8kp
m4R8gIRGcC4PLSg7MyzHWG14s2XLmDw7OeaRU8SpqnQFTs5BxipxUUrEsBx6qvl80xSc/kDkmSQm
QGnPmHDXzqOEvMrRoU/Eg0QO9XNpr8w7/4dtZ7tgn7t7hH28boxl3JyJZuOVThsyeWih5OZ9++4d
LjXBkjRi50FMxOu68oAHW7w7wED1lJ2qUG2hLc5Vk2yxJslzsaEz4vtLS/bpuvsoP25b5WIOfn4L
GESJJSNWKgsyRR9PYzQxDW6ytRpb8O1ztc5tfj5pMRD8Plg2n9QpQ2HEGsz0BdwrsY2u6smvV+cP
k/eeu16pG9bD5pHS5j/nqZXgLkCy36Po/NK/oXdlW3jWk/b06+mAhXHd8xgIMdpIypU+oJDDe1hS
M731Q+iRzO6+XLZqM0rUljD73+xyrwAj2/H6USlrJCr+nK/KuTcs/YQRNU2Zp7ihLfq7vfd2ZZEz
MtibAZGGt9Y/ULDiSFx8Is2+KgM+edMlljJ29KZKO+yuvVwbldQDVpHznrcK7zgZ/JHPsSWaE2TV
buNRnv1jcXexTdDdlgSjVpIPDq630XVffRWMMJjAwK5LVEEsx9nwDppnzAxAabKq63GE61PcURv7
ONv6rsGF5T7VqE63TIiBIwmN0qfQgs7gBld9sN6BNCt9reAjC9f+X+2VAaI2lCTs8oawNLe3G++j
1uyq8s17B72LqZ38DWmxPgMhlQGhklLv6SLMdYPoEA+qhFg2PGQQIs1z206v4e6Nc2SX31Xni6qV
CfUoL065jnfnFLNBq9WuwBJuQSOtbyNI3OR2vAVhYr795PZOXpcW3PoFTKQTncJU17sL3LS33WCR
xnZ3tj8Skq1XlGfbzYN1RWTv7XnPnU3ihCAaA0PRaTSLPgIMbR10bZ5feQ5siYxj/h2v/z7DubCX
sJVR6vEde2+LjibFq7zyebBcy0V/DV5t++GjsO3eX6NR0P/Z2w9PDye/Q9/icwymF/A4+JMv7u57
F8uMczt4GQd/fLhtAYspTWxY1OlrCO3eInNlk3NrCPVFpEglBBhzzVejc84cLfGEnAwr62XdYJPy
5pGX2Fksz84FM1d47GOrlaKrYPFRI0VCMBZw3IoXjOivuzex3mIAmweWi1HhXCpzl+sot6QalDQH
pOSOu+3pKYts6YSeK5VztRbDwrkk5hafklYHnw6VZKEbWrWL1u5xlmvFlbbG2+2vuNgtOBPGNs2A
FrlTywzCNhhUiWove493+uEUO93KLg34nNoNsO7o5Ny794q9LtwAF1s3CM/v0Vole5vnv4O5zWKM
h3fZUKWb2BGe8guxqzXlurmt7+JLei6HubtSVNTjyZqgL4aNdrvafsIiId+wXbKGb6NTvKnNq6Iu
4cVcJpN76dqyj+sJuo2d/eGlyMKjrXd9au3buvFM9NqTMoONWs3+baKbdq/4b2CMezRtnqemAcit
D8UEDad0inR8LBygtdtuM0zsoq8ztmjz4ye/fEc/xy1pDMikfVnrcQhpIbbPp/Z63fs/qvUjx/qW
wrz5B2IQxUr6tmgjSTrI2Up4Qml2iu1Q4M0FL42R6HMxDIRonSX3hUlt7wVdOjt06ayeyMMrVohj
mHa/4fMJ874VgyTTKKXnNKffatM6jgZ6gGd04e5qL9bQpcnNqizFrjP92H6EcchzzAlDHLh2LK/Y
oJEeKzzQJ8Cx86UYTtcxG6NrqixpbOwhTVosKSCgO5RTYNA0bmpPH0PsPK9RzU4Re3AzOEuR8lwi
g06tVApxKSmIGjdNSCIBtXs8JpEJe3wU7m5rt2iLM+VYgKriqesGaiQ4RbWwNRziy20Ri3g0E8Hg
UaP3AsjiZekgdKTeaq/gZensxEPj8m05y55sJoja5wyQiknM06SHLoPt5A+l3TSETltuuNxdPItg
QKmNYqMPE3yfTR8SRNnreyxuzXaPe8oxwy3BLNr5TC0GlARFaNNRUOGrjJ/VmwQ+/5PkZKKD5AmX
XY9neQw0xXHfqsbVHDbe+24iNcwBpVsMwXNfDzy1GHiqxdLCGDwOsXLAZTM5pW88C2vABK8yR2/L
H6A+Oz8GlkTw+5Zmq9GM4bY/SE9r2Xmmnve29S1mnmaXVmfao8oqacykgBgklFX/uH1/363QrI81
jncuSoHP9ib2b4tc7CqYi2Rwos+EohczWAZ4ArcNnrKyGzdeer+pUoLH0P94kDqDFYPZdIolQtzL
USDqCmV9tErcVokDR2x/SWzUYyulEBGnZPglol3B7mWeRSx7RpRqDTp5a2gWg0jR5TTIGQhb8aIK
ffjGlbf69ZDYPhwjKHps7Hjk588WI86ZTAacsBRPbeNIxy3GkNB7f3e5F8DQzov9rkHXn8b+rRoD
TWM7ynF9pmLoRvXBnUjldQo66NA2w+tqoWBwSxYDTKdm6M0TXg8HcKlLTyFZcx99y+bwrQ0DR4nc
aFJcGxT68DY5bmt3O8bgZFW26vG0q/yvgB/FLIP7t0wGl7A2pgH9OLRCuvHYyKSNieHmP6KK7JGv
5vjGZbz9FsZg0yS3etzmUJAK2yar27dpMU2s/2N0OruQe+yGNM0U6GJ4H+gqfnpaFQHNhqMFrsTK
LJsjbjF8nolj8Kgy1SGcNIgTEE0cB7fa55vmBYwfDkfQEqQbKI5SCl0VfYyMXYhDXOQXtEFg2NMJ
3x5ODqhaMN3GkbLkoeZSGEsY0VCfnTpIQSnBQlJfJa7iYsUYR5vF1tC5HMYI0rwelEsNOdc1IKCk
OKzQGoqp0B8/sCSa1xe52Kc5E8c6qkyewKJ+gjgwtDhehHji4O0M0qF5ZHt5RLOCQXa0q588nd8u
D5VGHtzLXYM9lBgcDYrtY/0KVpzbR72YZJn/JsZyTtiyW8dn+kFHZ3vAHDbBhk106wCRQVn5ad1x
7p26hF1zgYwv00YjU1BjlxF9yH52Ieo7ooPTFyoMg7vdkWT7VNq5d1g9PYENfbTTF+T4NBsE2ycL
PZ2u5LoFubdRO+NxuS0hwvyHMb6p0kZBbkr8sJcGbSAWn5VuCd/mAhhHdCm6shsretTe9mznIlH8
f/HfSW88b7SY/pjLYrxRb43FWaT3FN2iGG5DBqRwVgfQoopvP9NXHevQKwxlv9Qhr/eLd4r032dP
AbUdRq2nNq5gn7Z1n7u37XUxGzlXjAEg+ZTH58v1K22O7zH26T4Z7h2sNcUWbX5aYvmTWZZsYZsY
hswZbXqxay8FZjYOG/DDvb8XDhhJXMs/OZg65YDeksc1jG9RjGKgjY1HrYAo0X/ZfqiHzOOg3WID
zVwCg6qT1mJkOIeEat+7aH2nZACcr7MM3N9KMIBqUXJ1I4IIh95mbKZcoW2G3xK6GPLPVGF7Qsep
UpXU6qmVed5le4h3v8hP2neEocqvSxCkPu/z/Beg/Ec1tq9sAn/LKE4dfMVx64EvDwjlPyBwpZNl
vDzEYtVlrh8DkqFs9vooQT+QGhzKx4hE6zxGrzlBhc7HDjt7X9XkC6TVwgNt7v3k2OJihnEun8FC
OoaSTjLkX3z0EQCq0LuJ2JznEak5sHHsXAyDiIbWGuHUwlwwmHEm0balVQyOTf4XKPz+cAwU5iaY
AtIauiA5gfXAJOtACJiSk+dUfmuvvzDn9fiVgNmdcxeWYrK5cgx2VIigm66EXJgLkNd86wPx4/zB
E8M7QwY3LuN/AHHjmI9Hi2y7H22gtugVS/HVwBrr054Wjm5Lb6q5bgyUnKQxzuUEuoGwfosNaiWJ
f/AU450fgyW6HmZVRV1YSfIHFXWJ62QVzzqWw5F/rIOl2tWaJutMBSYIO9e81Ue2RhP9dIcgzLJx
veOn+7XdbdSNvMHIAOcUORqy1Lt6oQlAfEDKxpM20dqyay/xNqDJ48hZ9snfOjJoggKu3EkTTnKD
+uLYkkGgrQ0OMkygP/w4tahR85fcLQ4mzGyEJeGdrFEUrQ7aUcYrdARdSeawUArTCT8f/Ls3N3av
swln7vOBcyXYOUux0i4oGNNzHSfHW6HhD4wJe+GBtruDbZhbI+d9RwZhsmG6GKWC80XDBJZyKgEW
Tp9tNL2/UZ79yEO/FZbt3v6oPH/E0vTmslEh5wAlMbwKCj/42sMvH3Qndy5mxnlHuijNlERTU1QJ
70xdZcI6Kz0JYUZV3E4eEjfoASC186r5a2iIZljC0W7pSOfy/jjS1lRz+iwBi9kaKb0zOaBh27ko
RLPvRW9tY5LOQnsKL7OyFIVhPNeQNYVGfBrzHJLzKu4vWF4Lo/W6dwNt4xXv2i9Z51wEcxu1tE4k
5SzBOh1n9zF4ew44LwZHcwGs856sSNZyCEAmiob+aJbAqxbjQC5GMLCLhiNvCUHn4hjTEMq+boUE
R2Y2pI/QAf6LI2Cx83QugTGGTotHTENAAmq5qKd9kBONgEAAd9vouHIYjw0qqT7sesjBe/sI1sPY
PvjGI0IfDNhzRNGfzEY+c5UYrx0nlxzJp6tKDoAx9yQfjGe4Srw81+KDaS6JcdVdU8dY1jlRcEIP
n3QGvbbaUuSP/4+1L+1tFdmi/UVIzMPXYjCe7cR2nHxByUkHzGjAgOHXv1WW3j12hXZd3fdOq1vd
asmbqtq1a49rkRlQWR0+UvmYc3AvkXm4TaMtKqQ6cFwlUXdw6PgvGueaspmU4nKOEq2DiIa2zcF3
hDeOPPIbOhe2P4fnZ8XRb5YTKD+XSmycrtjA3o1OnilxWXY5FoHNvRdVb+UdXQ1wHWJg+8x8mweJ
P5rqujsU1oCneVaVUHCaEDgedVu1dwQ2YeGeditwznLVbjTTfy+PubNqkyRmS62Cc5SO4k9Bquka
jZzZRO3sAdM3/qyQyL6MyPb1m6vz46/Hf6w4G7Zr9aAOXU+FOx0IcCjsHe8Cj/lU9+tjL/C17FNZ
xLXCZEH9UoOqPSfZZuWDKBNNwBwV5FkmnbnEbR/0chpRDTkur8C383am8zIh18n+m+NXjGYJ7hfG
3N76nIOTU4G6AyJb8es/2vv38/s06hjeSWCD96EF7jyYc7GYJR5AxT8RDK2+vtDBDFT10dg2ee1A
JTnnFT45NpeN4HPtOgxSjE08TbbcXkGenWVHvCSlTUqxwa8fHO3PPJoinYtiXbtTNTtNgRmGfAu3
6PQvbtl/FJ2d9orSwNSE8GbckaACLwTQNL9C9x3oHp+uXU95TyTHFrKDnQrwm69GTF2LanPavPJA
eXlWip3xSiSjStHHQvW8wEOfuJlfkyU5hUQJidoCdLtJ8BrzbjN3H5mX/5wkVwXgAVQlweE7+JFD
aYk/QaXqb9HY8v94nVnWHLG9Zvpwxg2Ao7H0JGdXgk1VAw/yFKbqm2eqOI8lS5QTaJ1WxvLtvmne
8iP6DrfJJtkVU9iq/w8XgTEgZ10Os/JKxTnw1o7Lgzg5Wl4s2WFBghfUi06g7ntuUniXj43ijSoY
gLN5s8ZIgXjrl4m6m7iz2W1+jYsJxnle2Li9NE9KnxtYYYeek+NyGaAKW7i+FbtbHokAxzUwmWCh
zC6XQVVuZxdsigXidF7ZY7RwfWeO2Ti9NQtU5Gk8AshtRK2ApX5H6ecV2XTe2zKa1rwXxYQKSVae
ezXHNUPLEyCsECQjjxqCSXJjLghZvINsApQnIDyh7Co80BmecTEZlwTNtlEoS1gogAq81Kn8ycR2
0UCEUII2HnCiiRv87BMXnw3QWy1utaSHuMZGxhg5avDfXgkmEDcT8rbIP+F3vfZvr+n2TOHNuQNZ
o+AC95vNeChpZuhXw4D8hORoUFGd4ER+4I1z1slzGFgWHaChnARBobYTpefMjdCKzssTc3WUsSm9
LhigqqE6Cl9/8JXJHo0VDvcR57kmLCmOhJzjSSohp/KO6K1AALhLUagNnJfphagOQe3Rdm0/EWxe
VoCnLhaTeWiBGjkkCkQfaZuK9zUFkxRehatP6Tkn123gTXRyBfHEwl5hLoDUc2HxnXaEm3oZq+Hc
6Y3FmByglyVV2t70BomldoopnemOZnuAq/C+0jCqQ9WVY8A5MSPbGCQo0tmSCwiNphfHOc2qnxmQ
v58L4bjsFmN9rqauxgq9EM7Hm//8p0cLJvebxtgW6WKckoDmXLzldboO0aKFbqbA5YjhmTCL8VNa
QQ5qS4OYw1JDbmd9RRD3Z7MA+BAacB3OfvESSRZjQS7BUFUGPZQ5gjjvY9m9rKcvGOoUJquLfZ0A
EYijBtz7x8Q5vZnoSXlLXWF4tZoODkq8aMkgZ99FK27rKvYe8/cUvYpzfvR2PTHWFmNgBlXsE7Gi
utE67dsAJQeHOG91z4UYbFNQoP/f1c3TBV5Ab4fbDdCEl82ft96zbeGd++COeioY2YadN5G3ZRsH
zfraAB5FgFG5oJJYk/UL0IEmCLTOhHL8AgnswOsOH9fRO5lM+rHpuzwI4kDe5VNxmKz6xTtgC9zC
qdfUHXt9Be4Mr9F5PD6+k6k+pqdPaXdVrAYynWi6PLf2QNRvaVYAF5YytlFMRY6+jNqrO4HMfQ+6
Bps+WNQFDFUiowIcgMvMfi5lNGC9E8Lc9jhUgO0kQ4hqi5vg5X+KQu5+nrneRqHnsanj5ynqkZMM
bru7fvXxgmIp7u1qT4kJni9oFIrIvBPJ3G+ly4TTRYFIjJ6mpBmOf2w7XxpTQJTY1dnbcrWRruHX
vb4TyNzrxGqqSD6FCuiuv/2fw//UkH63IDaXYQx9pYonKN4c7kINWsbCnrzLDnK5vsNTh3H3+e9i
2ARGlYQiWPRwmxPS2WALQVfPGolPHT20G/gln58QO6NkUbxOeN6dZpMbkRDViiBB8vyINjHadjPd
kIVJ3kPMIPIAq8aj8bt1MhYEo2r1VRNxaMArBTwkCGXBZLbRd5MLpsXABhl+cbd21DTfiWQMSFUp
AKITdSxwjpn3dfuaOvUkcuSYSIhYAd+R0Eqeg74S3qPAueRsyqMyCyVFwU0GiM5huYw2y8T34HKi
ccaZLIzJwgb/PIggfV5agHMzDMa4hEmiF0mGq/i1owm4y/L5VeceImNd1NOlSnP69CzRWeh5QA2Y
bAitQYELjuepjLtfd8fH2BXDzE5h3kFj5h/11rKLDegeeSP7/3IJ4CUCZcxSxdtQwF1r23CKpViR
EgUr+kD8OEAppxu8pbMYxDFbENzxXPHxsEf9K5E5I6kGuEVPJc7T6Uc7xZQQHK92SctEvDTAuLN3
J4s5r+rUYCz/AlmYonA+kJPyXmBZ/gDYMnUxW739/n6uIKNAXRgD+M92MmcWqFIelnoM0+x8NS8Y
eckaJwQ2WHkFj8WUyFOyIFf3Ezzm/ivq5z8RSbc09PCHTULwRnHiWCru90vx93OYl8LqzqqU1Fi/
k/h9R7Jp9urwsjn/oqf/EXK7NHcqdCnzAB23WHOR+Oc3rfKIj+nNA5oSnm8uZzE3Vb6TA05i4zIU
WIz2BfY0SjKgcezW6MzX3fHd9OlOxFmtwizMIgX57rUe00HXmdMRv0Xa6PlaxhMZfxXlVmq6k5Sl
eTScc2waiv/4C+3tiLGkznF43sm4t/z3dNRHL7IF7XYcnSFoLrxGr0EDFGQ/fN2eRMLD+v+Xp/yv
KMZ/PF9TOTnFVPmXt77v3saykBIT3Y9sn87DHbJCHcYF0hV6SGKebaYLeaLrMmNXusbMArE+0at3
9D68KTBdaCRJ0Pk+o8h0FDKUpy/j79zfFTP2pTXCejCozMY+6LMaDV0zuCvCZv7NnST5l7fnryzG
tBR9U8bJGbo5p327noAm0ekEyHQuAkig5XOWxrtsjOXoyq7sYwvSnCgg0vZy8H94DhjPcLDQYppk
NnKI4fndnDbEoLkWZG3neQo0E5VnO7iymEyUVojD9SrRm730dLuKwakaesKOF0Px3lMWUKy/BPpZ
v50S2Lf1yfLji+wwJv3+3jmAquKdEndZjFdp9XkW6QlVegkunonYEE1EtDvhubkaxSu5M4y3RN+d
uWqsKM3F20NyXJ6nH18CQYwPhw7DTBMMVqA0B/COs92jnZaXcx716TQTNIKiJgK+kFmipsAeK2qh
IECo3QG9HZxnhWryL7tx9/uMgdSVq5LVfQrH3EIEAkiOCxG/e95YznhG+U4MYxxV2OBAo8s4wBk2
lkiUI7h+fkqjE5zmnQzGBLbmKagTC0sBuYVHa6fooGvn5glo/vEympwd7kjdqAG8k8gYwGsSBiAL
z+nhyJOLgzqVlSChe5vl5L1k9CCeHRRjAE/NxYgTK1OQx64celLXRZWCTtIHSgtvJ+lOPZPFmD9z
CLNOVbGTDeQ4XuToKJ0iTOO9mRzlu2nN3b2irBODCorYXXx26t0rekd5/J88xbt5IncitHNudOcM
Ig4opZf7lqS9XZoe15pzjudmqu7kyEnZmXEIOf1kftQnH9lMuJIczSMlb9PGnae/Wndz4+5EWWaV
FYGG0wFOJAguXXgVHaHdvty832hK7E4SXfSdpDQQyqwxIal0j876hp99G8J24eHa8wOvCjv+fNzJ
Y6zEUAeD1J6xicqNUXeJWZMXw95cwCTxjjECsKDxkn6j/uGdRMZmJOVwvYAyRtmdDrqA2TQ0Tm2t
XfaWkP/tbbwTxRiLIgXLQK1gMxPq8Rrg8UILJ2ZpUIXBZB7lfObYw1En5k4gYzHKIjj1gg6B4kT/
mC/XHgpew6r+A0bU/6JH4PdOmsDzkFULlCayrLJxUBtYgYaxbLgzWeIPnkHUbVQ6rTy7ZI75xlna
b8PxKIzxZ7qqVVspKXGrAdt9dZDYAV+DtUXNBH84L+RIJvpRGF353S2whLbMwHwFYRRdb1hUEYmc
KTqb6oaWhHjifhvfR3HMi1/WatUOHcTV1eLi9LY8KymDsGMsFycb3dNXyuTicDb0t5vxKJS5eVF+
ytIrQLLQ24eQpbNAi1b3HjCjwJ03CFx/9LdheRTHXDspFiypayooC8C/dJJ/iujo85+viacjzH3L
q/YUdnkD49U5HlA21Y0IXjvbfi5lJKHzuBTmlvUV4P5VA0vBBLBoJ7lbhJiI6NdqYzcSPAGeetDj
f3ybH+Uxb7NhxhddqCHPUdbLapcIZFgiUcU1Hxw1ZMOTfgB4TyXfjij7p9rzFO63cXpYBgsZfcbb
P+glTgfzwhi/E3Gz4NL8ARyc6mbRi8GRx9FvNjARMEkznOmuLQ+nz8jrNjnP2nLO5YbEemcl2jCp
pXODBWHsex7v1M7RBS89nBHx85DQRjzdx81j3mVBOxnZYELWYekIaKYLpi3G327kX5x9G/GfHkUx
hsGIgKpgBtg4wSJgGWs2EeTw0jQjicNHKYw9iLJCvRQmpByWx+bw0bsWGc6zxql0GtG9urZO3kHb
sRLe58u5sF7OHbtcU2wR3/kfXILHb2Hshn4qOvSGU8U/6aSZ/JNMlZQASY9XJhhJtz0KYixHIqZm
M/R4MSmjtdPFU8O2DDvXicNtReHYwhv98p1yNlIc1pewRfKQzJ1zS8xF/yfhTanwHkqVWv07KUMt
qUrXUbXE8KdjTixQGq53ZDKJdfQAHziG93fw9bB9LLRxXgVgKBdxTsdr6GqkWgBzMUTjlatt22jJ
L0jQS/XE8LIUWLWMEYiowB6ixTkqZwuUOQ3bkTYWBtA4t24kc/+4NsYHEEu5FlO6k3hUgg80YQHC
GAhILxMQlEwXaNrhvpa8d0xlbIrRBJew7LA8B+Z4vSTZspvaXJ+UY4dVxpyEdWkGlwFSwOM+y3qC
bNQlI0TYaxNYSlQAeGaZ42mojGWp+95KWwVaMqwP5rZEDanh5mhGIrLH42JMRhUVl6DrauppH50B
qagrsJCWSeQ+V3ne5jEGY8jl8NJZ1EoC5nCec36dZ+pZCOLsHFVi22IV2aHQiTk7ne3anIKqufCs
d8t/vhaeNBYJMAcvtqVVtz1rHfFgefJ3IxPZr/kMXpyby04Agr3LsBQFoigpNOpgnrisvfIdLxkv
Wzcymf6gCSy+cNNXJw1w/cpORzH/qFdAWrLIGuWnmkzDmfha5e51UuL6Am2J4xnyjAYLPVzmeq30
Z7wnCuoPS5BjoNHqhFAlWxoAuGjQai+Tvd0Auipfcowx533RGOMh50mTZPQpSy+uOtg7wU5NRxu4
YQrvJBnzIQVwSZsKciiIwRA5iItSD8lEuFicFUnUMDwx9xpjOKR66DMFpFdopTksLUyNvmir4QNZ
sBA1MW4mjOcMsChMcntFmEkDMHQrLM9fJnmlUrjlZ96qGBNiGmqWiRrEdPbhaKw9R3a7xkWVaHBd
/6LxgiP6c882kQlWKrnoE53GsgdNgn8/H85EnAC04Qp2rcq3gWfg+waXH5Rnj9lZwjBVs7aX6WZG
LTkHNiBEEucHoxHOcyM2bpCBeafIwM0S2e6/pLjGVZf0cI4bCv4jbNXa5tzqf1nLXxlMqqO1pKaP
Lh01XvPrm4vcA+GPvo3f379CmBRHaWbVdQgg5EjbM2t7mtnoBlqhFWiWg4WXZ/vpNf2tFn/FMe6N
kXSKWPfwAuZLUAwu7dqhdL+8reNJYYySrueKPgAObHc4iyQAV9jzwx+pPlFb/3cVjDFqL7KZSBV+
PwHrkeJIK4y6oamHI+ZWuX22WYwhKov2GlyvNwWoPy1vwHgR/qD78/Jt2fmqPJFuYfegZKH0eD/x
nrPKcQfq7yoZ36Y3skCtGoj31mDZnYAcmZv25R0UY5ROOYCiVY2u8IgHGh3C6x1Q2zYh0PXesaev
M/BW/PDu1Wi8Di4wUZNxfXXWRgiJ2l0uxoCQKCLxIlml7+I/6rqZ5m6CoabX2Oc1Fiojy0TLgylL
ANxXZbR54lbchUemhnZ1uaxkuKKYMUqnSAF/hJW9TlGwClfrqTR/EWwQIy3edPCSnUkaggShWdSL
lbtvJ6+8DRh5CjRRFUVJNDTwLGrMrqeZJhrhJYS7cLGPgxNHxALI5RlkduC9Bttb519jR18FvDdh
ZOM1CbtuqbIGkhK29+NybdOwLCyc9rr8aN+ChTCb/Sgx0TYc6zz2pj5IYgwAxsnD4RxBUuWB4jve
WW4CsF9gGzbEtCvv+UUZc/3Qpq9ZEnYUM0cG89YVaaniMYAWJ5h0Wpa528pkCBEEK2hVeGltFe3u
9bASlledtJM96gzcuZ2R9whtAyJAHEHroCoa8wl9eL1WaiDAPZrJq6+rfzmRkw9nzBAn2RQw0WCb
HNYdz5rTF4gxUFi0KYsKsGFE6TbJd6fXYpdkghFI1g7ZSLedy9NyGhH5bcu7QCPs7aYlgfQNmyuK
MLyMKcqEWM+vpQJBTg9i0PJTpNXW6pCStY7ZmoEIJPts8W/KUorst/iErLkyEykGg2kQacMzXCO9
z48fxFyhWLLySyrI1q52w9Uy9U6z2v4IfYEYqzQl7Sp2C0zD8/q06K/+2u+7bWBOOeiiQAtFbEN6
ItZLsoBGv/LOdMQ43G21LjJeh9lYdS2FmrWbx9PG7S277TxrpZJ6B9zG3KGM9bO44JmG5yvT2WaH
PEw0tTzr9IDlWfepOF1NYi+zNR1U54rt6sfC4SaSeEIZKxF1qRAPGZbqVFMBjIwriin03Db8dq8s
EV0apqqrKm4KC15wxXzkpSiTYHcU3d0uspFQPPL6nW9wD49q8SiEuR06WqSscwUhh+P6H8+bmzad
3sMostSSzC8mSw+TyWjbXU8xAxb60XoDTk/M9n2uVitllm3gJG9BJUxms5MHtgYQyfNiqluW/dkn
0qO4sxThCQQUgYZPdNCR+vVFx3pbTI0eO0wV7yarGZoMhtlMsgcXE9qzEBBPz89hxGXDHmmmaZkw
1BrQqh8/YDiFmlxVQYAk/eC1LdH8we/ezz1J/WItvPNqviNB5IM8FmgkLJVL0bVWgBcon55qApgl
0S1npW3Z0Sp8P5ProbJlzuUd8Rgt0QKipqFooK3HWh9XeSrP5jUvcpUOeVFKLtUGHg1gYAEO8r7A
ae9RAOad7UiDHh4BvOpo/kWrEjzjR6FhnQZxferUHdwayUF/FKrNpROsV58dKdzGNfAqvn4+P8+R
CctHoYxvrOdRIAGfVIXBgFKDDww8jP8EztRbHucAk/r+Lnyna/0SzEuzGWiXtnpGrDPZHp5/x9g5
PyyeuXumILXCpcR3qBTAtJilzmkbboPNlPTH3NXf1C9h91zkb6v1uHLmKsnA9erjslF34FD6OIOa
flqFHs9FpIrC3NeHZTHXJYzlOi00CHGs9Yf+z8uQAp8Eqeft87X8dlse1sK2DkR1blwruVV35iRa
v2yUmfD9XABPOdnm6f50NgLRgoRhLX5cED4pDhpk0R6rOovrrDumgKHoOMZmpCEYywJNuyGbliwa
LLJG0meFMKQ9dg+Tj2jJpUTZyx0R6OzL/AXERRNbs1/FOeATchAgKlPOoke39U4+cyMFFfD1mXal
lyOjeH10PL+0AQidLaeJvXmjI4Or/Ws0i1zkmjhnOoLf8Lh65mpmYZOf4gSrb4+nT32Gm3n1r+QF
NtfdvC2K6QpzxxGveDdm+h72nLmICGjwv+me03kqx1tr/m6qC2iFBqYwxWqf/fRfdMeB/MjN/Y7e
lrv9Zq6k0td63gANgRYxQyTQD+nrlAxb1802n+qCwuDY1v9SRXzcZ+aOqorRGoOBU65dL3d2MH4A
lCXuu8HT55HyHiQZoqTCkUGui50Y061TnIemhBPF9fmS5tMJ6DgwVwsUT//k9IRXsx8BnHoUSCPJ
O3ehOIXGRRogELAjgAucQodeAJKkO8BzRy47n+Q2QjlujnTUtN6tk3EICxT50KsKsajKLs+epE7T
lbz4NnbzbfpBe/h5acQxv+hhZ5mbagxZYYCAVkVVDCjyiV9OWv/6VtjWyz+ouQMCkrif+321TLDL
1nSrrY2p6aauuuIY/PHrc7d05tLKlwgcERk+JEGdeOm10ysok2AnT4vFQgEp46xwUI8X/4vqxfgT
eieaubllrGeSlkB06R7QBYI24WJS9fBHReD18OzESGrgUbWYWyODCKg4n0UsdLDbHKZJfH2f1ejX
2dL0Psf9562NxbLRIiA6BcEARV7CITdJi1QxesZpxzhm0jmWd6SL8mFtLJaNWYF0Q6lgh8xlOQOO
ACET9KtjXIKipubuyTE4L81ILe9RIuNwFlGSnJILJGrIhH54k2TqP3/LeLaHRbSph0tmph0knB1P
80MirSihLQIEOCO8TM740/VXFU3GAJwUrVK0HMfVOuasJrLt7G5P9gZ0g8Ik9TNPcASHh1M67i/c
iWWsQGRlsSwlEEsRmCnyF1wUb2o6hPwhi85BcASWQ+/b57V78249C2uTKoaZ9gUEH46UWcDzJFz6
Yi8Am/zPwkUcNnsVnNxO7djm6ervZOCj5jC3Pr6kdad2EA246Y1uSxTWFPZ9gX4fF3Bnr0ifbE0e
Szy1Yr/c2ruNZh7qrDdjJOogVKRN+zjbHSCMpxPAsaxktAdwVJe3RMbUxFGSWmoDUzOf650NMCSf
llS4QDdjse39I8IC3Vy0ykwiU1Z30Xv0Kn/rKAYI7+BP4ALq3vp4nuwfi2tztcBxKyYK9CVaaOtk
hem9ZXOoFpLzNQXs2YW8vODJWqxkDHuudAIPe+Eak/eAVCc6W558/b/tMAtvE4edNDT0vsquBPAp
ApQdYCYrduSqL89FjdTYH/SVBbW5gJNMB0IzteRABxA/vemVEHKyoa57QDdCXX94V+R3AeZRJGON
WjQupGKuIYw4e+lau6zEKQpzPhCmLKebAwweFWnrXVjUGXm+2FvLz7NzZgxSHIdalV6w2AQM5gYR
7YvgvHg7xWkmZUDQqIYGPJrsRrsX7tHcmb/6r/b7+xu8hcF+B6ML7ypRgc8+iHFPIrWsorOIV0AH
e9WXgGBiKk1aEDb4Pw35fr56nlPGZptN8VxHfY19TwB12rhIUXlAW5meJlJG5D/vdCDGWCC/AIrd
T6QNYSiffwBvsYyV0qOkyftYxaP69Sfh8jtKnK1krFKtFEoHVg91F+PaEiAAATbNfb4Ajv8OfvZH
//06XE7g14Dl08K5B5aGAaj/kY3+aAE1EYF0zQRx0eUF3Nel5Ysk33OuDt2hX+piiYYuouoG6HG6
B3fxgxg04Sm2LFzWfKF9qX+AS8KRMO7Z3YlgQhShDYxIGaAkoq3bojvZvL1JANujPI8O12kdDejv
hDHqX0VxHUiZqWI85kihQuiM78sejNlcuF3ezjHPsni9hHrdY1nzU+4Mc9UZTMfh+lm89TAanoM3
MI0kgzo8R7R9X8Gi9nV1MUJ8cn463wLgw8G0n+vkuCNpGQjTdQV0Z7ca071OxBaMqRppaJ930jWu
MkzpTzeHG+5/c+tx1O/9rYD/Ecb20FdaKxRdEmvwi52lk5pIN5nExnwvV9LoI/F3WWw7fWkClTAM
T9qtWwmNsMWRi3U1HjPdyaCrvdu6vrJUAOwHt7j4owV3zcSaUPR5wUknB84x8XaOuVfFcJHMPoAs
y186Cir0njy9utn7quGN0ymj3uDdspj3FRXbvBRlgca8zpKWIz7Wy8Y9T53a9nYv4CyzQPq9ALtF
s1hh0nf28wMUJW7L73gMdfcZzGN7tYIoDCooJuiX6aRdMPWaqTzn9XOM4LHBnbiTwxiR5KQ2TRyE
uADz1ilhipGYxCRzPkeSAQUJQGfm9nbr8MBIRmYWHuUyJkXq2jRQeqzvcFweDa9ZDtvVnqqPzfXv
x6wXrcLrpi6qssyOa7dNWypBl2q7eoYSWEH0HgG+cDhN1SNcBbhL3zwSRfpashddAaGYLqPkoogW
c3haHgaFIVKJ5CwR8Pt9Sv+IHHds9Dm9F8KcXNtEqWC2hXajl/6oP5MV8Kjn2c/yeEKTAVIJTr/4
LwD8xq7ivVjm4FS10IPzQMUuL050oqOLAHl1g92F1M4EcBYuKJegMhz/azQKv5fLvA5q0QxC12fU
pBkE8DwU7gGoWAt3D2Qe7ts65m39lfbLV7nUWhvIMl3lEb1cyluymLV7wBrxBI1mZ+4FMU5JmyVa
1FBBlEMH0IQeMpuADQSZB0G7j8YHSaA/+O+6id6UR7Mdq+ZFbeg+gv8kpV1q9s83f7x19H7fr4ux
2JV1btMacQrEVM7RnBgoPBroiDjPo5cwJo7D28nb0MqzhTGGe4jDRlNkSETW9LjUkDQ8Cr5YksFy
9D+24x8oCF4/w9+TLSaF9vuZO9hveYqmMhtz87zvGX0f73eAMQKKUl7bXsH3IP/vZW4xub6AlE/p
CO9xHDtRFQNyGs3Fo9TLnGgFoJnmmnUQJORkaR1l4NR5ITK1r7w7OOah3UtiDlVtBdOKG0gaXuFz
CqkN6mCvhQFAaxOsHM1fEigT5/Efs9/3UpmDteQ+M67lVdvFFukTJ5uIF2RMBvDibSnMhoyk3zcv
801/k1UmVacseOjklWR2mqhtMP9S9ZoGrF4JOA4FeoeIRCJPs5yzX1ZOQEBZCioSu/GzAEBk/eT5
oket+/0HMFsdV1dBuKb4gLx2ygMqVuK7ZS8WDfJ+eCWJMXmzRTT6RNsh5u332CkbtF0MK5cMiaUc
EK0ccofIQBIOkBnr5aF4CbdRSvb77i1CmYWjVSNwKha8+r/ymPPNMjRlNgbkzeMzPLtIsnWnBSJz
YZ/f0KeG3F/vLWYdsRYacMEKN5r06N/2lf+hPR00oIqsqqCFsmSDDfHDTkwoNI6xS9F8LKokMrad
p80uNK/c+93XdqsOhJJScc56RMEf5DJPW1YZUYAWdQOBHFAfMfl6BFGxtPsaoHAv6lTd/cmBqzcb
PmaXpS9Mf0Bu/vwLRjrXHlfOhP8gSAZ4jowvCH3tDbNEXxhM2R6O6uw4r2ffodf7nEMfi5Rpy6eh
oTkEIfkt+30fPZwxHJuha2XXJZvTTnaQzO7nmUcj5W09jyba+/Ml3gZumRv9IJBZYp/mpzBtBWgZ
egWlDNRP66tz8sXWFfbZ9HP2GqxeZy6JDrfcOmqYqGBeAAeZoDn0+aeMvfmqDJW3dAxYyKgdPj7B
/aBLnZmVwk4QnQoPoRd/C5KrzQe8TZ5NzLUtLcXdXkSJeMvtQRrxbB6EM7dtSAUL0TCEK7Idy/Y/
L2uaZz+7V8FFcz/ge33Oaunz87DxWKauKKaE3l4Jnc5M2sdsTFEQq2uwC03bWxar86vqxp5hkBTJ
75Vrty4qxna25uzy77Q0I5fZ5epsxlokQ24tTS9v1RwUq8DcrG3FR0zl7JYissOpRya1N9nljjcJ
JzGcgjiavqaupaM5KJ+ktrJ5vhu/47rbV4F9DhuBkXk24WC2lyCPVAU9b8YfZW5tNXu2541+/c5V
Pgr5lWgoAHtkihCC2DXzYVEMcpyfnTZy9U0yQWesuTECV+uJiMFpD+YN2eMfDNrJA+8t+aVt9EvQ
5SjrkqZI+I9HVbfKvk3lXMdylQCVpPXXmnKgx7WTB2iHnUVXzqn/TugwAplrLpZaFWWtFuyulX+5
oLGu/W6WxnJwq9Uq2w0uCDgRtMs+R+7vR+xRLgsTnLfnPMCOB7t58jM/JquCgCghJ8lH4L0lJ9oY
gfIV9Y+szRaMEK88Cz56y/5utMFou5kWKTgHzWBXaESsyUUkF1fYZhs8GbAiz5X4d+c1XayuGqoE
3FrJYCuETdhYF1GNhN1cnQTbeJMvArcnsYtiua3OgHCIniLg+YaTAT3C71lLCz9ovH79ef4dvx8R
5juYWFRC93tRSEKAgatJUpLCcOWFnTgn5+T9xO4FBMpzHsfI77ENRiaj0WYkgGDEDIWdkxYAw7ou
vPTPzjslIKhbku5DVcin7vnyfNa/bX0/dY3Pz9753MOF4LkNVJVZw2poKlrJFIk6a4wlt8IyrIO+
FjCB7h1CRP/Drl1Hx2yl2snMnHTLTiKz1K3hrKq+Nbt8xOBemZUScXgt6BIVxXyKBZQfOGr0W9Bk
+njNz2Z3AZI5bh0l1VzBrrlXYOYidRshj8pzHUbWbSGxIkkg8FSwekbY5RQ3VWnEAk2jZi/NR5sg
/6CvtZ9P2Unddu8jY2Vwx5J+x3MWkNL/imW7NtrEKC5VlghIQDgJ1qjGZFF6ugfPgYeiPnbBLFkD
8ruCf8h4NB/3M7l2VhEXkNXS4tq29T3F7/bJx47eK4JqKtD93Vf1rVgj3Yq65hfUq5s3Nq/n6ndQ
TRd99yGMjiXnXrwOCT7kMAct3fnb8z4+lvP53D8DpKJe51A93V73/+zqkjR7N9tJNE4o3/Gm5Pzc
Bb1bv9QMlgdxPIo4mDF53BYwiKhR03S4ewYJljnamE92GDudJwPF6rugKLg8UL/RHbAUSzVRM7I0
iw0KoroJNDHQo70Q29G6JPFRts1ZZKeOB1A3O8Ub6qLgm5PNWnVSP3Hc88ss8T6NT9+Yas7Fs/wu
5PqQv8v7FoZrFDqsJSJMlVgNCfIqFlslyffNBNw/5iZ4R/FCdTowbzXTdC+GnJf899ZTeSpuHTrm
dY3tuLlmuWSEVp7vMcEegq3jp/v6L3rtftUtsCrFMg0AhiF3ilbZxwMuTpTjoYyK/Xl6vMhEjOf6
TpiI86pH/Md5PJRfymQiV6KiRV1HlP9r4i+Osy6TTtdyH1IOHsy7hXBLUdzqSLsMatvaNP5ZdZ4L
/T0VZj0KZZ5p49qJKDBA6PK6k/df3lf8mg5OOpcmgz27oHruubYxwezFqza149bniKc54ccLhE58
TNkZGuaTZYllCzldakWvTLXay7N4uhSO62aSlSS92EiqOIObRkQ/EZEM/5yBCY4yi5tPqgkYUTne
0g1igf0OHRU3KDBa06WbN3UX/ZWtEGGkyKz2yrr7Mf4Uq3J1mUaehLbccJctPDBtwqrYg5esQmIs
tUm8AkQzHtF9St5sTEAC80wEyCFaTUT7ALDwva9NZO+0jjl5mN+RsQValbsvZR6b8nxVlCrEl0rr
yqvh5VCI6gGN06YTecE08KSVuk4BVt7wzmpEP+8lszW8LtGDElmKam/5sn0K7SueACQIjiDZk8nJ
gyfpKNNintvae2DXs8It5sqUxqvPdWbEAGIHADUL+6cYOrrXH++kPuRVpJhxvRdnS2Ed7wZP/Fyj
cVy3M/9Ca86wfRfaIWa/NWjkzqa4sCS1c/vifp5J6f2kUx9oExp6nUKP2507tksmTdogxDCg18zX
FXlXAEq2vuyB5zrdxa9aSOp3Y/JqItxbG4788nw3fnflQR8sqK2i4yaLyi1vd6e5iRRdtdRoLvse
mrnBRKzqyLldLvuYWPvzx4+52mow+ydPsvfaNJubbuw2pPa1qczB+P6dYqefYskmkpSiJYHX6vFg
NCkDTl9d1fvezneNTkCmVNjDpHH6Y7Lrp5FrOQXH5/xdhWFk0uO4W37VxAVAZ28yLXQAnRcNyhaK
gxfBRcqOzvgs/g9pX7bcOrJj+0WM4JzkK0dRo63Bw35h2Ns253nm1/ei+95zpBRb7DodVbWrIipC
YGYiASSwsCBMpMtmCk76x1v/+2qljAaaSkWOkzlV4jmRivYbt1cCYCKrS7cedNFsvguNlbTcaFaF
WRvxk7cRPnst1jidtVo9wJ+C3jmtyTo9ylL9PjotJVNmPwmxCHKkmLDNK/SYT6aURUaQquZSGrHT
G5whfvvoMxhR8CiRgDcVJ9ATRzlETgfqlSMa/QBh1oUDQglTXGHqh7bwJJqJHJFmgU9jAWRBtzNt
WdXOVdQiy5oLl2qFXVy4TxZDF0xVr6waVpPouZailCWyQFUY0naDbCaxRH3TItvaa8UmXtLS+2gd
HySoSPHCx8poMb/VmJ7rS6Vty+aySUZtBAbQaQ8YQXkcDgPKW6MHR5No7dbI19yuXHqoTlfgWmVU
9LMj08ahAQ0RI/7jVnjQcgppRK+7eJ1Rvw0mG5qCnX1XKYDPO+TRh60HHIuid8aKW8yj08EM/KyI
NA+Cxqm/n9APhrHPxDGPi/achc7bCG2oP90Des+6bXZ6fDXuILuTKISBEk4cuVSWxiE2csO1Y1C2
6O2R7XKr2MpaWXcvytpbcUZqMCYxA/RhFw6nq3bm5PvG8Vc8pt6oSwHO3Y6j0j7l8tEZwgswlJS/
lNBNGQX43+f+oJ6yUqvWvVPphS6e3a3CaKWntetku33vnGHjrwNuwUjc2WegCuA1iYInAhpTZBqs
3WRDGvUuYQEiQtlGAyHshOA4YL5hC+D09rUxRlyBk49MzOJI9LuU469wRUJzL8eJwBpM4deVdWzC
JOhqknLnHaQCkyXabzwqn5xmYWgU+jZsOwKy2DlzWmSOGjAkF8HE3x9TpnfQfhZrkHf26b8/CLqB
siDwTfRAxJa4YVzILouhd4DiZvr5z+4P+NwifdQbq7MLI96X9mZ1Ou334AyNXh+r5V1aYBI/tday
CityMAJUOD/0dUaUEvuhlJr/Nm4Cu9+LKw511xM4hxdUj041QhgBdQWeD/CICG2pSAABbxQzUgU4
3BueQgCkfj9eDW3I6N+nNHuUvSIVghqA6i8F9BTIrzjtRpHshbhv8mI3Jut2GXTuVm2EImwHLOMP
t/GNwWgWDmVhm+iwMiGDVxQMfp8zXEPdce+Pd+mOoIjapt/c9NUdqKUBU7Za/P4EtSH4p9uL69bR
/EDPFmTRrxlaFBWMqEKXk1yFKHf3GZjSLlxwH0tbRbmuPHAlYZh+n//xLUXV+KXOgyUB0/+/2qtg
iJpGmlRq4gAn4JJWMPXVaLbIlU4zyfDXy8LpLCjxL/rtSuLo+mnHEiypMit0YYOMDsPQ8Zen/cXL
yhysfr8822S6eY9UmgrcwpEIZZJgmehkkXXmY6UcvxbWNR01JQI2Bv4WMYYgizRVRMTIVdRPza07
dpeeOD1btyCnDdHkvekWYuCZC3ojitKKMAh6IqZAnafv0YaYIETkN0uYtSUZlGKoLVEwbgYy2AL0
W5q/b5Y27C44AfEESq9kyn0IeMhQd8ePCVszMTepHt6TOl5LNtB+g7YkZyYeuJFD7RbaQniRkQEs
9/BeEj8czxHs6KnU3P1SZn76pTsVuFoRtWdMlLtlGmBFgOa7C4/g2fO4+m3KsQfjKGGGOn47qTRk
SrrtIhXF0j5Rd0TMpDKvpn7Hc9IbR7SsiJaAhuz0uPSen7EANwdCuUk5Tbly9CFo4x2tz0gXMNhr
IQibue83IqZPuDIynoSsWsgA6C+vd97GNVqzc9gFNzlj+69l/IZiVzJCYOZkjKAVz8GxseMX1Vii
zZgVgLgJpVoEToQu6JHQ410WzF1nQeMMD2mwxxZr6ecnfbj6fjQw5pmY4Oern/Aps8cBJFCPJcxF
Xwp7tQIq+lJcjq9dGIApWz5x0B6Pvfa9Vu2JW++xqKXFUMaEDFna9mC7ORvSYHWNnp0f//5cUAGU
iKSKInIdQBNM1uxqt+Io8VvM44XSTpRwgfZdGfxi3/WMN74RQh1JnQ5FG3cQ4hu5qW7/j0ugToMl
hVQMDX49w8OE1y2USCV0rC5FwXeFAQRFN6ugzsILgzaqUkDlgXZ8eX5JHcniVpiltzQNZtaOXB0J
Zdi7UehgtLCeKXZJQLl1zm1jYc9mze6VDMqk4zzYLAixlpcXAhmsjngF/E81mPC2z/+LaZyzhutK
3qTnV2qmykENbkWsKVg5O3IELBQNk5u3vbG9/Dxe2pIkytxnY152QYReJP45tkRnOwIDs5QbXdq9
6RuuViP6URYqNVYTOpUWbNdLrYiLt5Ky80M5NqC5wfHsNt4+dc5n9HmKmfb8eKvmFU0FYAVYKTAz
UlLGSEnLWpIm5pDU1bLvxjcu2RJKaU4I4AIS2KBQUUOTwO1etVlDQiVDO8KgK/ZgcngZeQBalgtx
xJyhvBZDX5q8GWAE0Fyi2MHKtVTbOzzerDm9uhZA3Ri38ghTjxCAHOlPceHf/obrYelazsUq10Ko
a+JmXT30LISwsRY+VZrwnDnygVt7RrVaItVb2jHqooQF6u5yD1m8zW3dVeYshfPzAkBhQpCnRNaU
svqowQPr26NVasSQiUATnXBETPT4VO7S5pNRBs0nqqd4oaCqT62iltswKl1hmkX3Jhjla7qR9F7P
MUPt5VmAiWn+k4ceqEUBuxOQiELmk1KEkfWGOsNwpjP42neat856u1+3e33FJhMF4RdjNXp/WDqt
u3ai34VeiaVUY8jc0GVCBSS7b4bEauEJAwRzIJKMn2dgcn5+YtAGxHq1UlAUkYBDWYpu7zOh005f
fQC102DW81uS4QOw06MFF/jyUhsRKM+1p6fjkduffnzTN3+W8Kx3neC/C5/y3CgpT7Uy6manrdsl
bB5O7hCSw0RPLjJApDmwyuu9bnI4bvcc7iW04Dfa4qrnXnO/Wfb/J506banlg7DmIf0FswDeNhYX
6a4DEkz7fY2i6amYeihTe6n8MRtrXIulThstSFwtVxDrAqKifKVrsJdMzXCPb8+cbb6WQh1pH+Qi
65WQwsrGYUJxYpKt54DS87GYO4APfYSUvyRV3TBxCzkV5hxjANGuOzY7KTZQF3n+WrChv8Uq+rV6
vSjKq0V1VDNSDGEiJgMgSRZrwsp9Uo+fANj86czw1TUQrk/IhB4rbjeJ/JRxEyg514Mc/bA1Buum
34BtesbpZ335uCB/vOB4pcnp3X0jqGMxNA75dImmK8QQC1mKlO6/Q7y3X4pigjSVYk8Yzn41HQWI
mcWngUPtE8OuElP7+zcCeh80PeUqN2sU4yojNBWo/3r1BWh3p3lgnf3J7Z+fr0WbN298UAQRwHgr
SvDkt05c4L04GxIkgSqTf863PfoKz5ntW/5r6ViVXWme4/5NbUFfBwdg4ozMAOraWdCi6ardbdrV
R1BaFPZJFo0xPkI4xFsB0Ib4lOyii7orIM2z/E3xxCzJnHPIAiewiI7QcwvQ2O3C807JFLYt0B77
VumpMzqdqA2lsc47c0En7vAQ0yW5FkVdeb5jBDkhmXhGNW10pNfU8XWusNU/PwRsoQiZXOQuFcsD
VfTjjZ2LbK4FU4fbKoC3CmMO+rptYOJeoC8kXC+ZmhkhwBIIPHDZKCBBj243Mu3FIWzrlj1vVMms
bPevC/d5WGBymDE0kjhFmTgx9AAAS3ArxQ+UQhhTqQfFLK9xo5G0pqaWmuSEu0ETFevl8c7N+KZb
ebRvklMScJLYn0U7rk/SaLSrYbBwCSfKNGD+V8Mn/lkFaPMY0F8S28ZSbu4Oq6Di9wlKMIoIBB0y
KpSGurUsN41PAHrydVZ37emv0hGs6d++3pdWz9v+esHIzvgnALsEBFyohU+ZHCpt4PY8AUlU053r
2NrJMhq3VV9X3szxcqpWC8Imxb+99+gZgsoAizFRUtMQWJlLuSRrxO6sYvaUa1tkWHCD0yk9EPD7
Grt6zhVM3onVAAEbSWuXfN+91cLXC9PTV0HOiKXPp+rTPBwUtzuzw0oJBqutNpne56XWvHuNXTaH
ZqOArwPwigFj2NKPRTLv+5t3+wGUXalzLixjye/PwFFY7bmJkOWJzMau9PrpIFmC9QeTDY1pwu1g
7Nt4Veu9PTVmydkS/ehdCwF0FWGUKMq/NCFIoN1eT88dkmYgEXQVqJFajyvEr4PGAOJRvoWhLYeh
VonH4q2uak0YdXfcq82x1hv3feHezp741YdQT5MiyrIxCbL+LB1a1JOx/9yxAugK7QycnSA5HONE
jiTUWw8cNN12jI5cadWjXkWNURfWiPj64HOeDtjm40+bVRfcaCJOXUycTF3nKgwBj0Ih5Cy0GdrN
i6+h3vjJx2Mhk0W/U3gJ0Txu7oQ8pVRCEepB4kKcQ9pzjJalga64bGDI6E3L3HqrhkvNI7P7DYiK
AigZQPzs9P+vbljaR22XNGGPEaFpuBaqMfoY/DBdMP+ze3clhdq7XhXcmHAF9i5qxK3bid4mF3zf
yqRaPT3eQfE+goMqE0lQWUQFwK1RspSGTcugxhbKrdFaGIO+5m3eZm33wlgYgf4GbbH6v0bosGtg
G4dDZnvb18gZLPVPY3lObjYWZ3dW+uN/SESvGgd/tuYpsCbyt8ffOpNNuv1W6rgFsRdEOYcFCHlf
y8DRwMla7+68/DnieU0pVq53rHdLFF53DVm/t/1qi6i4wi1CIZDBTHRm8l3A/sncUys4SnqQwNif
POUcrMzjhc6e/5VAKsbIIoUDMVvcn0kbDHiX96WZNW3pyEogLbiM3ytyd4UIoOvgopBxT6nFlXxa
J15Q9ufM7Na1xdvpE2cwf+XTdLrpT7aVrdSuVo8XOHtvr4RSC2yZXka7bwr7yXTuJnSFQM/LTNyW
lS9pfiZ4WhShafyx0DlfD1X/91KpB1WSpZWS+lgq32Vmv5JqzH/oD+Wqy6wyxTPO5F2t7UwmWbIa
8+f5L8F0oYhreklyBVhpVqoPPKa0DJmpMN2CMfwfrse/xdDOANiWuKnz/qyoT0P2FKmK3rLrwNV4
8uW9t6mvEe7ELAUG/PSzdxqE4TQyOhaB/FepW5m4fMQ1HsQG7MpLVJ3UolYHNl8EBoyxI/WjXrtW
wyJISD0D+GFD5J6q9F2tPgriMB8e88P3GzFjdFlcitbnokrgX//9cZR6cyXTppGAq5S4phfaVfNc
h2dFNIbOSUzS6EpkZYYUbcJG0WrMsVH/MRQAJutKPqXpTKCmXc3g6PPUQw9Skm0jYtZ5qZN8iaFt
2uf7cwDMF6g2FD5/Lf2Vb2KEtG3FEl7DFd/4YSU37zITa779+Bb9D8f9bzGUC3RlLwVDWwUjzFii
+Ip+GzxITnVyqCRMKggNCSEP0Oe9YsTQNQkKoYiAfiP+SMiKzQ49g0FFwYaLWp0PuIU7vrQHlDcL
GLFQ+Lbuzy1eEWLk66lrSUz23PRLCbV5w4lpLv9/uym178Hf03JsA68QZVYYbCN1XxThe64+qeEq
9fLNyL4L4zFh12G9cpvGCJlqzSjbQmX+g0WLoO2WACpkZUKPkAwUv+6lbIB5IUX/IQbtJEfsjT6X
uW2bJJik91gHJqWlNe1a4BRTXGlaVati6Bd4nXr7Sn4S2FqLMLs8sIJsnfDxgrA5XwGQLHqY8Orm
7nr5FAyJ5PvMxQ3+8LLPynfYTtGagtjd5+NVzQnC83N63AMcTUTqQF1G6hQ+74ZzXxQG0ghazTQX
FOFWYxYcFHHJWt8nZDGPSMHEDRTgRUBRKcswRHEtuq0wnMeM2FFz6frESsZWV5q1oG7UnFsLwY+a
VubjVc75omuxlBP0uFoAnxAZzgH/TKp1ULxFkfVYxJx6XImgB7WOUo9qPyMP57Z669pDWQL27ltB
LGpKdC6jJe86d26AkHJAD0z1E4m680zgFuDmZoZz7QNGHOHZR575ZqV0zcovlypb98JkoJYRK3MI
lnlCYxfR5tOHvs8iUYJMSGm1/IfwJ+M1Ei34jXtDdiuHvmIKmA4DD3IYtOWSPyN5yzN9OD4+qPvX
zK0QypTXbSzFQ8gj9hf5QudFl10z2cAuqMMM4BpiMOmMJcDcTgwbt+ZCjbiBbUMBj9QeRQ7lE9FP
D2R5b46M4VUaM7ZO9sYHX8zwkkgbMnwNyCDkPmNIHrqDxHDl13/94Ft0pya/VMlXvOjwmeHB03RN
pxdL23Kvv7ffS+191gWBRLoRFid7GsbnelUZraxlvCF7/zhjeSuJOoDEk7qqKyCpJI6vOJFUmJH3
ihKkzoaslcoLCJOZNB/kwUEgXU+gwXR3LBbF+FGvYmVRvBNaf1XlZtmeegF9HV1zSlk7VayuYrUO
1Ksq+vVFVvc8JFpcu2adptW59CNMP3yh0xK0K/kLpel724SeXaQB0cODiUvqbwB/5Ve6VlHkvuKH
czNwrqmUBVh8cjTVtlH4/VjzZ4qAk7XAWLipSwgt4pQZFDJOqQioAM9iCRfd61xveZlJhpMqHUfZ
zItDK/taxJxKT9IxMUfKnnPmGQ2ncvATSpvQD/8myhfhn8X0XW7eZEFnGs/K6gUFmTED159JN4h4
HEZsD67In1sx4i1OHs2aFMFalZToyR/qwHi8Lb+YzlvPDv8HID46Llk4JXoSQAmvlEREBKkdeiIY
ELKB+uXz81PUP5+2r6+v7+/v+/3H+jJNyEOtJta/HsufORbIRx6Hm+4FjPq0H1cakPuy3KncKJ39
bQLQkGz3lmRVerLz7MCuNwIo14VjYo8r2eHM7CCbrI2iQrwOL83q8afMvPoVTGCbSv4wWSwAsLef
EqieIsdqLINDIAfNVV2YrmemJvNerRZz3/exgCKgZQ1vcB5tQAAa3Mri/JAEZUPkM7v23zGxdYWS
+B5joFblQmZhBmYASWhHQy8gEdG1STnLgRVCAWPfZGDM0D3bgE3qDQXTbxGTtzDrC3QMi4DymTom
RArYQFxoxG901wVpSJfnwGKCP3RXPp0PmGwEalt90NVA+7ScqUVfO1sazMqxelqtVvpqbZq2FmLx
GLmz4FdnHoS3X0NdfH/sUobNcvlMtMDMWqO6gKUhOIcrXS/AOx8jm7RebBG+N2w3QmlwIjSaU/se
W4AH54v+Z/gsYlN4FbbjPkXl9qUGwvrknR4r8Exm71YolQ5ggxBPcL/AvoNK+M/uYB0OIDE6+Doz
TZX7nDYdSDlF0DKn3BvY9xNIlj54VLNWz9JTo/3jgW8qN30Qmm/wSlEx1pDSvTKNZW/oKxnNGM1x
Z5XbOLC2r7ylmvYIhDH3DWRA9DOsSb7whJjOlLZq14Ipq+IDi8QxPASPnMHr2U49la1dRHj/W7Xw
9njbZ7JMWCVoZEGLAVZAln5G9GpTZAFb44YlaNdo1Us3aq781Hs795UEenj0N9Hw8ljofVSKqhk4
uybIFf6mWzpJHzJd0HvKOZ9mX5qX3F6C7czdmxsRU9B0ZZnTQO3TznUJRmCIaxV3J7QCk9Fb7fXV
08UV6GMWfNGiROqmjmzUCLEHOrYepKedjimp+3ITXbgjb2QWFHSV7pYaiH/NH6UpogpcAGqBSKKg
Jni7SpkrBkAEKqwSQNJ24+uqWeifvuEbE49HriVWBuaBI9pm14Vd7TpMe5r2ILE9jbWOGOK3Cg3Q
Gkl2CWaEEOSTIZA809c3+K/cRtszprm9DoandxvJiXeMU6Pl3dV9pzBBrMYs8ijMasbVgijVl5My
CRhSkmkWhPd8yQ5LwO47tiPc6omhD+hLEKSj95uKlgmqmjWYCcm5NkRd2LhPzDG3wNGIltJxFf3x
jXHlrSube62sUlM2GfANvlbbtR3hEN0jj31gQY3g7rtlvzrJpo5zAoOjzRL5sImq8vY4Q6UNUiUO
FCD0B/Qy/SkdYo1b3tQ8jMLV3dfHt3AmNYatuBJH3RGIS+IxDZVzY7bbClVri5jIA2mq+ZGh3z+0
/YkDa3Hs2QyM/1YudVM8t/LFUsAyZXT11k62DwALarXSfC2c1m73rvl4oTP2dELQ4AmBtwQSGFRo
NJaBUoVxr5xdOzSEVb3BwVrsqlgIwZbEUA5MUAoOWVOIQRi46h3vWQX/Xq6T98ermanmArt0tRzq
fRoreCcUXaec31K0APtW9Ow66tHbyduJKiHVCFwkkprvi42Q0w/T6imoqLuAKkJVkUu8VU8ZoXwW
S4NyrrfFWsbMw9goTdEg9nCK/kpPj5c5KR8tDEzjyF6IgHwSutGdDd0ClOq+ehYKMxA1WCgU0bxU
Gxdpc2ai2YnT/F+SqP30asHPRi9UzyrmROqS7+mYSS8YUXOSzY7T+YWQbjJh9wuTQb0kTPTtCqX9
FfjG6jFJ1XO6DU/yiTfG/2jn/iWArvbX2cAN7iRA3jErzmKO3pa1xAVln3tvSCIeGkAwSSqMCGVH
Zc9TSSsXKuB+7Eex5r/Kn/CYmvxxsad07nwQJQCLQhQ88mj23iZxxYbUHYZmY9bvMfxLag1Z8ljr
fG38IAubN2ucrqVROY46kttAchsV6TmNYzW+0DJMugWTw4bs2Ugv/wihxifa0gt/xvFNodC/Fkl5
8rBhFJfnIFY91IfwJH5x380Swf6cgbqWQTlXNcsJF0StioDWb7XuQ9orh/Ins+olhow5FccQ6l8A
OigLaNgBF7jo0ExScGRGFUbidBeHfxoMDIOttpwJqGJ8eWwrZhJFwCei7g3WMFBB4S1+a5litk0Z
pYZAdg1adgAkx5W0aeA/fVSFAY8G8XwCDIAAUtZcbzbd51Lv0NxD9eYLqL1N69rrBzBmgq8i07xn
jZi+JXxWtuy87nkjwQCr+BLaxT+2JcBBTMUzYErA10L3DA5KmXAjAUshYUfL5Z2i5NbjD1N31uMN
vj9QdRr0i71VQGGGms3t/pZyUVVNDmJGVs3XiEP/FqNHVkkKnF/O9+xCKD392o2FBPOHyiGLgRcC
By2iwqBBiOSAzSP+HDMwwlFXpkbmSqXJC42gP16YeHcnkIaXYcgEPPQRRdPFKAwQbsJhFKQzM+65
Ys3mGyV0clUjGFnsMq+u+xUEKzXcsYCZeKexf5LAZs1fEKXpRLD7L9b7aFbEPeWxPl44VLDx7+/y
I8tWqnLqSp0tngNvM/SB1riW6xlNZdSYfQIkfVmZcaI1r1Gs1a0pFwjME9TALn20EbwFhM6dM8Uq
4UIRV4K/X7jzOWJT1kk6vShTX3HNohowGYUgjRjmDWPGQVisfD73zKIZ3AXNmZMMtg4ACNEuMlH7
3WqOKPWC5IJV6IyWF87m+wgkQgKfO1WPTQatSmKTKkqfJXVYKvTPHa00AQAR9qmgaaZBqR1TFl6I
rBjgN8BJcBrjuhobraX0IoAeepf4VpOtPaC7w93orUPlkKqRXoCoutNZbuUz+uhr0qc6bMbRqkrN
k5+4xtfl/A/vrSLFFNoAUwmY7CX+CYpdUrs60s5N/O4leitpTaQrG/4tXUviM6uME0ev21mlshXw
X491+D6O/9VgcM5hOr0ogdTsdo9lMZAQUiAdF7L8E95PJaCaMYbYFbm3yqt6MEpQFhtRKYAyRaqe
61hmjWgoTp6cNAbPuYouqa7RJelPMq1Q9LJMr4WEgAdASAStUCVRazHC3Hn83fcAkAlrpwKZhnh2
QnlT8aTg8508ekp8Ac1v7Kg8l+x5Rnb8OC4wMbzR2x6U+YLbW2qOu4aQOLekJKwWtu8+kgGOVwLl
LB6DUyaZNm5tJlR5WI7uOQ+TTKu57DnElRXLTsMEXa3ASUZy/eSTl0Vun/vkC0QreLlj3LQIliM6
FhRdWSjYkvUuSWa7HYi8O85qWburjeDS1WvAMSX3W+QX6hb3cO1JLNbMgW0N+F6aw1qOMoFFS613
CRtVMVkG5aLOZcF4nLW+XQUgmynaqlqNIPFf8z7TWrJPtCYcc0MRfNdUu6JeCifv3hYi+raBUQej
Ni8im07psNjWaSCHlXcpIxGZtrDSMYFT0iWiSlYpZIPVAFJoRHWh2KrHjnoYVqkF4tzQUQaMB3ms
mfdJAnyNCp2E7wHJFwaR3N4oL2SDvAH858KdFF9Pot3ww1aY76ezmR3inQVa0s5MA1NwD5xoVp4F
aE4mFhqbHOLsL7/lBV3MV0loxugnRHXsa2htKVxnkkm4jSQYqvpCLp6oE2ZpH6fw9NZ34ssxuxuz
HpDfQJ7j9ssTSWq9LOmgUS+urPke3rvCNnluyL4QVa2q37Lue9iEo53IS9Tov0Q7d7Lx+kSFCn+C
ZfdW9iB0fOuNuXfhlT2Mh2t4x4EBNE7z83WDTop2FYlPtWSxrgGiuI/4mT12L6I59IYUbjgdzCO8
JjxJ50QxOnAsMBNp/RIs+z5Qm4726iNph9QUEvGLzLv0sCsHprJ7wRTI2ttJqBvWB84UN8nr+CZ4
K/LMwOqXBtj3pIVj+i0MUVuFpgHcwgnEOuE3brdKSDHTtZEU71J1kZk9D8VLWpi9Z7uZLrvfNbNt
c7to3lPMQhHErT/8LVlD5mwCXFAvaVxqI8cAEopwW+A5wuZm3BoiY4/DWgr3cWyG7lMGwo3SZKJV
o2pcbErPwhcqpO5JPdahU1YRMG96yHyL8jO6qrWG2zXrsX4nqtZ7uhc4wSkaGo1N12hUXrhd8oyO
3iyesvsik7RiEojeRd5VsjUwhVb1x8DbqS1ovoPwtSi0dJVEr13WwGlrefCePoXZKpKM0d96tSVL
r3xvDF+y53jMUQQyPFsT8ErBYqvVQXbReVYeYW20tL94vIlmrkLUg+6JyJYgauSPKzqkvcSRU6QH
oAx9mLthK4M0cNyl+SYGrjTQWsbBdIcchePsJS2NnJhFvwFzLHnO37xiIeCd8eAoNMkA6CNEQ25F
oiNedOp5LCN7lzqy5EIHNr7wHPBvtgbAWrHGB7ZS68Muq20uMjtwtuipEXtrWdHlYSdWC58z55Zu
PmcK6q6S53GqZl5Xud5l2CWiFhGriowORXSf1TL/pQZXpWiKbGQofLkg+j4cv90Iynw1Md+Pich4
Fwx+ShJ0Xpa5rlZEk2SrSrUyBbFinC7IvH/yIzZG9A9jjyaXiYX6drmNNwpiWXr+pWb3DDxPOPY7
31O0KgeeItV6ITejatBAC7fmEDS3Cq6jPziqskRJfQ/Sw5cIv/htfsqv0QNdkzDnC7ER/EumSJ3G
o4qxlxq+t4uWcHo3VOm2IrFyzrjuyavZepOqXm9kydBrss/xb5ncqPrAxpHBF1z2lTPuEtR79gvR
OQnmbJ4FWQyhVKNzfRIklR9cGldYlUFoqKTUAWWviJ1Xlt+0ZsU4adgafnYMmZe43KqlFRHAlT8f
++j7eguK3VN78tRNAfiWTBlyOReFQUZr4kW2I0CauFdiDTsYq0jUedfhpRUyhu/RAT1ol8eS7wFC
k2QVwuFhAWGUqFilBRaDr1Q/vsjFPlWt0tsQeZVFmEByEeS/IdmBU8lFuwW7r2WzUqbRIOxbzp/7
PDP8lNMRzwBo+taB0nyIXV3JgzVEpRpT64L05Su21/oLD8C79BL1yeKtinNiLDKIu6ILLyfCpYcZ
ssKuqoDiiXkzKcNUF/vMXwjwpxOgnBzqfIhE0LiKJC6dnWBSYHwDtowvJSAR2ypbuLeTqj36ecqN
BHxXAqeOn+eGPRleui8irPN9q+hLif2ZeBlZCPTrAIw0cbHRXXekTNxMwJj7yxCPay/cicOaK8nO
bbbFpRhFs8ve82HV6ogtDEZ0z4/1beaBgrczwA+Yvznl9hUqrkowu7Vxfde/lNzUXxliKPmgxZ3V
xjuQ5mtJabNLvSv3+nIrkrpc8aAwLteq/mX0cz3iGy0WODRgvYM27JtBkunxCqcF3J4kIOeguhQJ
i3Y9TNy41U40GPeoTpPgIvhdbPjNWGlsxupMRyL9saTfo7oThZfeL2cFUoXUXmZF5fUcCcNLlm4G
+dlrR70X0WvGfyOjI320rRmnGKkD7txuKysHtbbGXQ+301Raym+ipQruTDg6kXQg8QtzDzZferAq
qfMw5Jk4vNTMruv1LOf1hDlKz67FjFqeOslBQUly0Kon4aLKTyWa1HOk+XqNpAtbc19XQhYR5HVI
zQLpi7wJdZ9ytk/KLK/DSyl+5fm5LZ8r5klIJH3wTS/QZLd2mvAi9YaAWrG4dlVEZ9GKb3iNz8zH
xzSnfpPBAP4StR84m1uFiLKi7zi2A0wKQyf1Vm3A2i+ENXC52bgKSREbCBKW3i9zQkH0C1blCSYP
qt9boVJU+SAgD6JL7CvKSmwr1umad65uN0AhjXjihepCJDyTAQFobAJCAMjNYqnUNRsKN8DAG+zq
KP4VB2cg4K5M8N4QKy059QjGq8DkGlNZggXPXThJwqgIFEOn7BgVZvFdk4d4hIcXIrfjjot3UZSg
16UuxwXbNfkV+roRbgppEGLh39QChaZjB6L4ERIcvsYKAYzXgpOZM878tYjpWK+CVRe2mUmkMLr4
FadxCia/gg+5+wIzOfPCpu+DoGE6axVtQ7TYL8Ad5zTmWjQVDMmeoCIcKqKLkktkT9Ke0cOYAyQp
J3jugrRFj8Mksf/53cCcqql3CZTAcAe36x19nxtZtYou9RCiYfbsCoXhC54e9jnuY7KkovdeFil/
tOig8Auc0B0FxX+R9h3LrQPLkl+ECHiz7YahpyQKEqUNQhbee3z9JDQRc0gQQ7x7X5wFI85ChXbV
1VVZmU7ahN6QYoxoV+XMFD0HpILcx2bghifGLxhS10qou4hVV1ydARkWoFUXoja+XjEFOsfVITFC
YOzNupS/laAXtrXP+KBO5/mlnTA6qJvNhnITEt3ooEKL/PXMVCBCyOKBw3LE21pC2hWtekQVDmWK
ruYNWlPZ0gqXOMlm9x+mCFwVowwJ0mnXVtlU6gWxl0Jbi0vd7cuVlp+YgcbJM3LdQmHWeKF36rZk
dfT8su5SFDQe1emg0UM31kY1FkoC/LX5inX4bOAzCOSkjb9nUhUt1GoUPQSiZ4eOzx6TIR0sSXVi
2mft23+8F5G/QN0NCE0QlPzF6BdnTxLcMOuyKrJrP0S37VaQ9DY3RMhnZO/3Lf3RDU3GeWVq4kmY
LtGcUCgjm9+j53J9ViKzcozX+uxTEYiVyEQT5iYLqQIi/PgYhKRfuUd5sRo9mpl+xiiLgJvyT7lh
cvoaJxaG0I9iG+npUk95jvRDSCLlP78AAWf+Z2Zc9YuJzdU0ioM2jO14CNClvBEH3eO3A9SglnKd
M+8oYJj/mZoGt3zuemytwpRw4q0BDNev6hs0R1SdUSB4ghSYb3ZguTkNp4UVHXfmzVQi6kEjtwJi
gr+kyMUYPYEJmsLPYhtwMwMJ94/eLveB+RMcIRge6CrAJa1ePshbF7mPLe6PpeBr5nICWPrfB0yO
jtTLPjCESWwXbAIhZlmLDDfsE/P+OGeyKZjgCzOTuMIVUyD3szSGoIvsPNStnpOMN9SEZKrJ8Kvy
mS82crJasDpzN11ZnThDWS0LSdQwOOX4XXyBPt6qQ108dxSZ4HVBhQ01+s/H+0Zn7grYhA4nB1Q+
9FEnNlmXd8FhUMU2E+JF2eXuJy6NxHLqUdCu8RmrbvmOikm6BCidST2Pz3FgagBoQ05VmxxLVHBc
FIrqyI7q3DsGVZdxuIpdsaZuxnAAY0n5oJ7G3NuLy4Z9RbooLaRdlqZVSsFaHr94btB8h4xWNt94
75U9UtFNzYCSQ1MLD+0jOWixC07MCp0NZGXYu9IAHhG/KDMZxYhW+2IExMpmF6YgjPRisO1wUed9
Cp3v+nrdBUW4b8qoS2iayLgRRKlKWv3+9M8eZUClRhbsUWNvCnTj00aS8iyPbGQSKqbR1ZJwLugR
nEdFo+1OQsFapdDujLyWor8Xna33P+BGqwWvN+HyAyZPCOCFkiAC7YndB6taYgEhrX2ZxOGmdIkg
0DAnypfKm50JvYEMpRHTK4m0ZWpQ91S/BXP2XjDLUfUEPtRY8okWn3J5j2rLf/GZgDpLKDoi0Af/
07V3bdH42mfBENkD++N/sKtgx3gi8fnC9Gu9aU25II1K8EiiuVvTQjozziEGEruhWhHRDsF5uHYc
A2XKkKdFuG66dQFZHOjTKFB4e1742rmTLKJ8Dowv0Jp4mV1/bY0EOTN0XGSn/SqXt3UOUTXotreo
DACwK/zUrW9UyO03AUea8NxDo9XZ+HyHjyMyCpj5WhVetJ7KLbrZXvvgqQe8IdaLnCHtUtF9zgPg
DYWHPN7z49Pt+lsZr/DbPtAiG1X9RndrOdPzuHeIhik3UE6VSRTF6aoomCUyoZknzYgUBE5lbMgB
3c215ahInTyURcySzLqrshNAjib0w0GK82zhcp6LAVB4VFAvBms9rs5rU5mSu1Ix+HDoAieC6qnu
jUBLX1Dm2bBhvlQumb0/ENTyQPQhBQRymmtzDOJLvwaPi83GaHPiNDOoSVVSp3qWe/AiGv5rOOi9
t3Rt3cDucJYvzU5uR0f1fCfI69jOZSLnD4q0r9mtauKAMuE266x+iUD8FsU1WhzvDgDHZIDAJ0vY
SXnJed4Q232DHASQRcQpP3mA1UtS868ohqgPHqKhwGB6vSmpYrK4SQHq14I1P/xy/cYRF95aM8E1
vgjVclkBdAYV6uupZ3OO8WuGQWzkac2m7QFV4CrpxDOltAf1qrfl0tylLBP7tAZid+F5OZcegCIs
WG5kpKuQmJgUJkLF8UKJhyQmU+ZEDs5Kj+qeuGKUjSBYSVdZkftYqKXhV0uOfBzYNDaDUZBGjQpM
UDq/HrjIxUARNbDcSqTLH0s20bUBIIHACJuYFmxKS/m1qXbo5SdubEoy5CXHt2BmoM1+4FDI88xI
O+bJofNf1EhnHar8xwQSUMfAdhmzNXh9IcFw/Y1MX0kBF3OJXTkRZYS1WzbgxNhrS/iamfoQDOHF
rY3pSRkgkWtDeV7LahYKiR3tihOzhkwsHSk7Qb769FUQvqT3Hf5cTvDK3mTXtUPSVFAoTGwwdnqm
+Ds2bTz9DIeHcCeT14wI1C6D/8HtPXPir+xOLhroKJTqEPCJ3XzhHRCK28T7SBRLSjNQZviWWKjE
kfbg6GK7U8lsHXxOpkeh0aF1qN6mmZEuaa3NnL+rLxo98cUTgRlE2cGzM7FRJB+7BKD4zsbY9R3h
vJ+yWyQLmbUHqBorQXNrVN26ttf3ka+UGez1HdonVyMj6Bp8m6cOaw5kPWUJzaA+HhCjySldtUT/
jrdOSV7u74Bb3s9xa198x+T4xQ1ajj0NO2ALGhKw6wsoCJMSgpTofazfrFLfJYC0Qt7EPrWfj49L
6de5VPCV/ck1XiaNkHP5OO8EcFbHo8UOr5Y0AONy6mD4YN81ff3R/bw/7rlKx6XdKfOQ39dgmfAx
7pr2EkGTPR7ZNHIMb7AgDXrf2LiWExd3ZWt6rYqtH6kexqgq24YLSVA9OP1L5/4sAmPmUkRXpiZX
aayGYtoLGJZwhGSghkwMOoObbdniaUsK8RC8t4Ao7p2ljPa85/q3j6aFFcl1EVR4ONE9t0qhZ51S
ds++sMMm/AEyZwh1BrQrqZGfeHkhXzMTI10NeeLDsH3aNhowu6zwKHOA0gVm11F+MTie9VljKhsk
lQBOTNk0ilZmRNkFplNitiPmUTJjDs0OPCQIGIj1KWNtJzSLD/6VlWrKqqYWHJCfjFEk1IolXN24
ZW631L+PmbirpOYir+OwzkG2bzyjw7uGoSFjog0+Am5nG+vMUl5sfhf/MznxWOOjF+QymGdB2nGB
WfUhEc/AFXOLVCIzoT1W9J+liU/i+aEItAR7yUx0tDWC8/RIB2d1/1DO1edAU4mKyMgpDyjZZApb
Nsq4MBMT+8VMSXD09HLvd6SKCd2Mbmfkc21XJ9oCA7Vw7c6AcOB0L0xPplJjFNeNlNHp6mb9g6ob
ukYTcyBqs05WyUDpb7RPP9sMnMdhSfX7A5+/9C+sT6ZXrts2TCoMvPgqjQzaqhIu1WcqvLD6RquN
wnxsySMS7foSzeu8k0CNHjhQZG/Qbn996fkC40HlEc+ZCOTOyFULqS6DXz2AdoD/pKovJXgVqwiN
UWt4qSICg2qwcHBmEBUqnozgLwAKFgX2KRxOEaO2T9gitruGBKoFsE1V7l0D2C0cX9r/xKHZBzob
WoO41qxwXxyLHDy/oimr62TH/QyxgURatQ38VbLUiDbnycA+gLwSHCmKCpNt0QZuw7chG9saV6FL
NEX+Iu8TmA4yMH1USwDFmXesCF5fnDMRTGzsFNbSI8eUy5qEzG/Xr4Y4SgiwSY9oUrfub7g/hYap
s8Ks40jDFmC0k5Mm9MhUNXKV2DJ6FD+bjKTMQ+wSDeXHF+7NyQn7U2YdLVuSZZtwXXgmgOWDT6uv
rrPYTFcCHTfzEOuRuHFR/OE34Su/A40s/wA6PQfO/teNDdwxXvt4/9Nn79PLT58sidMKYVV7Na5u
WQcPFc1bKqdAROzZAt09TLBOcpKu2uOSWPQt3wfiMnXcDApUm+ErJreaH/aK4yrwgY5MlZ3GEdR4
dL/RH1IqUgkcn1ZFkNLKv32rtJ2A9I3BA8NNv6KSlDtfXNfSwjLOPZqvPmkStCOG9bymwydVpt4b
QNP+mGv5wUrQUPuV/YordKDGJuRYrZryT/fXQRiHe7OFLqZjsoWglQAoLTfgvlvLj+HHWfw9+k/K
Vl7HO58WWxAYVsYvLXW6icGwKq0PHHWPVKD4f5PX/QUvMvdcFuG/tFE7GH0Qf9nJi9cCCzKoqs/j
1Ba9PszXgVKD0a9yhPjcgPrupfLHvhfB7/OCOryfnOohZl/6So3PqaBF7sJ9Muc3QB4hgRJdAnzn
b+EuvqYHiEDCeyq168qDwnyZJjQU46+yYqVTU7Adub8Y456frAWK+agDishXoJ11ErJrnRLUUqmk
tiIo4lr1ObwPkL/QFUaTqJCrMYmKaCk/ckueD7gOSPpHxXDgouCFru8OvudCLqur1OYjXZZIAWkE
WS/SlfBUoEvT4vonUc/3hbwVuJWSkbBAbKYuTPTcawWKdoC9A5IIirNpq7DQez0vZXVqMyuZ2/MF
acEPs8vRsN+DZJnWOrsuRSNRDb42h4xkX8rCU2Ju58GJ8gow7yhnAXp/PQ2i5/KKJ+Wp/fkZgoEh
fk+fK5qb/uf9NZ5BX6qwo0EUAZkP5eZyyBJeGFgPIwXsjWCg5fCcezmpsJtypKLFnMQyOlgkGrpI
xhQuHQZDegm1muaSvzTtMzcVqLmQPgf1kiJxN4OWlQYVlgRrD9LldGNvToy+AVidIEj5flnodJzz
+SAKAUgG3EaygtvxeoqLxgNjiNSneJIiMEEIsC1iIidUOuQOBGiUBLE2WQrKZl4X6KlCXw4iUfRX
Tl8XyIAxXM2yqd2yGQTn8l4hfM2Jq0xywJ+eJj1RGsE1ABh6bjXXsYZmEYn3R4YyOdg4XFhshB4q
RK8nl13D5YGDk49vcBz2FeUk5jvpgF7SE95BIYkrUk8jCKDA09+2fka0FFRhByeUNM/KnSYMdQA4
EmC1usgdwD5X18FOE3xAutk+5F+TTBBflQ4a45T1yrYkIqQVcGcoKbdz24jViMa33ouT8dJLkZRN
acYKI9pCk2SqcX97z91lAFCM+k48B2jtlGMygshI4WhZZqceDWSDyzC9g56iVyFLKJN/8m/4HGbD
g+DgoYXufM1R+bM956YMFC0A0gEouMDuef+r5uJjtEnhe1DSQBgoTjzriEgvoAvk2pqYWYoBqXNQ
mx1kxeo8Wm3cdau3igPeemMQFhLAf/mm67WHyAOaJhGcg5ke5YbrTZ/XrqiGXeLb+vm9N5L1ftCr
NfiQwHaGiSDHUYd+VEH3dBVUEF+E0BN0qR7pxiGtvtuNNFkNiGDekKuCuuAjxHZOp4SeMsgMJBDr
2mw29LT0nri993BgRtkoFGPw7dN7D4zOcS5ojvPM5W9J66LnaB16D163EPjc3nfXZoTrqfGcVFJR
GnOea1Yy3OhQAgkL9lIaD1shXlK5m0nIXVubeB83zXHxhLDmtnpPs7UClpzyN9vt93so8tD1zxeK
at2mo2Q3/IYP0gJAduZkXNufRHkcEsItO9rXZavyyd78HHPQyE6KDw+vLDKBMgIqNLzQmtQLfv7W
zV+bngR5Kh+qSjiaVhxTzH658BhK8oKN20Dy2sZkn7tu5sZwK84zQPV5je7PJWLCmZsTFtAOjOr0
WC6QJgvItJ0Dgc+UeY4hSvWDPGazOaBd6HsPsTpJXypG3uZKRmuIjMdiOPoTJnPG5rLbCEXNPIPv
gXTVGqygpGcOSv5Zya+ttBD4zq7Q2KmIa2rsqJ1EHw5fiAPTN7AmgW6htGLlRejTJTd4m9zS2LFB
fuxQwe+UFK4fWmDQEoYB835oxJa6U8kGWl0AFCxYmnMgmBdRUkauATy0rk+2nLeqUnYO89yhstSB
3q4USFnuc/TN3/fscy7k0tBk3oQScq9+BkMgPcfbTSCNyBKhA9Me+xVFi8nYJXMTj1WWtVg6hcaM
cjfhUwtFLwYnGO/rL46CqZFu5O3CQ3nuWCEkBSAG8RLAiZOZLIRciAYRA4w0MAwwaGfHu/3+HM7s
PQSA3FivgAYCynHXi5VFZVXzfuzakVy8Fn6xy9GsQDw/Nu7bmTlRaIcCVhnDwZPjr0h+8ZpSlaAN
mgH9wUmZbniXOzpSeNYS/1MA62oeNyb4fBeO1UxWamzB+mdzsmCd2HmeoKJVdG+CdDLQXYIfKE7/
rIm1JrhsoQHnHCK8aU8L0e5fa8zk4r8yPXFXXIGKatXC9PnM0hfZeGlpD5I8ieimudYMfMLn8+j/
kW8oXJJsRV0mtU4rC1nCcrXNdP13ITM7s3uvvmjcCBcLoDCCFkhV7tq+r63kwTEaid3lHafHRUXL
cqlHfdYcnMz4qgLScgp6CLgMfDix69ohkvi84dcSldVVWG0BpFtwA3OXK4hGOOBWgF5C0XsyNB7y
0lUnohm33uQqLV1MqEASlXTr4Fg9JLrk0NIhVYQL1kUhDkJ7DvhIxY82L0j6hvLf/a0+A/gAWvDi
eya3B1D4XJ4zvGvrtcGd94FIA1PYd7+gPnCpsxBjjtHrdKddGhsX4mJdO7eQwqbU0Ik8WPlTs2O5
7YeERJK077OFKGYGn4aB8ehhktCCPQp7XttiuoqN8zDyxrLmfiAcZ/Tf39uXCLmp73YlLEFb56K2
K3uTnHrgeFLD+rDXBuum2nKKHW69xkRvOlS3fGeF/IA/AMAe6ZEn6IK4bfwjx55jbc1X29ZgAWBj
NkpiKBKjd8kudJSFuOfvAXkz+xczMnlb9F40OCAb92yQEeZEM1H0AL8MQXj57W7ogXvnA70ilfHz
fDyaTzvGig709Kif99vVSfz0jxBBpSvH+Fb0UYpylb/e34rzR+Pf90258RNByQbIbns2DxJpIP9f
S3R8QnsbmEdlE0jrdAM9KWQi1rwePfbyPn9GE0b3UT0xCe3RK+093P+gmYTT1RaSJvcNciO+35ZY
UkndV84bx0DwUlsJTqa3lWZLqZmWpBWQe2ILvQDuMNMFXdF+CnWvNi6JnMWW3Zk7FogQJOzxRkcH
5ZSjnO3lLk/Y2INcqLoBF4Q1vPIPPmXPLVifHAfawOzCiZ27Ci8tTq6lPuG1uPJSz1aKFZrF+9KM
9KR/R2oe1HX/zXSjECGMNOcK0pnXJ7ZGhreRekx3LppCTPlYF0/FwQPYUTPaQ0QSXfGOaG1QAmsw
wDoYDVR7XviGMQy7OSPQagXefoT6/CXlLzxU3ctFrKU1lryyBhmcBqywCdyP1qU5j/xuEqxRYLd4
RyERW1JpqSQ5k9z7A29DcwzxDa6iideSGrlJogT2e0si+W8KJBZJAcSjNDQX7v1ZD4nJRq4HLWij
wtn1fDeD52I79Z4dM7Hpli/hYMSOB9TLI+9vA1nEbU99AQxUb3lGXEZnFVCkvCxM+FxMd/kRk7h4
yDTW6+LBs2vlBN4OTV1xwU7tiJrq/WPoPfZ9qXOpr4uoyq15PPFldKXe/4aZYizoiEduGhnXxaiH
dD0RYTZw0VDhG1AKNeNI5yryJtDkkBxs247NEJy63sjpvqiVODv4MZOMdjyAyadNy10pqeBikOHx
KBSX0IfAUGdlNYbxIdHv9HNJXXf2jkKQ8//sTVbcB61/3kmwV2/0blc8Jw+hUe2UVbqXde+jWAmH
YcNYB7AfZDQC4Xn96YKNfGnJ584YOoggWID3Khq9Jue8cIuaj6PSt5nmFLG6/6gUBpcS3t0o2iEO
d+43sxGW4OKzUe6l1cnt53tS0BUNrHoCNc/ve+9rlMdE98d4D57xMk/WPVXAhSv7xgNQqKSHsgE9
2AcVzf0FsU/963ZJgmvOuwJrLUkigs5RNvd642lZWGkxgJe2n1le9VzU24R/U4St16VLMK+ZnPZI
c4dMPlQnQYI1bf4NIbs0RAKL9F5r+JC07/c+AdEHPUChRaLcf3N3wrGA83iEdYK9YTK0Is4LIWR8
O61dQxK/XIUIvJEBz65pZi0/ANXplwaT/lb5T76LA92DmIUsUjSYR9rS43s0NvHqmF0JuV50YeOl
P5lnlMHy3HfRgqpVlhytOPaxBT2vtHCBjb75xoqATAwMcBLY766H3EE+QIh6IbCbasMItAKtq9F7
D+rwfd9fjX9nYgdwFfRJAjINrdxpMZ0XAf+tJCaywzrTO7D9IeEj1mt/Xwgrn0fzgxjo9y3OzB8o
rCF+AUJrQAXZqd/gIPgRdkDa8/RYbXpzSVVmbnNeGZh44KIMeiepYSA9DNtE539AjVMQxHtE07Xn
ZQrN+QGNvGRQ00CyfbJUeYIQoBJhT0QrQ/mKhtpk2EC95f60zZRTkJgGiwN8O0iI0N91vSO4OC74
Mg9i+6U0ABCrdIUEIDRudjnhdnhTD+SpAar8IYHOQJIY1QuU3jen1f2vGI1Mt8vlR0xenB4ATm5T
4yNA9mKIQwe9uc/7FmZmc6QTwsZAbDr25FwPs+VrhWtLtO1yHS7uYe37IMzNH92FXTgzkJG+DrEK
yDGgkTB+xkVsViROlPUpBlI08YvCVqrJFcVSv8VcBHZlZTKYRuNET6xGhJJ2bJqNsHN8yLXG54jb
9+lZGCxAgUm5FIvdFv/QznQxtsmdWBdi4Q2Zh74LGioQGf8th8cAjC/uM1fiPbRebGWfcSKIcCGP
jLQH8hDT0KNIfQ3qj+jEBOi+hshGED713VsBQVu+Jpn3uPQev9kjcIgwhA6WkYYRfPjXi9cofJSn
cprYfh9AUSgC04drocfGp1HIL2yUG0c8sTVZQhFMtR2kjxObKxU9aDRwSZlx2Vi+0+k1+3V/89/s
ShhDED2mJTU0bWgTV5ImSl8qPvBBDZyV23w2Rfl938JtUXA0MQIf0IKPXP+0VJlxUdBwXAOcIoAV
HmpCzfnMOTSQTPeB326Zpc14E5YC4YDjBYgFeJUBT5+slZDlgR9GYobyNxzWutEZ4MGBBpeJYg20
1REM3x/h7dN/YnGyYqjDy13ICJmNZp/tp0t8q6E+/QnMhgy9QR9r8r2i4Ze+CD6fWb0x6YdLDawo
Iy/m9bZMfccPA9fPbbxu9Hdt6zDg+yYur39Ulhbo30v1hptjh4ECTKEisQwwHB4b1/ZcP5VVp2tz
W7RSFLtB3Cx5FE3d2U+3kFG+iS0nliYv9yDWkGZUYKn2vyNZP9UsOfVL3B5Lwxmn98IlSwHDJ81o
JCZiTxNxJWvEVh398f7+WDIzvcJkJuQLhwMBkgGtVDdAIlozQnCmv0nPvm/eN3YbjIwzh347FBlU
OKy/W/1iUIgTpRDHI8f2l9/VdzN+18pDvf5orBN0vRrjvzA3Us2zkAgRQU47GZwMacYqA+7SBu5V
IVv/I0/NUtRfQdJ1cnUZ9O8LceptXgsDhCX4Ex6BJBzL9aqxjpiVvtsWNqprPQHrXBaZLAg8jwqy
VmiUFZ+h65bqigOG6VPFPEU/w1JEeZt3nnzDZOc0fjzgCVgVNhgWancPDdgsJpVHaQagQCfp9yd5
zqNdjngyx5miNE6udYVdmO4q2kZLazjnRi7//sRjsqWnCqlcFnbur3Guib431Zyw5VsX6ivhQXku
ljbpGHJfRXWT+Zt4TKkMQz5168JOtL0kW82Z4bF7gvgxdzZaCdgsWUoFLm6bSYwSKJkUVgK2jZDu
OUYfYsBPX9E6GZvBV8YTsTmmcU1iyGUmAAYSjgmp8AaojLR4ZG6iJQweYGL0YCBpg8h6cudWbQgE
IhOXNuc+xZ0egd9AARm9Q6t2FbSPg7FUY79FzOMWZEfiCICycfb/cmkXPgExfA/aEae0u+IMEnXe
jl4lpCTjEaYeHFSi7JNt25Jho5oCEkX3d+9MPIPmWPgj8GSJ6A6dnBWWbYQg0rTSzupzAC4QXW5O
cUZUccHOzJUhsyAEhRIdIpobth+A/WKVS+PKDoKnQViBNbjYYyOBi7NbqM78kU1Ntu8f7z4AhqjO
qNN7FzmRvGaQO7dZA2xn5idwRorpbnz7eR9AMYd8bHhkXyj4ZkliuceEUuPpVPxszznRQ9IuDHwu
/sDnIBfFAk8Jjz85v0Pea5LTyhUoHagXm4wZ50ay87dK94uVXUWktgZtG1ZraVjxEAJEvp3RxYP6
G52LcMGZ3KYjsdcuP2ZytN3BD5q2UCtcqmCJ2H62RgOYKxlMUHQRVDwItDdBlW0oBD1d+nYpdTPj
y6C1iD2AQBO9ruwkROHKTG6YrK/tQmagHqAJ4BfKxMVRjpfMdAcA6YhX8Yg0RIB3fQkVbSw4NTOa
GQrCrRge/J1r39IaUsZGAIbmFXRDFIW4gyG2Vg4wNegb0DLSfKjtqwe6JXFbgwjbe7t/1m7ZPUDT
gP4uftT6HH8nVwUe80GtxHwHAkQiPzmM0VtNYQhfoa6sIvSxuRboG/qMtvlu4PU2NTjhGIEYkV0p
id6GW4DBa6vn9Kz8dsDCZIAJO0gNZ/gO+WHhIv8jKr+ew+tvncxhHIVpyLlsZ5do3sU5rfR3VA1G
5MCA/k3feE622UGip4gikvi+P1G3/BuTiZpsU2QZfTXNhw5P1veI7nsDOUswRuufY/L0ea+R91ef
vH1IFkdtenj9WLB/i8SGfbSLI6uHQjqeX5OkFKOJXaLmUocwrY1ICEW1GPDDsEDvrGu6ugT9Tgf/
FsyOUzqd8kurk9MRC1qlipLW2VV36CXEZxGYmbRVjKbO+/Mr3J7D6/FNojReGkTRLzE+MybmUX/v
KXjNjAGtYhXgFwbdIUv9ySODHVsaLQhYztEzvKXw1mQpT33bizKZ6/FbL64/UPt0cs45HZjek53w
KoJvfVg9RTDlwR/ltMKGc7/RDa8/omygG4usqLc3/vVkTE4lNEIFKBbhA9z8mwMXMWTyxF1Yi+At
fguDbAR+Ru7SrT97vtDzD0cI7DkYUcevuhg247spz3IMhk24L9M7Pbyvma9qHZgyyT4+BAVoWOfo
HAQSWeDXZYBPu78HblFB47yDzwnpyFGyYLrHJdfX+EF1exvm+4jsIQj7HG5c8vQjfltP6+hkoVdQ
ovynePhe/dKCLhXlbzu3xi8ANAmMFCOJzZQngwFdqOjEcW+/bM/Hvb/9FMz8cESpyidP2dayrINx
6slm81GuD/YmgvwRQL+PS/qo4/LenLqLr5gsPxdVfOrwEeaBp03xCsIXktb+wombO3BYTrA8jCrA
wIVfrzagB5kCiqXe9gfDKRUj4jTj/nreBlhjLf2fhcmRLkonlb0iB/dYDH4cyIoJAg5uaLmcokvQ
LpD7JcE56TZ2vDY5OblcH3Qa2CF7EIK97PcoFqRk2z+ez/t3jx6f8/0zrngdPNFPHVkPZO2sXfIs
bNcxtQgxDDvliO1tcNsR7WF1CsjGSA5ojrV/E/qt35+cOc8qCOjxQEsm2kOnGUKRGQu0MQ5bC0rr
VnoMhvdMNPxYXVjmWTvgL8TbAXBZ6JtfL3PgDEMQj2cqQy58TH2qCK5YGQCK6vf+iOZ27VhYRwsN
gF7gCru2lDlC1vRa2KNfWmuJJKFhUOZb0iAD+r8yNCWVL1vMXTQeUi1+c/htxYI65nzfxOys/RvL
lLAXOZ4yq8Wgt5UQOpDuLsbDgAtf3WypVrcwaVOAcVNLrobbtLdrscMDK8E5TNIBLUfe+v6I5o77
xercUPBCu5DpFRhyWrypNNT50yUG+7mxQJMOIS5c59hRdL0BapUXUzYqersBTykXATzqHiA/cn8c
f2DoqXO8tDIJhFqla/k8gRWkiiANj8fJeX9kjaP5kK0a8tRtn54a+tYYbx8iTz5YoqM/4/4nzMaC
l58wcZ3ATjSOWGADZvoZvFEgEwadjGken3BVWSCTER4TsvswUv20Ao4ioguuY24pkX7X0MbDq8A3
TI50z6Nz8G//1x1A4mlC1HCBYmJ+Jf9ZGD37RSQA0SbZDToMsAyBWfB02X3JuCWE3v9nJf9ZmToM
KeaVMoIVP1jF5GWfjuiE4/oJFJm+/dQ+fIkEhHEEYiz6AdHeOJfowVjwjwtD/eNNuRiq0gYay6r4
iGr0j9qPZEeueX+/zJlAEQ9vv//Lpjw5F1zT5bXi9jgX6N4uE8l0cnWda0t48ZmXNIqFwPSA3Btp
DTQKXa9aFAaiUPPNALxLBW6ZFChbNJ/r63BPjB0Ppelio3xkdLXUXDaT3bwyPK2ujXQ6slTBsEAK
z5I//HBbvrMPeQN+GyuHIPhD+nl/SudCCwSJ7NitiUvtL5K8WDWWK4JKSMvBjgFi6hNDBCggqJ/w
Tn4Pg4XszThtU4cDO+jlRwsqi0fy9bQmfZ7kZcsPtgr+vzo61VymZwJhz0zwqAnZJs6XenZmH3uX
JicrGVRJmsalMOCxt+1B4Qq4EFTP3wX92XRtEtegmCTCEmbob6vfDBS1IRkZCvQ0THMBLZ+EEK5W
B3sITS0y844l4NzUY+HVB58hu6tryDktobRm6g8cQoZ/Vser+GIp3Rpy8lruDHYDZiKZJI0BELEi
0qb+5agWP/gPHCgA4rPDr+7vodl1vTA8caNF1OQsn8Ewrz34G44nUfjGpm+eYBUbEE7eNzYXmF6O
crKJUsUB7WEyGnMfW8Yl0k+WWlH3uIQtEcag+nYRR2XYUUJGmlY7QjTWurEgDfZ+X9KtiSzSqnnO
bcaw0MVIfZPVbY5+9abx8RjDRdSrzPoNjHr7uHBJzQ4YbBuj/h4O6rS3lssdwW81bbCRqRdUs1oJ
Hk3oYmVldhEvzEzntUxrUethJgEv0LHPSQtHkBCNqtpLxS8dkdknMngi2VHqHrkYZbyaLzZrWXM+
kGUea3NkvWaMJ9d4Pn6+Q7j0/fi5Xj+tQa5iuswiLvn2xlcAZkPJDDk6lFHVyUsqr+ukrkE7a7MD
bzNSRiVhycvdCvNhAyLdjuI76oGjCtH10FKoNOVFHbQ2IhrcxDLVPrktbmKSHNc/yerrFQLhwM+N
yomnle0Qb/WxAU3bo6K7r/fPykz+5fpTJrMMhEGmRG7Y2i8CEY4g/yCciQccIESxBaT0ml1br2/o
kTuUx9NjvoRTvcUxTWZivM8vFllllDjpQ5hX7XP/i95/euQISNBBl0me5N3Xq3iUydvhAO5s4r3/
olp/f/zzq/1vJSYecQjFUg4rrETWv8bVMVcWauUzu/h6fieerwJ/mOKKGGCmF3pjnk2RDmP3VeX+
H9K+azdybFvyiwjQm9dNl0yrVIpyL4SkKtF7t8mvv0EN7qlMipPEnEF1NxottBa3XyZWBHkwoQ7m
7Lf6ZvNHNbWVK3fhsr+1PDuuasv2SpUnPRzLGtRTLCJSQ/ONFPKwCYhcFFD8J3bAnSrpIcl2abHa
bfz7erz9gNnLOjYqO/Yx5lYgr/HxHcWYwHgSNo5DRMM2WWtbbC+4Ede8zAXf7MbuLzczGGnMTXZ3
HVwz8Hwl1tPfx+jF9MhWD8wN87BBs+z9fbSQ3L81OguVUkaJUj6H0V6XWmJQ4/3w2V2e4vNTvnUc
WzJfEiSvM8Jab3AOSctNJXgwL655pguP0u2HzAKmQeqzPPy5W0pzOs69+f7ePGkEOr+InGT9KTIe
7WxH0v3+DUqeR9zhBOgDxE72n5UtuHa6f7bo1enmtbbM8wybn9k8v4LvooRvJeuW4xnNLjAe/yrm
3lTQ5Q/dM3d71ozzyule/YDp+F99QEu7IU0DrAp/aAwwkcG7w/uBSQiJQ4ldbB4gD/BimlvMQHI4
B/ZKBP37Zb5djNn1NgyqlHYM7AdoL/T6nVq4HKhNvEyPypU48jfn3O1V+tM7fjXWSNVaqk1XaWmm
KOkdRPPkmLzzYHLbo87jITHWNv3q9M4uN/DVFy3UUnoXqATJ4gwnuPikm/wCxJWPgDvt96mBi3uL
jv6XP9DulB/X+voX0si3Uzy75pTYY8KQn047SA12E1ABaAV2W+2x0PEOd+1uUtN4eHlpDRUUEqYw
kEnPFrrop4IAoo6l32xWlv2HQevWM7z9qNnVF2dp6Vfd9FGH3jwh14i3HenPR/uL4OILH3Dn+9jt
a2SgP2HDHbs/e+RqD4xawKTxZBf8iYeUGM3+YCnotfWMx0f6uCfMGVsBKDvEpStHbWWn/1zKV5Y9
MOt4MQvLApjaka+yhiLfhQ0EfeLRyjvevH/fLsAmbmZ4DnerqjoP0gL2KuO1/DgIe/iDxO4tlOge
MMSLbxkri7oQs92anHttoCBl4gQmC8M7eLZkhVtvI5683bB2b/7OYtxaml1bSfq/L9jUq3U4dHsQ
GZ9OmZHqPvH29gNSbplMjoJ5wTbarWkBrS3l7NJqNFrn2nSi5NRuattDx31a6cnoMPHaa7VQhrod
6cz/ilWvKCoNtgbbiELyiieqJBbKTxio8/ig6F/q5S3HPWa432fQG+xWtq0wXQ+/TgwYsQXIDskS
KMduXwh1SOooyuAliYfda4vUZqlbj/HhUX0Ke90OkNE5O4HV7IRHVC0gfAnKYD07T4/VRh0nzN4q
kHMBMoI5ufqk2eqXfqhWTYRPGs4idMD0A65y4igj8KOe9UWOSNFddMQCK1OxuOxXZmfLjtbAtEwF
LAXoqQxZL9S3NCx0r7Qh5Xb/8P6gqO5N+mzVc8j2JZ2Gd0Miw7mDrAvKJHD+ef0zQxcolh5/c7un
CrvAwak+HnkDxV9o56BOxFvV8/5FAIyXBVlQR/5WDXnknZfWeouO0tYESZBxRpsAf2D28rA2SdPc
3/vy2YvHJwFPRTHtIRzLH9uYdRlOWKvPL8dk2IoToB0qNPOKSOllZaipk9uEjJQyeSzIRnk4/Yo5
HoFIQ1eHiR6WTYbi2c7/3JSr7WO/9wKE/FhNViAgiD6reX1pLPm6g6gjSiVsYkRN47QeU+mslx6h
wUQyVkmM+1uCm/zj24m9sTgvNJVZx/VRkA2uwfAk/htFegQN8zNjYDOumPp9u96amrnqA3iqYgiC
DnDVWVs67XaqvjuACws+S2CUK6dq2sq/xoW6LG6YKf81R9hxXd5UHcW4QD8elgT9rsbKaVpAT2I8
uLwmmKgGGsNZzjus0e03jCjEgl5jarp/f/c3oCUYyctwUlty1M/jmhrUwh0F5Pyk1QZuV8jszutP
Gmp2NGr8EXPYmj0AY5+nx3EjG7UFnG/uEN2NzJ58R/qav7fwCgNNL6IxAjRBaFuY9zF7MSIKppUG
N2q3Q28WigxqomPdANIF3lel+QJhA8mKtaTi73fi1uzMzex4PuDDEmaROTXx2xk4mfsI6kPO/d35
m0tBujU0cx2jslK6AN3q7jOSbJlxQj4k3j2BJw89f9qu1j9r+xSatc4h25iAV/rk7E1+tw0NF3TD
tptb8qazt9vOPpbWpdHx1za3LixhyYDe2zUgy9L2BsUR0mVTlzHIR26fT7mB/lAhBSPUiy/Zrixd
LbTiPljZ4guBBiblysx0LV95l5xYl1rVY7vx2/ZcQuTI/kqIbZrHqVD1fUlMfdNYm8vmIzYS+/6C
LF2FyAfiKhYhBYb9fmuaL4u0SIVsdH3P1xvt5AnAo0U7RkjRDqmuGFsIHKDawEMNHCJgIEmUZtG7
5kWoQuaoC2R7ZleAJA9bgEHw8Kjon6jRvahYRY8wB2RPKnsNCzVtrflddW18tpi8V1dVmyDB6ycb
+bmQ4ewoyPLy3zWuraqEA9KsEk8s3fvXNmcrC3FmrfNTDJjbU7TwFhtF0UMG/MeVQAZUQ19K5Xx/
QZduEDQgQYtmIjVDKDJzdLg+Szoh4TpXecGVD0rj3CpFQ9QOneulDt70+/YWZvXG3MzZaauUKX3K
dq64jQz0xIFzk0t1pn7wA9trVlg1FnbrjbHp51cHRUxGqUlqjE3UFcYaMqOsXstT46/U6RbnEJ7B
hORFyRaNybd2tK6RIzVvepeyUOmUpfig9pBmCLxBMtuyYpw+SjkigsE6bQPNlsSBWXvGp50x2604
KFBMAL/ahKidPeNAqMpQYtI6N6QQs7OlYmKyZLbpC/+Yf5afQk/Sz/srKS94DjcmZ6NOQ5krOg8m
RdYuqrf2k+E+xVAvwh2bEa40wpiEnBPQNxbLTA2pOJTZuQCPbWZT7ZB4z+lwagCnlMB5+zfWGvC9
blWq0+GQe48i/m9oN0LfjMXiSefhHdQFMrWC0UghVFTqoWonmd0WpL+MWwFVyeZPBNbcbcbqZfMS
JF+y9JX1j3KrC70j1VCr9yBtY1LFCbdl1IHjpNFB7CoP+/vT8puVUALVAI/LCk1N6O2TZvdGR1vU
SCqUTMRiN15qTmesVjzFw9RSlQfbloLI2RRUcLM/ZGjBfoEQ5/0vWHicbz5gdokg8TAkQhYi7dEb
4kDS7yH4Rok67exWXtn5C/0FGKyITnw0h8Dp+tkjVydMYIuGb/AYuXxpSaTYd0axFwwrOnVWZWV2
4uzUQA+scZe6njVCxvYg6J6VIoS9KO9UryDobB+ZlXdjyQe8+arZJZMUlOm4AV8FestXySMHwGYn
+CxjvjIg6qvDXRvYeuGu3KUL1w04daDnB7py6Dj/ZGmuJiOVCxl0wgl1s1HGFmX1rIVzhJRyiba9
6PX+Ki8ceAHi8oDMquh9h4zB7Z2DAqya5H1JXaVhwucO0SkRZeqt7OaF8oEqcFCkBmctwN8Ad9ya
kbQ84D0VMH0lySetTCvxDI0GBqiaio5UijuivIoqPVTE+tQIoQY+9HrSK7o4XORqW9fgrquYTRGY
nGDdn4Glk4a+Og1gJJw1dLjMLqBI9bkhHhXqRuiColaV7kWpIOcy+MuDCwPFSjAKI5auDY/Ry9L2
2ZWDthCaQg7x6gPmRz2NQlzIgI6nz2D4st5789XwP2Ny/t6gsrIBryuU5Pi3jiXpsMN/WcvBLZx0
sABMgGlgscDkNHvf+LKDPnuFcKoCdh3ZIq83DvHGOo2EPcmnfh8+1E603dyf9gUQGkZ9ZXW2JZp+
BJ8TD+DSrrESICZIfCyJYJ2sp8fU/tuQfW/tvxQdsNbe2dKDq698wFJ0fPMBs6AAcwH3VJyiY7wD
nAVKn86gH7wPiNZl5V1dmmEUvqGVDtgbxPpmz+qQs4zsDyw8UPSfSShU0OdsfBrTzaA5irp22BZe
VEiyQ7EF0QP6o+bhsQxXIaspN7pBqguv7UcMGAWSbw9ENr5eXo6difZYUCf+vVQxRro2rWvWp59f
XV9KwJRqr8B6Ux7AwYl7U0DjD9EgYTUIIJs3WxC7xBsl0PmnoDwG5v19tVCiBTMTYNuQrFEmgcbZ
u5XEsRwXzQBolWKVh4Ajqv8NIMAuQCSbeHtfOo3dxm/IwK5YXljkG8PzgVe9Ar4mingq2vDc1pcJ
r+4VsSM5rwf5SvS2ECOikwZaIwClStCBnL1NWlm0jFohrGiEffcpat8VfdLWpMYX4OiIjKa0gKpA
ERfid7drWSJC5BoNr4NAnge9N6XX6I/8TfecBbZ7XbJK8j5ancHq4161+w/OOjzZgDaMevGBV7rc
d+b+DW0OW9Pe782PweFMEbJNzsuo79+22+/zyk22tAKiAjJ+yD2DOWiuaaZkHdtHOT+4SXEGXaVW
GlqMTpsGgjNwmu/vs4WyEKRErozN9lmFplZWCWFsdzjJH4kBunWXKI/N5su2TXRFg0CSAec6/9Kv
XtgL0c+N6dlO6zShBQSTG1zeLuEWheTT2v15PkwqgMmzZm8/GEdaucGWbssbm7MN19dF5jUSbKak
fFbIa+QcuGPxHK1cH0vBuggENmTfQZkEoNLMTiI2NTN2mNYcCbDMyHUZMQcopVkHAWwN/8uzGlN9
TY3yxDjKwx/pCbQXT2tyPgulMKzu1WfM3sTOi7wh6PEZIIznwON7bDC5/HZ8NcUT43af6LWkaN4D
56tz4dBPKK1sr2n3zAIxQNDxR0aLBegGZkssenWOWcDJG/K/dXSs1cf72/cHTPvbAIILHt3ZvxGo
YzSimEpr6gLO8d45gjHuxWd1C+y+DDhBYqBcYFdm7JSVodjuBaURzfieRAJArsY8dGhgbKAeNCB1
snaKl4f+78tm7zJC4JJNaUPdUGHrXexL6lFSk8v98U/zd2f4P9juq1eq6bVG4IoKRjz+jef99rnM
4F2iayk73Le0OBy0uwHqPklCz3Or/oDGhbbERAdRcClV9NoLaw/+monpXrwajCDVUhd5LXWf20FP
IQCBJT0V1g8maJ86aD+UBf1te0GN+v7YFk+rdDW4+VrxlBm5H8uv/PZgCegzy+3H0IbjbpSG+cZj
f2y+NSdBVWUts7a4hP9sz9PlciaoXdl21O1kadNDu1L7ZOXRvD/CpXf2aoDKzHNjG4aCnwib0c//
Np6h0BcutKIgNf4LM2g5QRIeO+WXkhytQeDTCZS6ReHravPpC1ZXXGqE3vftLAU78Bf+GZptlXSM
waPCD9RVudpMM3RrS15FsINykqFxOwBwOA6RTIv4byFS9ALMe12H8pQniVapUMfnxWeNpis7eLL6
6zRefdVsGwkSwPAai6UcUcR84ms1toKkAlCyAf4kCMr4PHTiZ8WowgqUcCHWxnSg6oEeQvRtStPJ
ujo5KaRBPIlBV3RdNOeeD82yPA/js5TxO2h4r/hsC7B4VHfQasAjAkZ76DwRTTMGUX+JvKxXAywT
GnJFMg2IcVJDRG/8IzZo7dsmLw2YXEDXQb/lVB8FMB+u5DMX3/KJGGOqn+GNnZ8cSeo0CNcABVx+
p/6rx4lGIph5d4iED0W0IgoRHajqjNrryuab3MX5Mk8kZlNRTRVRv7ud7SDgO9brfBZgD1bPkSY+
MMeCpA/eS7CSQ1nKpYLGEnkzqNiiSDiniMgG2vkZn46uwb1wIDX5tFsUuzNSv7Qrd+CCM4YXFEI8
KBJK8JNnDosQy2PlZahlRE7T6tSogYCjA0ke1yIbEEf/nj+gp9HxKoGFQUSi/Xb+2rgWm7iA069B
seSg0dGTzbpBMtgCvTGnkqRs+EAvR0+kVsIrzGdJRe91yGnH2KyaUZn4U2BI4gBHQs+FQAKNbCcz
+V8qBE381GYQNkSPhCr6hPUBftdzERrzj4rs1wAdVSXyEGGSF8lebZRQNuVC1HIzT5G9/RMnscda
UJNjVCRY1TzUVVFiB6MSOzY70SCVJskxdCybU0tpZmUtkKyEFxqQLmgQhRCIHw9DaNDej2SnH3vt
LKRdIpxyJafJThxy3j9UQVgxhhwwnkBSji9Ye8xRR9mBWIGPTmnWSNWrkitd/tBFYaU5tAFa0q7q
RCjwtMshMKJjn4iWRhOBgyz5MFRbPpW9qYbAe/KB59gSzSm9J3BWltT+E+7AgF7SIUzqQyBJgaJX
EyM0qaQShLN5FUaI8jQRpOeaLIbNQ5z2RWSNQIy1dppramWIYzGgNWNIoX4XekwMJh4+YVtT8ngh
2HCVSkPQOpVs7OZi0mVfkpQCyU6CEVmyz5QveGiZxV7OBEfUB8TiLKe9Jm4UCmL+s1K2AXrKhkpg
CN/wZW4mtZIMmPqKhqOu9mmevmdgrJLNEAmD+qtReb/6Eus29cFeNdZMtmlzUeu3PsNI0TMYbYLI
DNAFmzzlccTHJalqdNJB0SCN5GPXKVLoQn7BRxsbakBootdiWqDeU3UakvK+3yqTLLeccY9+3rej
keDfy4aUUot/FloG1XANGr5mX/idv6srJEa+E58Lk35bd4kUHJm2laU3/JoC8IhU6bv3RmiaBvJ1
mfaUjMkwEAoxQ94s2zTJDa8EIbPJY6bxRVqk0GNTMUFgtkPEy7afJ2G0b3ktgE4YL3qxtEeChgl3
XuWx2YFJkBCzcYGo+KXoMN8Jo9gyJO26nJpDmGe+yeZeXaZ6XeVSrKsl+oFBf1VnQ/XkQ91QiKCc
ovXZpSgKZdxnSgnBkYSnCaOLDNqjNkIW84IpK5gkjhRIVvQGvqXxnQb6qhnYurOMM1umEtJdmbMZ
Ji/oGwlqqfBqOLS+NbFKCZolNYZ0dZ+WTpr2XPkABoJEAbx3KIdh44VMzV4klQIyM2pypb77vaJE
n2NeFZLtD4xco/Ahh53ZeYk26DwfdoHFyX4sYKkEKh5HGSxJOBttueWCQQZpRcG3rJ3UVZKBsaXk
tC8mSyGIwPqtLxkj9N7+akjxBBZULP3gFFRFwBy5KuNiM0n9sjEZNaS5xYU8W1SkY5lkNHw0o6jf
fZYxJuhaxhcKah8fqkc9/Xv/kVnoyoQa70QzgjZeHvfJLJualGGa0wadSkj0tMTzTHULpF9ySfbd
ZnxlSrt+Vh3Z4HapqsuHGhoaNqWGguKSb6v1tkGHeWE+BxZCuui89lgsODoArICsB6JxispJ08+v
/A0/p4D5hB3reqVc6X1XIrvMxeCnwBQSnnrQwRxB/RdSplxxZJeqGRCIBN+rBK5I0Irzt6a1sYyz
nutZxCGEP4/qI63RXzx8KtsqtjXOCkWdflO7L3Sk4ptj+BSEK37H0vM1CeUhaQWG6V8cQiJfVnGM
oM5NpKQ3xi4dCF+iLbfwurVucW4hJIJEDCoa8AAkHi1Bt6NlJVyNgFyyP+Et0lSAIb7XrwXZFvb9
/baAtpyEXP9ZmkZ9taR1CxZQgU1ZJEY60NiA6oJM/9aa1PA3sg0BRh21RIJyVtiRLYBmkg0ujPZp
ML7vf8niCl9/ycwTCRMlkxsJX4Ic/vQRBzR52Q/oeqqN/TZC99pKum0pSXIz9FmSpGhw2DPh/xic
2JKNriPIg03j60xf13XoH67kRX7LIGBFrwc5O0FR7fOC32JhAS/7/NSO9tY3dJBlribZpnti5qze
GJrFJGGvtC3FtYyOF8sYd4UlOnpqdAdjzVVd2qqo82k8ziV4LuYdj1KUFmoH7KqbEz/U34PKrF7G
xxh1ao9MHVqt8SdauSSXriGZA1BDRIkFZY7ZwiWRl/NVTVnXkhide2RGfXvm11TN1ozMVkqGsy+V
CYwkDgQQ9xpOhY6SvmasbPuFGA6EO/8GM1uoRGFqynO4UyFEkr8kb5A4fo60c3ACMhB0FDsIcuBl
TSKzUc1AIeLaKVjaKLKC1wbpeA1129kF0OcaHvCh51w0wzQeiSGtCcqxxFJfj64er7UjLO0WFclR
kIEiAJDmJOVyWapq74mDy+Sck9c7LmWt+xO6lNlGG/4/E7MBlYqcSiMjDO548WKwhH28W+gfdKod
6H0fIeRCtAOE3DJyRHHyDCfwz4r96SWan7xr+7N7LI8ZFaJuGKLqShX6boz3p9DMbdUI7bjfTg1f
uFw2DO4Wz5T+rLW6rU3w7GywHO3TRAVWsEjoUZXzTcsgWr8/xGkE90Y4Oxp1gWPZVwoS+L4FPlnI
STlqUVq1Vz79F4ZQIpJBUYgm5rlArVQFkjgKEZBgwVTe1prvfLRE0blvRVhaMQT2yFQDwTG1w9++
gWES0jRXPeArBYJ3gHsd9Nfq1XgFzhKMRanOoXOpfwt10ywIBGaH3cWtH/S1K3val/NZvf6K2cqV
sZJGVcSA9KY4B9KBkXf9GnXP0sJdm5gtXBJywPODQxxgpZzEygBU0ECqFtyCwlqyaMos/hoNqm5A
IYPwGmCQ2zltQoHPoe875RWk13TD7YDJjz5TB1SiCcCanytLuJCbgcrIf8z9ygmVvRpAyxUkHwil
gN0GOIMa6PN0ch3Z3D04TEz3zTu9fMFhg+LN5dySVTmntW+YJVv7NPRTcQxQQR0OpQLiouLMqoaP
mkSP3k6p/ghbk4lX1cqXHhCEvyyyRBBEADzldqbFsYuRt8tHN2xwz0TarotcnEgldIFqJJp0oNl7
pz6V8ScQ/KQMwm9KC0Pz/oYplCG07/srsZi6+uHKFcD5DIjs7DBV6ZgBmj6BY32LaQhkrjkbABSV
cJKhlvZ9awsbGjhcvFtAmWH0c1qlTOM8BkoNrJvJamoJjPosqaGVsW1kROyQWvetLdytSJJB+Bb+
MrziuUSbUE0p+w60J0MklUbWhL4JpP3bfSNLvj+SmgAcAUIPcsef9qQrj1xoWjViAxCeJAwoqVDA
a4sj12L6GsB5pCdpROt2Q1CqaczEBwmfVhm5qhryKqPNUrYdJUw4dnioIb477yIAUNaPYw4J3/Qo
P/sTyqTdKtUut6LRAQMB+oSZXtf2cUWGNRDwUmlmotLB7YEKvowS3+2uVpIkkaOyZd3O/6D8JU9e
wkbEC0DE8SMNoZfWPwR1vA1i8dKEnRMxnl1OzMyvLaBtaaOr4aZEf0zzUQa5Ifnf0gg80Fp/7cLD
AQcUmDCBQ+oUDR23HzmOcsLHIjAT4uHwCmjm+w4eB/2iFiLhBF5wDn7QI8BPUC9Hb+fzykZZuG+u
rc/zqYMP+T5kc0aX1tv2sVdIqrywjEWFc1ijxbZaU51cIBqCtAuWREJuGvmJX1npXO26jpNRAKBk
UCKd+prphZ45xEcWOR4xOAAVuGWfUt7kgYVfGe7C+wgGDmBFEGtMZE6ziyWS2bANGmbiV6rNV2oZ
+WAnjAnaZuAUOjQCmvcNLjW03BicPcjjkI1UlXzWpSVQnUDXNr2ed7jKYoN+tvFI1ESvgGwsui/f
t4viyHAnRjBkRM6y3Yt2FZpI7IlU0/21WszCnS+jswcpaDB1T6rftxsP0iZMw6Sg3kM6/F0FjcBH
Ha8UtRZNAEMAXxpIJMiG3ZqoGi/Sqg4HMCWMRsaN5tLnxF2Z4oUgC3nDf0ZmawrF1LaRka5D119l
8GA4DbepjSdb1g1rtIp95kh7q5d1aGRgQzU2roDyEmzZXXYIrbXs1vL+hhY4OuygVQC2sNsho6Le
8b5SsK6viF9RG5p87VR9bDLJN4Rx5d6KmL9taEF/iGSrCJWFOEzGfceDBRqltV+QCSXPaCSMJev2
lCG0fQ0J27I6K5M4AVx6JEg6kSDjrDwYCVM8J9HD/bVYKu/JIuhI0b2FIiqeudvRt8mYqlmAtfCi
Syu/FkjW2+2z6utBAJEG8SKgLCTWLGQ57TqAkIPRtCcBXEr3P2O6Mmd+I5CcCEahk8Kig2i6cq9e
Pzg6hRwmMuvyMhHYh/K50ozQqQNDhOzpsILcnvbwb2PIZAriROY35zFT1HoUe2TwXU4FTB/nSBCR
IF+JsKc9fM/I7JEYypKnUQcjWm1T+RmM8xze9e71/rwt+V2YuP+MZf5gxl1Z8yLDYP8Miq5ob033
nEa7IDir0iGhZgcfjHPu21ycvsnHE6AeitL/bGQ5VTgkxwPOhdieduz8lV//I0bya+b+/f75kJq4
RB8Bm/Ou4PvyQGpWDM8sqxS85bNykpHQH7OBZFE2fnB9lV4YSCmIBLWZrDQiZAhQfdCQvyeiD2lv
qx+KxIwkD0SfvYbMjpm1sban4LHDCxZx8I29pkWsPEKpVSKsWkIru/DANmmmPRP/oWnSvgeoxfeE
ViNeBCQrR5+oNFU/mmEYAffyhzgiYd1zmc1JXd/oBcJXcOkzSLHoWZFKJ7aDb2KmQiI+51ymisYA
0liQakthk9vFMAZWJI+g6vWkknmt+opS6/6SLW+Tqzmd3XF1l6caSq5I9zQ1ElvKBpxOyHeO+hBA
/OC+saVUDNLX/9kgP4H31WFme2EomS7i3GrPGVYNMYnEGa1wo/61eL05jY8QXj4OexW0aMGufYrQ
GbHyBUs+0vUXTLfu1Re0rIje3nLaouyDykBhF6WokyTsy8QsxgdU32ixUTPVSCqLLV9FWTM6OTNE
7zwEVtyAU0F90JK1bu6lV+/6o6Y44+qjglxCsVPGjZDUJi4edtQT74VfRRgtveDXZmYv+FA3KN4W
MAOu8kjYK4HZabaAHGZar5zURW8dsFVxarkBHdw8DtPGSUmYw0JLRIKYFuoFO7RjQJsgxYUaAUrL
7sVNQPhNso3O/ScEX8uplrGaXl/IOmDD/fuO2czGRZDlaEnn3LQzmocGipU7dZ+NxERN+eX+1lpK
5U/oRpROJmLKX3qLbJDQdsgzzmUh42qjP5LrUA0ztLP/uvW+6lMBKYvLZsXoUsRxbXS2pt5YpsMg
55wbOPDKapLJ0xRXAKMY6qlzq8JK1sQzFt8vAeocygSk/oXV5v3Ag3JwwSGfym/zzGhrkw9WXv3F
E3FlY+Z7+H5RpwUHG5AyZc9yZrKZmyOsJcNaZ9rimwU5H7xWiNfQqHR79rBmmVSjC9RVE9tLPiV5
x+YrXsX07P16tlRhEoCF8/wLA9zkYy9QhItunpslZAvQ++TvC5mwDxJ1wjUGzzVrs6kbAr9NhBzW
Ks+mwLWfvCnBFqPNu1jJ6S3eJ1fjmhbx6tpixyb2+Q6W1MRo4AIHD2Vkdt0nOg7v7/Kl3QAYnwJ3
eAIKzTGnfDX4QQO3yQ2/Yx9ciE0IRN9bzoIEXP5v3sNrW7NB5ci59llb8e54YuFMaCFhuC8BrVta
ruenalus5euWNuC1wWk9r2ZRbkNJGTQYjNFbEWUbQXpN/t6fv6UtcWVingxVR1BMCB5MtGBuNcf9
e7fLnlXOCFbyH4sB07WhmTNR9CBTk3wYkkpQAfmqHozPHkjnq48Rawb+cSpe2ksZtISGsnN/kIue
zLXxWaSg0tzvkjzj3UCDGpeBxYOUOIf6yhnYlDVF0dWhzhwJDwxIdcdjqHVlJY2eJ45fPDD1ttiH
+ePIUj1prLDd1KsSscv7ZWK2AKkGdCKmn1/tF7EWy5RPat5Nod04ZXcMFZyf4qYqTvQpsaQMMDHf
VAsDKCTZGlcht0tJT0UAnQi0038EgG7t83XOeDijSMQ1etVcMhBGGFSXTCHfcpHNyvtadKhoaA9a
uBI4LdVlQDfzz/TsqDD8UDUNAlZX+rLijWSNDo5ntYcuEvgbLcjXZ3qpxyAkcpSzuAEXULLldzxL
ePxhbMYW96MO3GRj3995Sw/iv88CDvV2RiIJghooe0D3AOJ7SOyjueC+gaXziw4S4KiBNZ0AJ7cG
fKYsqNdXnNsjs2oXgdEXBI3s/hOSrisO8lK/GVrN0Cw4ZWHQJjW7/4Yc5AC+SOGLGtynZ4BVdYva
5HkSM/p/HxQeD9R9wZohK3PiRzpUSez3HOcC09TH3cbTcoPytdl3sVFVJQH8ELQhK0YXk+lohZEE
1FxZ7pfOR+EpbDcUKoJvcNyPQCEOZv0gPXuA7ZrxZZfv1nz7JXSyjPIAZO9RT0ctcdo9V+e1E4Ru
HIATnMjDq/2htxOFlJbuG+Lj/QlddEBRaAZZMGJZFrn/W0slrWKAyz0OKsfvPfOXUZze/yPXTmYW
dhXpfGCwrFlVevgW9buSW3mklzbptfXZOBmxHjQvn6zLuza3xY/Sf4lVp/JPErLCq13GC9cQOuOQ
FkKXN7K/c5J7Gtb40RDyYIWLR52HJppGyvFVyEw0cACBjjyRWR2yeJN+1aV5ERMTPLcAgm8kB/KR
1P/O/IkA++3+Gix81SRajMYYFEOA/J09gPUImqd8amXTEMWPZQji9rWC/tIJvbExe+faIe1kPoMN
phatnkktkRH3cu327YZWh8g/UMYIKlUv8t7KyxNX/X9/weztg9oH344xEBX5gIJXZ1cjIvVaNCm8
M47ZNZ6/60qg7r2G1D21RC11ynoFfbc406BYAKuAIiIWmW038PDUtKXs4A5C9049RWeiaGUxF4iZ
IUF9ZWPmSqtKXijliJke7MGO9oETOLX5DoE7/LEbQh+RXHJ+2Ke3l5asZYCX6g0wjzImYDE/J+v2
PAMYDKlyCugG9JI+fTTsMTrYFjexbgMy4k5ETaAR2AT2eU35a+FBuzY8r/MNDRBAsgbESgvBefmo
tB999prIKwWFNSuzs6LmY953FXZRk4aprpXtQ52qmzFCyo1tGev+wfy/TCZg65wGrBEE224nswj+
dzJbvTEOh1Nm1XZojuSRYDbBXt464MI6/1ljr1zapgj8gHdD9/2k6HxrNqKsNICpC4gVeRv7jzx0
le8P7Oeim0WXiIn+Y2Hu3HMCjSpktVCUJf2gqwfI8aIH8vSEzQk55WftoB2o3pCvVKfYt+CPN3iT
OqBvR1nl7wthto0t6ZyO7LrOCKRfy98vESPcfN9smZmkkfwsxPcBxon8IrJ+iRVZuZ0fvAdvkvoy
jyCCi63KTq3ERPoWvXWMlelwOu7P1NJLfPMlsy2Qqr0GQM2IJhp/I+og5XhHQ+5hPA7Rf7PZrtdk
dkHKSsWh1xx14PR/SPuu5diRa8tfUfQ7dOES5saVIiYBlC+yimTRvSBokfAeCeDrZ4GSpqtARGGm
p/XSR+zDjfTbrL0WhlwOk44hG2tmNxRwL7B7g08bXiLfggxmxsP5cQav7YdhR575GyFuk9jUfmy/
PvSwDX4lytYxhdtBsegtPXzUi8xpaLX62j2BtYuikzKxor1nl9tZ/Nnkc4UCjiQNhXuQD46+R1VL
RXFZP3RaF2jDWKVHw+bFjarcx5JkA5xRGzQEh+V6ZrUnMr3QWPvT7sgbggRObVQR7MpLCCg+l1+u
SdHiu7L/P+0M19zZfDc+V7gXwk5Iq4W4sUkPZkNOP2fMTN2WOjgLQGioo44/ZiRroN8h5xoXYYZ8
3EI8bwmxPDGw+0e0gUH02b2ZibYmj8u5xdHAenRMKRKHxTw7JARtL6rFI6QT0Yzf7NjeJDfuHB5t
KoY34NGh0UFGvzrKjpeTKYiqlqstQLb7xkbq79WHPOHa1GiNfhVnZkanNsi5rVGk4yMvbMhhh7Ct
pvtnbqA5X+/3tjOrGD5B/I9oAyOSDZwCCd7K5agM1rlmziWg90XDqpe5vjNxCqVNvF7Su0Eud1Eu
rO9kb4DSY3ncKg+P6s2jaaclrsK5VR2O2/h6gBANaFTAyQZQ0DhYLfs+kVSMeh88e0fdkjZWtRzk
e79x+Gc2rTKRIcTA/zQ2uvu5HrncK4bl3PaL99fFa73kS2OzwNa9uzOthkbbw8OX8+S85dZTsWxP
kbWKHNP27ufjzSl4v4FvEQd1a4OQMUaCt0YYmQJqAVWjJtsujO3CjAyseY+2Q/RsbIhcM9vs2/RW
FLyB4qXTt2GipY++lohrgtLcMhB7/aZJ/aHdLONLtFjptyX+oX7tmTM32KTLYhgg7kGPLYHfMrrB
hN5nWS+4Q17Bdpe6SFWICot2sLLxNprrY/r+LdjQqVjX1LDm0C5TS2eYgD2gggO0xxjGD/oAg/EU
Gfiyd3rpXZEeOmHBaEa6mQdrztCwYc/uTyOIFeYi2X9q9NOrWmeW3xwzTGg2Ryk96c6fD2k0n4Gm
pBgS0ih6QqEUCH+kRunXKV6YQQma+CCSScODsc0sQaCfq8eZ+2bq5A3cu0PNBDyo4+WM0VXoRTHM
Z4VnRfqeKF9qAPJu30d/3fcPeTI67ZocFUdaZhvJc0K1f7j+EZN7CvmBoe0WmHu0iV/OdpVkbmSE
lXRKvOUgfWC+PZWLZQWlGVClei83m81Rf8GtI81pNUkTDxj400EbBUwqrsOxJ2zEgqL3BcCD9Sak
EOwuudN3mG/w6ayOyqGmM+7e1HJDF0pH2mWYdLTnXg61DY1I9Yf53irolW7pU/E9aCZB0YGiFJJY
pp1vE0tZP65W1yd58OlHV6yJJB0CjYH0Du1al4bzFvePUsgAofKFmbzm3kfFdxHEddC5oQQ2eFBm
YoBhJNcMjo4QkRM0TCLRdgo+pHSvS4WtGXNgv4ljikBbEkGYiYZmXEiXg4plcH6lOWzEzb5rnN7y
eyBeZ/gLpjBHF1ZG21PV0jJjPqz0peVtbv1juBId8Nh9yKYHSSBthTdxFfNHMXNmtstUZnDIJCBF
B9y0jGficoC+xlTfbHDbGgmEOIx7U9qlsROjCTSheVvbhZDT9gtU0p1gReVpTkJxYui4HMD1NHRO
wWsdczf4mSrFTV/JwI7KR/1jgGKEzlLSb8Rn16croBBKx3X6w/W9OiEJc2l2tK69yoQELK3yKSmO
WufZcgJQ3d5cGHxVNNQAS36mL0wbnxCzN3InIs9BbHXXPJohiGNnvJPfdwQ+RkZbOsaPQvpYWK3x
eBkilpXh/q19yrYzhdiJWOTy948OClLoCo9qiLYBLkk1fa36zEJq0SL9NinuVQ1SceXeDOy8W6f9
vmrm9tjvg3ppfzTZSEK0TTyMT+5o+tQeSvLghrYb34XuW/8Warc6t/TPFCwzwK9eX+gJ1/rS9uho
ZXrXKDnB2KMIHeCLpsyokB7ap7xcFcBJO2o5V0oYHOjLawkWVSD0ULkAhnHcllfLVRcSEHudlLCK
gNYUm1ineh2hNVfnmnofurJ4X5d+Y+dN3xOLJ4xAzb4ApwtVcxHQwiYmSrdoc8Pf9nGYZaB75u17
2PPuLRXj/jPVvTx2rk/U74vu8qtHYUEPcgTZ1IAQKlQGmkxtpQC3HbItaUsrMKIZaxM7Au0wA253
wHr+4hCRpCozUrThnXzypOZrI3iI68X1Af1+jiAkCHVEYKUH5pBxi10dGVxJumbAwEDeqoysLi/X
AgttPXtUIptHsZWmcymQ384O0l0Arw4k5Wj4Gau06mZt1rWqAiQSFgF4eKK3tmHCjOs44VPAioya
CphRQOf3E3+c+Y4JV2PP9Zl80krA+6NNWVBf3dcM8hCRu2iaPKBl0dtGvfDj5yJa1vExBnUeCT7m
2Jsmii/4FEUhoGhERhrtIJfPh1eGtRY2sXxy99kDyPNs4oBTOduWtmPQ3klUqsz4chMlaJgcEN/o
h8OjMU4JCMzoapGgVNcdUwoqZ4gxqrZ001o3oU3+gv+GLDRa/QeOfQm8P6NzgaBJ130eAUQASQEH
MMbsU3yTrdgCP4cEZWFaP2v4P+/4U7C8voEnIjdUIzGzQByB3g0N6Jdz63ea4ApwPk4spahjgYpw
5a6rrQ4WO8jUVc7mK18Ddn9C6Li+bnriCju3PBbLQsNvHHlyppykJrSEbCmCvY8Duun0oJSbY8SZ
G6c8ckEEueepIGCc4ndm5zeKvfY2sYU+Y/e2cFQ0HrpIIFbLkNF8rp42eZTO5vgncDg7SpXRq7Eb
wnZ2aCtaLxPb2yro5rRE5lgCaFm2mF8rfvoLKZ+LxR17yxU8+DrUYVjP7PBNtaJb0u6IJT7AwYjm
5OqnXkHklSCbg9Qg2hD10VZKKiTXDLMFQqXdto3VmPTTI4vMtIGN5uytL+cgMVMX/JnBMeeo3Esm
9OkbPLsA8IOZRQZ1i63tQJ5ANnz35j5tIsQgc9H7nNXRTkKiu63yFlbBbSYmVlmD5fwvjQyEJBrC
OQicj694gct1FQYK8DbyYyWoa0Xq7QrkkUQ+5Qo1hHUsGq9S8l26YG9ayMFKcFe8nHkChvUa+RgE
LY6AeOIVlcDIfXk1RCxMM9FPlBO32nX0Xq+9BeZzzncaKgNXrIwXMQNlE1pNYWVQzFNfW7teSq/5
c7pGGX8ugT8Rt+K9R+A6ECiAX3kconcVnpkIdIAYkh2vwKImJ1YLsbEP/mF8nGRqSlTbyvv+Fq3k
bKGA4fwumYv2Ju69i28YnKSz26AtexKmBN8Qov3GtHz/oGxcCIW+zzL/TsRdl8MdvSt+JAZ6PQwX
BN3a59Jb0ieqbL5TqN2Wc8WoiWMxsIKrP1M7pGMvhyUUnRu0g609cT5nd8n0b0cMp2kDUPEHFH02
abWseamppAqIx5MH2VrEK1BHlra4cNIXbBP7+tM0FcxgMH+aGz7nzFwR6gaAuMMa0WJRfvMlgNV4
DsXbendfr5rgLx0CdcBzAz8jAjB7aY8YUp6FSa1AASWgfNMojmzsg3f/CHIgqh6a4k7sd2Uyq8U1
uRehIoW2SjQ1g3b00m4NuRuJh1w+2SDl7BGqBNYNo+2J3yNxdJzD60yAzIYcFV4BSKWD2lwdxYiV
EdYdqzIAS2InE+3QtNzatyMxQg9j6HiRYaPBGHOwyzKf8iylTDlKOhwwxp2mO0nRlvWbCCTZZbqq
AALJdqEMXY17LllqYWmvCgTEOltsPiPUUeaUiCZIc/D1qDKYQ5kbWe7RZLEMqGlOavn0CGI22qzW
odWsRFyOiPDAfZvcyVu71JEvBlXT9f04wRx0aXp0kAOekzD28OZ0Rxli9oVd2e6xsU1KfKo8iYXj
vCD3Zqk+fXlZ3jR7aNPNUSZMucRDICCjQoa+OYQGl3ul9dDUZcp43hUKqUgvtVwJxL7oBz3yvxDL
X5gazbTm+sAJ9zD1aNvP6ib3aChQaS/CQVut1Bm0y4QGJSYXWUVzUFJDPDWyhuyb7hUhnlbyXL6J
j/q2tZsH5SZ0HnRruZNATgSSvWNxur9XTqcCOpRPyWoHVfTN/REyp9dXeiJLc/Eto4XW205J0FoP
ODYaTUH2tSAqlludy1hMnXvQmILEAdg5qIeNKlUNyfWwM3rlVJG7wKRxsvScFq5h4vjh6fqIpjxv
EF7+aWv0MHRCK7tg78PVbaM5xryHAvu7fxKcbrFL3iBtv1ll1rc1Y3Uq93ZhdXSjNqh2lAGXldNQ
AgBL7c7daJvmAcIGB2e3K6Bj+db3FlsRq/y8PuCppwpMScgKaCBLAKT28pz4bpX0dagh0jCspvEo
vw/4y3UTU7sEhA9IaMqAvpCfgPn8eep9MOaVGFzUAZRrgpW33gXxhs2kDCd6yoawBTQtyEsPWabR
bpQrz9BjAUPhaCfrHr0ntA4fSlB9NCsKBfMPbFCExB9QARWcd6WkrFtKM7OpTU3n+TeMvNCSqAy0
j4ZySgmoLakclhFZJkpvPpk5y09VmHagWCT6l+aaWm2ntYtucVVg+r71evQCmnlTxU7FOxAo5lHe
KZSEcDGoloXiuxyrAOakDYpKNM+FkliKB1ZI9JG4CfpupSBCnsojyUekqXG00NxYdwqhfu/RcnLT
sTqD2nbR1y/A49frXmrr3I5NgZx0udQewIwbHeS0aJCyqOQst0A1m6eWkmiK55RANHn4d9a9BKle
IFcqZdlKUGM4ZpVuAnDOAmMfEiVaZZHer1imeZ8yQc3XqlUC9v6kSiTax021MRJZWEcZSCFpJGV6
Y2VyVCdol49E7iQF2jApqAQAnU5Y8SZGvBCpxnntWmjUDd9jTFVJB6225q94NX8uHcRMLk8C9xs0
dkJ54xQ85AZAzuTeBCunnFJhzbauY3oLj80k5CZd3nOb49vG0MouQcn1xHaaxe5vA9s7SksJvBCR
Ey3JzEGcqPnhhKCCjAZqnPZfHQMGjxIzSFzsToft7GaxhxxODmBSSp/JLbj13tIMjKS2FlmWkC7t
mddierQacpuoqQz0HaPDQVTf7bQ2Vk9qYzfCsU+P4aOKRqGCimvsKV0BFVa5r9ubbg4bN/zmcdim
/Gl5/IJ4qRxnPfHVk/ksZ1ZIlWIpp7u0WZbNYcYdmLwB4FuACRp3KhlDPNATCp7bNlERcD+b3b5u
ABqYqV5M33RnNtTLrRpnnewTETaKxX4LchGwUTH77stdeLsGwkKb1f33Sl8/GrPx7+TgAJlUJWCq
ETsNPz+7ygWlFzrJ69XT1oeZ68/E4Lj8WqOz3z3y2GqkjnVl+N3dydmcGACA13//pEs44D3/8/Ej
z0knbQAqHBgwgpW7ZAAWPqcNSnoqynl6RnvlmNYaNdMdr2acth9v89rYRk9TDmrYOMthOnX2+9fb
BdBalOfA+4DHcrfL1zc3G5na93pAIdF+fdiT3vj5sEenrvWCLPCYqA5tB/vu+xXxCFUdNAit76Lt
Mvt+eokfbjYnIEiOK+QQ/tKh/3PWx6hUQcpEhQcYevMs7W6HAMC1IVDa3d5XQD8ug5ldNHnJIGCD
34/wFCD70VS3IM6WJB9Xagi04x6yEcSunO5hA56dT3eOKXTKMz03Nppbs+WB13cEaQTVCTe6Fd2t
pJfr6zeBvoM3CowGaKXAtwoezcszlzShV7l1pCJVsci24sJaHT9Xc0rJk7kmhPTIV0DOi8ji2APF
uTCIjhvSLyz3e/Ge08TFu/Bubm/XL43D7kD5fWOBi/nUnEL7/voYpzxEAP0GAi0o2eILLocY6XWs
QKxNPQXae969delDLLx1snPdygQgFjN5ZmY0RkFRkkgrFdxez8OtyazmEAAxldP3B6h54zyolO6E
o0H5zqosLQQtqg8lGAEKMWCFq1FxuP5Bk7sH2BCgUyUgKsbvYcbkXJQ7XT2Jr8JtxJdavU5lGx0U
2kxtf9qQBuE0E2EjlvdyfnUZXNepwcipsg1tobyL7ipJnCZcZXMkb4oycYuD1gHM24PuHjThLk0J
nidkcQxTqVNC6Ei47xe9YkXr1z3knLJ7NO1+eUNyKqLSMfp2oMrxAJLW+ICuZN8GaeTp+hRPVTNQ
bwYPkq4gNQxutsvvcWPBlDyGrWXvubUvdilFWd8qnqJtvCMbpkFzfO7ETghQYxef2Rw9zwZxmVBF
sAlHA9kP0G/RV7wx9wtsM7r8oDunyi1nNZD7Hu3HmQFPLQCajgBfAdoJ8NnRdVFW6sB0gPtWuM8i
c6FEzwa7U0AT1CYOeM+CNgPh+xLul4DdPZeEn3xjz62P3ljVb/pUNbph6Hu7OJhPuojWX2oE1jd4
FVczYx020/hZhVegDThh5MfHGbrecFtJ8DX1FKMdplpDw7KwEqbbYdCgL9yw28Cu2Md1o5Nv+bnR
kQ9U+11SZnBv4bM/Prt7QLno/rak6y9+OBye0t1OsW6s1cp6nLsuJhwkcAYAHwD/HTxr2ugUh3ng
BloZk5P8DZISjjSvDa6adk4edvj+0aRemBmdmFT1orCC+gGyLX227AMDcyr4gdW5qEBcn8upbAug
3fBkQSMIpuNxyO5B0ZD0TU5OyEXSgYv3bnlYWgVlg37jduZoDMfuYmB43GAN5wICKnhkRq9M2Is5
j4jHT4kReTarMbCas3rmlfmdeB3MQCIPohLDczruR+PIxJPCM5pTexveSLayivdIi3+BrmvpW2T/
VDmqXdpmc5wZnvnrNIwMj84e8UmQgNGGnzztxi22wn21VuK1zxZAtTbVmy5/xp3FLG2Hppt0EbLF
u/kWqQ70oiPzRS5BHmnHd9Cl3uenrl6H/hP4KSLZinZsWbi0bNCdUdol3GbHe0hv08hqduZJCp6M
2GI2RCiL6LbNliS3Sh90YKvsXssPhVTRAg1qAg1WyRt0C4+lufBkxLnqKkOb78YHCDTYxZLNZTu2
QtQoIR3kUWI4XAEcRa4gn9oO3fv7nMQUjUEotlfCE9hMkBdQHbZX34NytrV9OEq/tsrZGg4P6lmc
Y7o+itGG3pwIGvofIaOqVCDa3kkg88PH6EciOCVz5rTrfj3TPwuImpSEQjjoPcfvRsi6Rh8WUFqw
Wx25KhearTN35pyN0e3VpCjuQ9eCn7bqEt1v2VaeO9PT2/DPUYweIFDIdkbu4ZhBBsFObiEu1jyG
2CI037pvM/fHr7tqNGOjLc+7PCGNNNiiaBYk6UqJHHK8cWlGJStf8K1k3Zv/z6Jeg1FAYBADw3kD
l/7l5og7LS8rMYTRqqwXtRtFtJPC1kn5uoiBOGorqOAycY6x6jcu9Mcu/Ff0uAKaqo4mNk6DGEqg
WLogeBV79KvJ6Ia5SXxpwBOXIlXAONkutU9f3mVf4m1h2BCsoGp9uD7pv3Ipo88YzTlwk10iJgEf
qv3JQkAZvMCQXcdHPSe/jfU5Heufaumvw4gizn/GPTqMAUl7ta0w32q+qBglJrQo/GBdqHb1kRKq
95CmSEH5ZmkHSMfH61BfpR/SVwOFNYTYjvgpAUWYPl2fhdnVGIV+JfPrVIfAD7ZeGq3C+o5IFnv3
sgfTiqErtK6fub8LMSXQ5tLsUNj63d31T/gd2WMldLAzwNWDJAyKq5cbETJgEDzKCD+V2tbXkCM+
JAdTsSookWcvxE1ouyIJjdY5gWoHWkYCat5J/lOrLDpoaqH5E80vBLlcTpVgqfC9pq7JLM5m6iod
3sGBwBJO+Dj736E6psqJho8sqLYJWiygdkzUtVYtvXYZ+ZuQvJbmgSj312fndyIARkGBMDBlKDok
4UYLpCCqLAUNCocMF7d/V/at1bcgNs/9Q6C8tpoISp9NIS8kaLMLUNDSzNeinkG+jkMBNDlC+cJA
rx60TkWEt6O9GwquXpIaTVbP6vIZO8QIqPGCwHKZLuOlX1tAqnWrcIE2kL17B2SVre0TQEnIz/+u
T8hwPZwdo1+fMpoPAZAyoPl78SQC1q6EnIbiDcDcbjwz5nEMMDYkje5HBRQMTSjAUAGGQ1/6bN2D
kWcU3HYOKciiiq14q9QQR69euzpZXB/l6Hb6ZXzk5Hl+36hpKYqnKn1I39z4vhc3frPyJVuqFpow
k1wbvaa/rI1cckkUjErosLwhijnag885BJlqOy5uY2iMXR/Z7LyOjjtUrsQ2JWjDTNai45WLXFwl
EOYD4U5gVbj9V8RpZ+k1flZrvG2AtwCxgqSBK+Un4D9zhSS/6PRexmqiHNoYSwj/LALQaUOHBOhL
6X2O4WZylAOlEa4KSDoB5nl5qdWBCFJUQPFPgeqQyCLVKlibyirvDnAiWfRdmssCL67kfsxM79Ra
IscsIm0INhrgdy8N92GuQxsZ7WdKzdxHre74spVRUYNemkyVmHWvnd/Ej9DqDNaSqHerWOjQhhel
L3FffIdSzJelrqbHCFi42z6VgVsSyVvWBenq+pdOHWQUwtHJpMiaao6xzm0ssjRy8aF+uajxGjJp
mdqKkVjXzYzTZT+be/A0gCDRBqzUyB1tGrfkKGeAELSwUSeyggNYOg/xUXOCT76sIKAgOMTZ6Qt/
TZbcjtfiIkepDOSmx9A215DDgL/uL4Q5B3M4wuMdef5d4x2SSrKrKPguXf7S4mjVLKrSd1qkdTzv
VecIY5TEIv+y+l8f7X97X+nhX7+//Of/4M8f0EcsfBDJjf74z/9Vl1XxFvlvyd9oXXy91X9Lv/92
X71Vfln5H+X/DL/s//zlf17+Eb/r37bst+rt4g8O9ACq7lh/Fd3dV1lH1c9X4KuG//L/9od/+/r5
LQ9d9vWPPz7SOqmG3+ZBze+Pf/9o/fmPPzRs+v86//X//tnNW4y/ti6+orfkc/wXvt7K6h9/COTv
A3EF3lG0EGgDBxXmnX/9/EgS/46GdB1lPQV6ggYQN3/8LUmLiv3jD0L+rvy4bki+6firg+B3mdY/
P5L+jigBfaW4VwZkB370n0+7WI8/1+dvSR0fUj+pSgzlYlcM2JChu0BGU/WQEPoFQpU8Hd23HWLN
XJZfNIn0CzNLZSfoY2FJEn1O2Hjk//3LHr78h+EHgb4+uvpD2ehblKgzq0xCz6OC28coZXvyojHl
ZFFpTbU0XTD/IzVZQOpXI8+QhlBpUKnpOgM5/6bi7V1LsnDjR7VkC7UcOkFUwoc/W8J/z9P5vAyn
4c/T8vOdA4Bz0FsfFDzH5QMT+h99EkToptWL1zzlbMOUHEBOsE/PlF5+r4CONA5SU1hoAJR+Emfn
L0VdSmJfZgWw1Cxf8rbVlnJg6E4D5fNXvTXnpOSHQONyZMix6Ng4eCgMtMkNF/qZPV+O0NQJxIIl
AxNodagxWSxMfMj8hai78gQtIAAnzdw+E4OE5hCsAVuHtOOP/PyZ0SiI4hLdpMiJKbpgCRFUa7Iy
BFFZ3eUrJRW+r6/eqGQ/LB/2FpSVcbDg6otj0oyqLDwl8sPcUvuE+bT0w+bEpFBJKIQ1y+cAdHNg
t6sl4V7RMwnteX2h3efQefrUxTQyKVcyJEO9rpASyNoyojtMqLPAwhj61nYDVXuIpEb5YDwRX3Of
JJxmcm/cB3EqzbXGTM0dNgi8cbxesjpuUyn8XIIWapZbbSOCfLeAPmNctv0u9sIUnNuy5lyfvN9b
H6wGoHMdNghEon5cjbO1IgFYm0Rm4jEQ/XwrpK6+lqMAzGc5MjrXTam/9uJAtKYMnQSoikO54HIv
Qri0NcoY8AneQY5KMc1gZRje3JM8qgViNwzICdyZwDdBrQnlnEszhBiCHBUwI2pm6wSZGSDP7Rrv
baNITpgiiiGh29pon+vhPKXVss4gMlRBAnimov3r7AFaia2l4vDBW/oFAfZ0DcAiEqNBHnwk1Giw
QbMkIduoLTK79MFFqXjmHKv8cKAvDvxA+AgQGdhjUNwFWPxy9DoHOAk6yamVRHB5FZx+6uaCbKmV
F9ISoOtlI1Zg7PZnqVmnJl4GmzMEThBtG6Ixuu2lLlaI4GO8DL1JVJRc0woC5HpcIZZ3heBJFgcM
9ybQCnlbQ2fXNgIdFPCu3M7cP1MTjz2GMi0mfSARuZwDqXYFgMgCgFhiVG8EP93FgQ8IWFmCBtIz
hU0vGsXq+ub+Pe8oI4FhFNftIO8ybsbVEjTcJTmUsnUSZcuukXOrr0SySQIPmGgdndhGqgCeCHr9
9XXLE/NOIOU44BMHLC8So5fDrVxBzznTwLirAe1txkW2rWqJLZXE8x/bqgjtLkRbdiWEzPG1onC8
Wo1tsPZ6y+tf8usuAZpnaMhG7k0a2lhHH9IGBnA9sZFinQukuhMOplMIK1gBN+b0bH7dJTClgCUU
VlC2RJvb5ZgjjlJ4RfTUChMDfncUQQ1QAZX49QH9toJdhOOEmijYyPBiX1rpJMbUuuUgShVFoKH8
2L+DOK82s11/TxuyMEhnQ5VHhWs4LvBUEshWvB5FgyzTATBlcbhkagjJ5SaZK+//Phl4UwCRADcq
umXgUF4OyA3yhtWQPbKEgkGHnGeqsKh8Q3Mg8d1YZl+7jRWhO3Mm3fH7cOBBQ/0K9XsgJ4xxvdXP
C6FM5Ca1Sl0IFx0RlG0bucmukXi3KytZpDHcYWhCzN2GpvHLNDSHoTg2eD/ILaH16XLEPdEqJY+y
0CoFvdy40DNPgGaQ64Pvi+CGDaXSX6a1WCMDWbfeWlMi5bnRUnOb5l6NNVBjJbhRO6OBInQfICuk
GknWWLKg+Rsh8DRwOuoanI7cTLovJc7Jc16rQrz2VI/tWRl7JW1DWS1BRFuEm7D0AsUpOil5xPkD
DTgjBmuXzDCghuSphICDs0gBCkgqeZMphXcMXLPRaalrfmKpBoPKSipLqHkYXRrctXWf3WZlI77l
qCfDK5Ei6FaBH9tvqd+V5l3VE+whpYLOlSOn1VCPElvZoK1a5Y8mgojCSTMQy1Ip9ZtFjveEUa3I
IBTWB25OVsBcCx+u35JHeOzo3oArlT9HWV8ewroEZjXXfX2l56J67AORA6bIPXEFgniF7KAKGb2k
KXpDwIsg5u9uVBgntTD13o6ZZ9pcUSDVE+tupdptTcAZwbkrfnAll19UaIZEh1xmim6zrmxB1peG
YJLgyaBbHbs9ctle7A93ulaIxGrQ8MZogXomd9I8kHJHylie0iTjbK8nunwqYrT0U8FvOLgEzEhC
lTFRws7pOl7GVhcRYy/IATR6oAcIndg08iCBVjeZoNs+CX00lKKwDKx7qdcnDuSvabGWCRmtK199
KbkIMqomE7sS+j5ZQ5yubIrXWJTQEep7aYnwBaG3wxo9dRc9mtsZ9WUJr1HP8uwmS4wSMyEnAVr9
c3CIUS/pVXVRKlUF1SQUUHwI1ukeemoyhTBbkDRQQObwVh+5zxsP72gQxLaWmTWYeXmq4N9VMXky
swyE1oVZCC/AtILKGRucG0iC1T2E5/RQ2VVxXQPcIwbtU5Fx1bRSA8ySVOlE/sKbHruoQG/km54R
YP94UuUHRspOy6Aklxk9rY0ecF9VzcEKyIBzccSKIZgI6jZaslrLKyt36xR9o1VaIvXXee5K6/pO
W9QBL0srQ89ChQ6XUjrIken5TthUaF1wXdZ5Ts18vkcHdfjd9FkOXLXURE+RRvhB68Ua9IxNrxhW
0IXejRxBi8bqsK/5wnPTOKakyqPbLAacXuRw5Z3OkLM1i5U4pF4p1tAP4mazAO8fD2xe6do7E0n/
EGYqQRhQ1CjzdiTxP/WmlnrqSWX1Ehq1W9oQrUirhVIofmNpPvE1SxRyU6alkbfr2utzE+eyHXou
AkMAgWTAxG9MOVytqkIR3+6hFPzdhcwXrUJphMqp6qgz7R5UP6lDQkWrLTS2CFtWGVJic9X1YrtN
RLQ1xMxHFktuEpxyBpDuTiNhw2hTJ3VpC6rWRlYVR2pu1Z4ooEbdVSIYe4nAPScRIgLq0yrr3gOF
cKBtBKT3K2RlW1rVJa8guhOjVVszUu1ZFhoIEgZhVCR2ksrc0aMcVHZ+k5uftVTjY13mCw9JFXbH
mCN0WDaAsTOLZ/EqE0X3bjjP6lLrklyzcDM1L4KamU9DhyRkCJCKQSGuS7hv6bjXEtplsfllGhXr
ERyK4FluJQKYmdHJKgU7s49dx2UkDUrPS+/9qobGOEpKqYAtKpe7EGyZHbICYgSeGa3QjmXCcRto
bRKWVlGy9CRXfRjTAIjBT1L11WuFWDhd8qYk1drFkbYlT2TEqpQGUUKld61iBWFa32mJD6p2r0ra
esGbIAHWHJVuz+K8FZs1K3P3NlR9tcShD0zJIjoTc6qR4XqWGAeFg+4qld1GnvIk88J4yDpXBHMo
mIBfzV7Po7VS8Tx0JC6ozx1LZY2yMB70jmUJPXseq/N91RWA/yd9GX4xnZl7nMTslTVd+qEFMqr5
pEzlGje+ziM7kuMGDdpc6LYIltkt5JcgZCJqSYGuNu6Rz54I4LT2hUx+rcOCQZWsRENCUOVKTRso
LyWWJEjiXqqNCMqrCN/DRaORUrH0Tm2NbywnT+54FRLJdlUNGJcQxCyQDKg8+TNwvainBfaN3ZJY
P5WCEL32TBd7mwlSG1ptxGtxk4IsAQCBipmgfowD/ozYL3TxgvTktk8KpuC21uN05Ta+IVJf7Bro
AzIFNVtodLa7LDQ4tIQzl3w0hhlEjtvhMNAw11z5f7N3Jtt1It2ef5U7q8klV9DDpAbAOWosybIs
W5InrJQt0xNE0AU8V71BvVj9Tn5V30rLLmvlHdWgprZsBAQRe+9/l1WDs0TpGhk6c3w7ivAi6qT2
OcQsTJaN2KwLtcjNwCc2e5AoW7oyLQeLJJa83vurOlhHcWA8hlWdCkuPzTwkijYZVW9ZZ44nm/eq
MfmGh0/VWkm85fknkpHCMTW9ksBViDoeOLQmdt7VHw4DI5AyrYd8fw6aHhYEK3T72M1C8TQ6zfG9
2ctQHPdAuiYhZ94rsnlqY83fBpLYV5ARN22mLlDZhgrkosvHYE/CrgmfozBvXM6AdWiS3FvZ1u1S
E8/Ju3WuZFA6Oh3b0y0wE9GfIW7LMqvasAEPLnMj09ja+CiLZYqSaZR4gAf7wPfktQKUegvd792S
dyP+5wMKPUhybKez1fZPcK2sOm1aGX2146Isr/Y1HL4s9qy6bC82787buYWE6OL6itpKm9TJF/tr
qELxEli9m4WCAgqPmCX/XiyRDJMpcub50HYyf9B00mXiue7gZ2vX5FdVNLvf3H0lpbXf5Zdu3vz3
eWliwOrG1bdtYznXlsTMl6OufQoDy4BrW/DVfdRa2OEbMR3YYJojCSUcLMIlkCos5EUlazThoazX
VLn9MqF6tOYXOVT7k++X3r0lvfWdEyqQcuWMujz0IKRP67h1fqrKDtgqd/3g2nN72Dv17q8PK5oi
yDv4ql0T6eZsKaS6+WGhSPrTzPFoX5Rqb+5zojbYVx0dVekq2u2Qe+2krpQf1o+enzOtiFU/Hh3V
LDzDvsH/oFjo+5O5qPiwRNPOl3oIhyKVM7OnLDr9TMqhu33P566jKLJdPADrRXXMMurF/rjLLXcz
Ao/2B+KyLJmNmGPf1FJhEKobQ6c6s4Rihq0m1nfGW3uZLLkM79U6sDM7ZgyQooalL8t0tAsoSahi
JpMxE8v/nB1Xfxvxn7oPCAoirtWenQGDVTkStHEa7OSj9h9ZtOF9OazDJedcESZxF+K2bpuo6zPK
QRVnnqgCnHZbWaksXKPJToSjpvKY18OQH2q7LfwkLtuK0Mo2kviiC1OdWbWFHbHTOs6jBTOYk6uz
BjdV1t6EnChOeeWUwtVJ6DfOMwOCgfhfoav4UMVd/awiM5KlrDeoUyrwbYa+nareYfJp2gOoWYxr
lwric290ZJE4wh8/Tjn/MI3jE+to9+vzWSwbXjle3T2RAOHc0fHE34ZObPd2OG17ttQVaTu9qBrK
ryHcN5oPkT/l7bJ4CQcB8V1uaznFeRWv/YexkgLJdNgRz0F0sftelaNnp3mU1yIRa8H+HuH19anq
Azgsptyo06Z6RkLrUAioVPqxdavrghItUE5/sciCLcm1SN3zGkHBt0/b8GGzcyfkPTnL5aCHTWAt
tZCeRkVQxSQf1acyrVtzdWggxMRZjwjkllhg3VIdhJjXBHZJ6wGqVKV5NeJFOBSLfREVQXAeyJZs
xiZyDh4nCRJqe8N6jhEEb2ael1uzlVTnOR5aDGTN6DWZcMbtvRWsy5JuDgOZDyfF4p7ke7mijV12
+8WjRHwZS0uHyUAuBcHFhWJqbrq8I7nQW2HZ+SsGleeyWQ3Su6kyh6BtgRrCWc1PWocbWViL4Jnm
bKYvKirCDAmprZKhbojfRAZZWQfZIYM4BssMIbboczAKv+k3nU5O07OWdC7/XCiG8kTnDa1x7LIz
p70mLzFtNYLEWo2NewwXY9gHqAgTHQr4E5atDU5l+2kEZ21CfDipumDhVEq66R7NABjtNm1etio1
XYfuts9pEWuO0WZcksblvKcq56eTXPtrzgTNXV6CwnPRvnS+jQ+j3fEKSVLU50auuiXCwIWn4C+h
TUZfsJj7OurWq0jLxk0Mtf5FYw9bAzjthheqX1hweTt4d/Ni1ssT7fRhsYWiQ+DTJJcFN5QvueN0
icNYSx13RT0IeEB05OirSdPAcVQfBsszH/LQCvNkCprwfgsCa0kMiQ6SYde85wcbKGVM/Y49J7Wo
C2Qq6oUggK1nZ9srz74l391/meyJsl7lcCnx0u++x+40fm3KIjI39bhD0+nrmXowRKJzxm1OOpVK
Dt2Heezcx1lvVZhGXulZSRTbE/FFOobNVIqRL6eQYm4OJWdumfVuLVSWj8P+AIbpmXeORgJ/HGvj
3thtD5AuXMbhuI1a6nzXG92cYdnjL9qGXn4YqXnRx1ddd1wj7TQpluW1SSyyWT5bmxMvGS/fft9q
e2uYe2mA4Hms92wQo38J3Bd4qVMvMAL2Pi6v4rEg7q6UAfJP/ruG2sSW/X3jl0FE8LZpvqrWxoy+
7qeriXAKsueVDvaUsWb7tIbafFiL3HqpI4V0f7P8vLl0l4bkrbVb0GOShztf78VpT1nzekUoi5iW
RoWwezLV1BCdOSocn+Kwb8dzsfXVxeSO5lscb+52Fm16DrIxsqoi2webkQK6m+LZm13BC5N9nwZU
R26K1RxhTkuL4cQhzHceqLItvPFqJerUa6YeTijKHBcyxByLjMGhVR8nLPDOS09hkIJJTfPnzlfs
Z5s1d1etVfC0y3Kpbhxv8b7XevNexsrR76IqDJdzijc6OLPG1WdnD+F49wX7BRLePE/JLqzfbxQL
ccqLa8e0V315oadKQvqqA++7asZ6zrxwMsUTelKP8TOZUV62jFpcMpvwo0RL9MXJbHeUjqapsTVU
piG1YgyEf1xqNZhUVmPdnnGytqcUt4Y863KPqujQhNp6ZzyCSBPaoZq9p1rok62I45ISbvg6OWWN
zZks1pvGbfYvZpqmq7HarC/KdNaXlslylHpGOpzqW9y7l4VSLlUBJ+eEo9SgFRzgeSuOdIzDn7qf
8vD0/W9OOkyyaNN56IroxrN78bGv6nA7LNE6MGbotPg2mQjPgSk+tckS/+C7dhwldCob+lfSaLuG
wrt6jyMfsbnoJuW9bNW63yl0QkUat16JGGQsgoHFZ2NtLv08Yv6i6ECSlrHMu4ZNmD9uZPQJK/Yu
PqvwsoNuIWe2lJKvoEmAC1vWprctzcXqLtFV3DcVT3wpywvcXwPsPrxSUZJimfIcBjWwhSO9sb84
xS4tmO/p+nLETwUrWi1zkhtlGwJj50aEGKvCzjiGKyO3ZKxrAJ02Drp0roMZ1+pOqBvAL+z0Wq/b
/DM17eNnGGf6vapchtOC2MucCVDQe8dOMaFJ+87R38hgYOvcKfbqpDNi/tDt6MizoGiaRxAfOtNq
nWL3QvMxc8ZIhKAHMQ+NuizrkVISxif9ZeKPNmTvjcNmzfjbaHq/1tJ/rmxgmmSYNovDsJ/rB6ec
+hgg3tNhFnQ54TtFsVmQFKUlmzNk6Pt3ULPoaqe0J/E2rrpnjjhzNdpdUGankSSpBGKFqdgjgfAz
EC//UCCUI451IrQWo0ib2Bd0IPmt0i2VTVE7kbpkflK/o6HYxsSaaShTNXrBfmVV++qmGzr7NmmW
YZzSeIgrynuzxHbz0XBv/XGdLS+1F7TmenIDmiM3mr20cKHfHoLNWZ45f6GwxaFTXpsmL/wL6Llh
f1HL1qcCCgPpH8ritCjroC3et7I2j//pd70t+sni5TJFvB0Wtd+tUTHd/GefN9sedCswb9s7bSY4
tM91y4zk+Pup/09Dcnz7bNcFVfbxfHZeC3gDpcccIqACKbc8hgVzf2VZ7pyNddjcqM7KP540Jm9Q
EH5GcbgqdHZfgGJj3/FaErEEVTEWc6XSdlldmWCgXqdr3eoz7REUKaw2v7AdMpJaRsFZ1RsH2RI+
AIX0vX+KR/CbAFmiAEF2j8PvK5KX5UejdAt/gAo6O5eVmu2zrYrMx0BM+xsQ6U8Ay+lS+KHF8MRB
oV8jRs6sA0t77HMe07x3XoNlIXmHwxsI2S+vQpgNIMSJdvGaDDb65WirkErfLez90E7S+tjLRr9B
7fj5KhSiiHgBOE7ClhOJ5+9UC2aHTGFPyOusdnns3dyB9wLo8JZ44Ce4iIwA3gvkP6xt4Na/gln7
ss3dtZzIJuGHztXpRmThMSKctuqNlfCLL4GSBTcEBmTgba8tFrcmZ+qhTri1CIrLfR/X1CqwGbTD
jnnqPsWHOdThGzSBXyE2LgNqdIgnzM17dX9ut5aDzWHAhJsmbl4o0NdaBWfa75/Ja9uyEYg1zZvw
LXfZX32CPFTIJMggeY2vP3xh5aexYn2qWpzVTop2hdoYRIOPwbtwr7C9YUQW1ITADHp+JwFlRKp2
wiN3q3jLIOqVROovUksYkRnCF+ij/noNXBGTCFyjeQwibIa7ZjRt5izM1Fazv8zLulxhET+m444p
/m5Ny8Xi6fY89kaTNuWpgVuq4TgUA25aMlS3cHCci7ywQT9wK3ljw/xp5Ud8WafvCpN8EPcTge7v
K99uV5FH00wiiGNI1YxNmW2uaM5/vy3/6ir4mfF1nUL7gBJ/vArR8+MQDCixvA4rtV6Gj6a2hg//
hYuEROUBqPuEObza+xa4oraYWxoYt/HOV1u1t6g130xT+ekb5olFcJXIOkSbAEvlx3uZXaOXrieB
EzzJu3FJcTwubC5XlNhWMoIEJHasxTEYvfLDLJw63ccZsrTj105W1uTedr5TvYtGY2Gis0R//v4h
vJIFnCg0WJ/gxY99HUHMTvjqhTqLqaCP1jIdOv+7qAr1NA/qLlh3+c6NqcTacZPpDme/TsI1nK/J
EyBJMJzXm6DYYAN7CC4du14ffv97/bQz/PVrQbOAHQXJ57X7jI7nzWPULlMCMLpjISuGWiibsrgL
mstdLS9F23dHe4u//f66v3hb3mlJnDiaJ5vJVzs7DUiEOyKLogkoPZc8onbMGbmuonuLC/CKSv7X
o+daJ6onnqveT/HXDHcXiyhEoNWmA08dWpF17eYeuhbgGItwbL6LKr6RYx/e+PHeJW1Mru3v7/eV
0cG/fgmoPPHJbYCT+bXzYxtvVNoTqMDiOXkK69I5tNB78BQaNV3tBrl7M/ElIx3z52BNzhc3Nt/1
FNjQfJgYKccq3zfR2B9KpcJbOKe7SZxOBR/LjRFWMWjLBu8ZjJOqrfYZYVQiYngl3iKg/mLBoLF3
sLmKyE3FbObHz4xZ6iYGG+ckZXvzi19U0V1O6XzwJ7+/28PcerDBV66NS2/z+0f4E40vogJAz3I6
RVg1rzk5pSemQTBMSTuu/LxGuTgTEF/vIOuIO7XFb30av9gcA6hXkEew2eP8erWh9ICtjiidLm0h
EN7BZZvfb73nvnFXv/gQsEQnmQwSHaSY1/sCPI6qtmPQ154X+1H0rmLHKqr3UTPYb4VbnHbaH4ls
FOBwb05sFZSEr/0uzOR77DC6IzbZLlPb7Vp6kG1+Zy8W8NVUgNetwmagL/hWKofQ1rX7bFf5FVVK
/s5Z1Bubz89PGLNjmCSO/VfR5b06GYZWFc28dLiGWyQ3k9NGOAr0jjc+vZ/XDcwcyCqsHrYBSEE/
rtjYKbbW5RtKi9ZUD72mlVt0vJ730HRvZM/Q5Pfr9Oc3yvV8iFRQTiGev7bs9iwS8DyH66E/q46j
BwbBFD4/luiD/vHi4VJhLDjvHKwvXrN0K8ahrTIDYVDzrC/8EwtpbyJz4Vc4H/z+rn7xrk5ENOj0
JyoklLhXT7EBzQoxI2c2Vcmj3wXeWbnYbxnq//JdxcHJ4xUqFbDnj1eJ7FI0ZuWGcsBFXpOv3/XM
gtLJeEBz+Nu/UQD98l397XqvdrPQKFFFWnFXet4/qiBaEtjk9bE03VtU3V9dCg+A00Hr+sjzX20n
Oh7zFVciluGgkccSXpCOU4tefi68N5qzX12Kg+4kAESlifnAj0+xcNbB4BffApdO3sUyNXnims6+
kWJ6UxXz8xuDA09HgUsPIyVPnPqdv5GdO78HNZ7gE/SIq55VIGHDenV0O2CLdhL8a6xOOm/+1Dg7
EPeot+Op3L8NyIlOa39QXdKrPMomCObgItOgMtQUb0VD/7x4T78ki8o+KTL912IyMVE3DjObbGCa
ITN2jmUZ4+Xj7z+Rnx87WWkoHrCbpKgmF/jHR8HAHoL2EranMOjujEwxJLAq2DOPEJI3LvVTF4kI
i0MD7QosJVrWV4tJVnPQIj9Ap1btfZMBp4SfiZeLAcEnnAJEG9pFukTbW1XsL962Bz7HuRh58GLj
V9fNY7hGHsV0umxrkCd9UZCmGtrT+WLn73jw8o6XP16y1PcbZ/EWUu5CeVaWY3EYQojhaR0u1Sdj
N7cCYOXeVuv+j3dfCM8BLn/Y61MrvH4yRYyHiJggHWgnmj9aopDXs2CCUBbWW7T4nx8G3ugcXmhO
2IDpq39836prBM181aStFcdfHKfB7wLQ2mR62uSt2sot+/0C+3kZx/QQLGUioUPBNOnHC9YDCI0a
ICRL5Y2fSFXZsMfaA/3GVn/6vX8sEyjsXIynBXa/KIhf3dfg576MGgPVnVHr5W466GszE094ZZE5
8dRAEJc1Wi8sJrRJ3AKP/+P7ZBpDpfxXughuQj/eZ0OKeex0DOsoo+NDLGfieUtTfPz9VX7+XIml
YQ5A3YUB7V8Ksb/vXOyRGj7CVDPydpe7aVs+oH/oHv2Wo+b3V/rFe0NDg2YB3Q6H9OtQ0U0VVrVa
C1QPEefHfOiW51DEw/3vr/KXpP31e4uRKcDSZ8rjvLa82+WAIKed69RYej7UzgRy0kyRyUJc57Oq
iYtDMLZb5jkTQFO7zQcTrF8nf4zOBthNR+BxqIL1NqU2apL/wqJiWZ0asMg7NQ8/vlOILDlF1wh4
W5Xj+xHGVNo3IBr7aIDW+JppxYO8Pw5BC+MOQcQb1//pHfBcWDXsyuiaeBOvdi42R53Pvpsndb00
n0orbq7DMe/euMrPbT6l9clvGKEieg0Kzh9vs7HWduRALlMBi2GDfl2WZ/Waw9HrW6b6QdNE53Ed
QZKxoacdunL/07PL5ayBiXewqnnCObcNP5XgL9lfy+MfKUmvq69QneX36UeR6I/y0//+fnjpP076
5WW6/nN4/ZM/iE3/31CXnvqG/7u69O5lmJ/b6utJNDuVL/+RIpyWf9eanv75v7SmdvRHQJwILYmA
fEGZxiL5l9TUtv9A4UluJsGJfMTs9v9Wmrp/MDk5dYl0Fiwr9s1/K03RrrJLOyelA/3HyW3qnyhN
2eJ/2JgZ0lHoi5CZCf8lmVOvA2QhyFM76eEYBJtB6CS34jp2Nte9MmpXUP+1JZokov3GpovQF3Np
HKMfS29GssNhCfwSz8CnKZzZDZZuPs8YIu0+lkb9IgOZzfW2xVhly+4j5CzIsWarlTw04wY63M5r
jJChM9sBEmvZZW5T5t97fKL1cbNn7x6OOgw0EKT5enJlzjRLuLt7PoNVuGco1AltxE8ldJI63Is1
M3FhPqsqjLuLeRnt7SEKtdou7W2yNDa9sggyVdneuWPDHE8X3wRVOtSW3STOrvMv0FP2IcNHqy2S
ekCgk+wwfttEVLKAMeF3JaHjvV9dQ87DjSRw5kHjVb3tFgxfC0dnNtAvIlgckRrX34ak1lH8ea/q
6lHpud+OhYmnmwYYMIcD0drf5TTh5b+FWsL09mRwsZp1KhImZu1tKe1IHtzBkXjfDoVTHXbPktuh
WO0J4qWscmQ7TLXvq9pozS1VEFUCV1k0AlOzf1yrirk3Qjao7Ksv5QG/bC0zAF4rOLimmqMzMcz6
jJyZ6Qt5dYTZxUEf3gZ5oG/6OXCqTI07njhm1jHUsXFt5tQTSFGSKmjrPyGs6zsZFBX80mpC1qTb
ddmycA/dq95d9vlM7EvhpbNd9U5ml9FscN2OtX3UIlQdxIYAlo+KghqBhF6m4G7v1FqdV4tYxott
tsLhYpxrVaWd5yCJQoM3nzD61haHLj6RMx0IcDQ8aFaJoNCWj1p3cU62XUHlbQe/mHbrzPIrMcFA
jufpqgpqqzuWQTCYzA60iKAWIAYDsHasRwWdpH6ONki7jMNWiG6zFQ91wpxBQcuwoXGfIwpRddYZ
r4jAb91dAlIpe0o7erT5aqvLGENa0OqYbE3g/wNUKKPPLbj+G+SjurHhIS+VfaJ6cXzfS7kG/rGw
B7qqbbPG+lI3q/UAz20yx7IKfS/RQV1UV9VA8O1dNatx/uS3Tl1mhrHf+tRV9UnG1y5Tdd9aEJqv
mz4fL80aLt27qpqc5aYwbby+11M8rRdqNWN0HPYeMuoyN27+ODlxA3+jjLHIjgEP7WxkAfnHcdvs
CkTCkcMHf11gkhQCn+ZjqTaDPcG2+nM2lMVUXcCiHOCCyZJ30wWbam983YXR+7Y/kV3L3ljupbsT
IZNZOWrrszLe/O+h308rLUzVw372OwGjp6lHBDdV18qjWggqPDT+2pXnxp1EfRa7LdPkaO+Mvi7y
heynNodIceOYgp0LuGRyvsm6N0PSiXyebmMbS+l0Nojajz4kl+IwEXsNoVi0sodT3QocH6wpKA9D
f/pbx5VNde6ikOiunZaC4nwVepQ3jn3Crg2bRXkxQlMaztupr3z4QVaXX2oSsKKznshsCJ0QrlCF
zLbOs6ayOyvz3bK0STv3jE5aSTzkR6+emz4ZKs/4kDy36LMXN/w6vH3+UR+O0WVuepKSy0jWT40T
6u9qy310CMYesp5R/oNYT1fvRpc/sMpFk7wlcuHyiXXag1uVDzn7m+BvF4KdNtbQ1PAmPBVjlxm1
7dGzzPTe8Sd7SeJ9CG/KZRffkFNIdd5tzaDZv+tSJ3INqxdQ7PCmQb6E7ZIzyweUi/r7JHYMV0fP
0983Y/nfERr1eFhBrvaT3h49PtaylQ+RPUZO6lM2fINywfJpMQdAZ94LMyZzDkskcfEw95Nh357i
VfSw2WUgtpTv12AsgNFzi6BnH1B2uXMUXTioDrykrXxdXegoqufj3ufm8yoAIK/srmruodeUzdnq
69W6WBBWSdQC0hoyN/fcR1+A1VjnhSN9JK+6sqFId/0sr2Ym9Q5sFogbqVez2ODqdsunzo7cF8ye
GpEFoBl3kCcUAl0jijUt8lncl6XvX0BppwmHmZxDQ7XH/HpxPPebnsEj6ZkDUBcsA0cUneQzbRDy
UUQA67XTlSMDHyp/vHU9YXSRvJnX2bHJoN3ce0hCukoX15nipHeApFKv7/RVN+SADbPbbR9oQpFu
TBVplEmo8oa9CEFECGEXU+B3Ko/LJmmNcO4Vl4fS0/V+edznzXmXF4gPkj6IxwoByom8LKxuvx/s
avwQtSZ4qK0KfjfYUXhJBGU3JXQx5WPT2y6bGSy8Lw57Oe/b6JZowlUFWxrGCnQjcKf2fhe6uQqE
iuojMgb9NLlRcb3Gq93DgcjhZGBx9zBM3frQQ6t9tISJe7jxTneLCAmiM3I+m+NGzTlGC3mxqINT
6e6TPamTDh2jAM6YqAvHrMktOGM1JGnrzNssAb/FW2rRJjDCobAug4MyadihYGYNKowAjrgbfnNy
zGSPZg2WD0vYj/dD7fdDQgGE9iAohxoBSrRG7ykCJn0uxnJx0qJXHG9oqEgnbFFKi9R25vBmNpIY
1c5U+g49unxu5sjtszIwJ0WE66IeiEnp5AnBmYdhV4cGCY9d2Q+wt/XXtj+9SnhH1S1cCKs5K9Bd
dekiK3MXgvM9M1yuSNaLqypjUInCYDDVsByieHfcM5wx5I1sXZ7sCAM5G5ymG9GO+/oL+r34eZ/9
9t6BbvLOLo37GRHd3GSeaeU3hm0dCk5Y2nFC+JtLc8R/rI5B3KLUabXvPSj2YQVNqTi9ZLhg51IL
baVz5Ixd5pwOjrS2l/ErND9UcY6RcZWKfohN0tZAqOde5KntMMH1xyxETOajVbWDk7ptVy/In+rl
VjHB8Q6sp+LF9+diu2y3pXyCIDh3iRUKhwwNKikKwW2LqsyfyEBNZhGVX8elk6Qna8u7xW1EsPQL
iYwktlTTYMtscCOzmRNNqSjasT6YZifNc+cwupSDZeEftw57lNlCIudRQ+6d40FV38phctZjq/hk
U3E6ThPR+/AH96Bfnyq/Dd7NteOu6OusyqTw+OoIAEN5mAUgTjDHplsMg9C8UOHR14zPMtcf2mur
gLhytD253nlxDwNia5r8tmvjcjzE/V54CSKuUVGFVF7NXlEVj5ZVuN+1YEicCYR+cHoteCqJKazu
E4Xf+r6nLGCS3EzbNQCL9pJpwzYgAQBG7bqV6sSTX/a+PY5DlftJ2W2FlQx67f/ElEV1F2DWqyKc
a4zWRDEB/DLkxvtcy3q2MlHWfZvUPNE5M9CfDjHGyy1GqG2zMlEeYyiAttle6gnsuKtnIkzaABNA
6bfjV7eN+ynZpFke0c9zfODz1GFiElchLFC/o06tAsfgGj3MtczCMehu9WhVX2E7+k92VBtkb9QM
XtawwVJnF6IesP+CDpSw/D3nnaTW/FB0Hfkya6fyOpnpkwnVdFXwoRjL8MnZFkIvlQjKb6L0wjhT
9bJ/sjGXInO9WL0MfnZNoEw5Cj8RmIZ+a6pwbgFqVw6heJENlDm0pARsbbOLeC1qti9YVCLHL6Pe
Q6EK/xzput93d8XMsZYUQiASoD3B0hVuVs3FS1iUOihhh0dbR0EPTd37Ohhfzknhy+VxUiOjgq22
h6/rpHONyqkJ0N9PjtwPmgOOVBlrhqE5qigqEUoO4JK53tjRAKGtB+lNeXA3+mP5rONu+bLta3Eb
gTXvH3y8lBdEaOsKLzeXvNFZEFWcev7Uf9jiKZc4SfQIT0qhY5LBhZdfafyW3MSZA3E5+rhenOW9
gUI8u7ueM+hMxQdCMn0/WQvZ1qm9rvXXajDipXS2dkzi2ATERO6FuZrgBAsW5oosN9/wXpxwTCGy
x23Gj3WwVV+r3qYp2WBLfg5g5DwYu1bPkBcsnHQ5nT9LNNbwZ+ap+TjiBrancc9RkWCj3zwg+6Ih
smqWDkzRMv7g9bFzw0Q0euqawIzpadronzlTtDxB0McK0EiFJTJUn0oli6JwUWpH3RYObvkcS3oG
5MUMbdJii/06WXxv+rMbq+rZKt36eRzj6bFo9E6ij2VHTTqHPpaLuqAj5I/7uw4M9QvtTbukfbTO
733tjY9xXbeOQIzBp/EIE6pAq+nSviW532mdkC3UfGpMHGBXKK1nES8w6aKx8h93JyogvBYOy34z
0V4fC6+c75ADrGgKKXeutxWi/Y4B0YNZiv05NCMWCnT048tc+mo9srC6y7DvibdV7VJP2JPnuoQL
7THSXUexPLYqll+wT/BDPC9OUaaVXc7RMbI7VJrab1uqZsNxe9ibPvg0Oa5eb+I6BGqHwh5Hl3OH
Z1i2rZSiq2XK4iAqy/5W2Ruw0+4WXv2h3CsrTB25+KcNrFuOZb9TD3ZVwB/0sEJpPZ2WDOey3zoK
hkk+eP5MtT7gPUIgk3CLr2Oz2Bq4tmzeUxRjP8Jsj2dMSqFwD3kzyf2jt9JNJXGBaJjdZ9KsEGeD
tuewbRO6VO18uGUwQP0YZGifiF9dcMghfkGvxt90yCJFoYh2c5f5dbz3o5uoZvKiO4as4+mHTCme
jDPV1FLWOFv2grK0bfcUZajMD+6+F85D5ZvqthhQviIi8ZH+Xf3/idq0nfzasM743Ugt/Z//Y3r5
j2//Dd1TpV/+Pkv76x/+b+M25w/MgiJIbIzScEICuvg/0zSLOZuAxhFDcIP85TI/+/c4DU+3kJkZ
Ezggbcw7Tl5DKDlOxm3eHy6gIQge9jOxOI1x/8k47V/BbH+blwPB+j71N/RgIuJDQIAfZ7V165qc
rDPwybyY7k0OdkStvctgvh+nkBID5Rtc2qdAYFLxZa66xrmDT+xs+kIUyu6mbGWF19E3o6wGSJHs
S19+WzuX7fza5FH/uOeIyNIYcYh1Bb9Yf0TpEw7nfR73twv62udiXNpn0eflQ4S+GRjaQyl2MVfr
hq10ve4lRo+6oKy1d/M9nv4a0LeqxFkDKslAWx6Z/0XdmS1FjmVt9lX+F1CZ5iPdyuUTjrtDAAHB
jYwgQPM86+l7iUyrAofCO7tvusvSsqyyIjlIOsM+e3/f2tB+sckOjpUp7W3XTlHppKXSGu7Uk/1w
bDAP13g1q23Bmfky+RjtlkGl6Jo7S6biI3KeiKuMQmbtQVWqsD2QAVA2ZDTSRyNAYYQVqYGAg0Ck
H18DyrzXWjKhOcJ0FTzqpYRlWCcWuLSk3sMvZzf8vl4cqz0NKQPT6C57dpg5frK4og1spdM1Zy5n
eVP7sboQjdUqP9U2DIs5eRKRKicO1QKcTiK1VkQjGodj4vf3bRjpMRXFQC/AImj6z6QUZuLmih9r
iwriFLYf3yj6LZaWPtgaQpeavWZJZfM7VVCaP2haqLDjlFAmFoRlgYl5pA3Yjc1utB2q25REuJfB
8DPpdVkvlAKehYNBw4dnQTNpWvppSvnHE4jKV62WFJcpveZClISKf7DNGmMLrJPExqymNbf0p0ba
ok0md4yikfPpQFQ93gp98FLXGwZZf0bcSdZNC7rcoo6m+P4usAMq5gYbXwxOKOJcFCpXh3XUwvtz
Jj2DmCGaNuKdGwo/GDxEe+Sj9+kyj+XUW8TD1FdEOLNxONMzBWomaq1flZXQxVlMhWU6olYLC3J3
bP/M8J8CEaAgvu19VG+OT5tP3eGOa+EjJ59GMJk0eoz0kEmxIMyTuIAJyfrTk6viKmEniJXDLGhH
t9LbublegI1mp+tx5q90MdlXnt9PT8XQQ6cYZc9W4I4ENdYWUp7CmQp9eAQuNvxQyDQ+1cUgcSyS
qAydLlY9H0OETPaWHHcMksTvvCfEUhiKzDawf4YlHJqFpQ6ZsdB9fkZZdKDppDTj0phgPLRznP5R
qSalm6d9+NsfSO2MVC57p++qYZN0tUTergbIQdima+s6FP604e0Ur31UZTwZdMM7KYjSn/xJcUWn
b/zLMCyaG4gT2mVKW7ueCaIFKommjK4BdZlwwA267pN1i+zuV6SZsz9NqYqB15q04BeCQn1VSjX/
kWEn9xdVrau9I8dTCXIB18+9P5rRtDDqxohWiRInfI85WScNFUmJNpqNfJOQjwn+IeGOBN2U45PJ
PPRD5PerqoxleVundUY+V6oawlLhPaUTyt5lFWHtc0q9iXaqkgJnlIbaIwFShT3fAumEt1D9aLww
RTb+kvu6+a0NgludRn7/MOkNLfMyayorcoABAIwuk7nw4NUmujayxNr6fkUCV5Lk39wzOmySrRAl
d6Q8vWZQHfxfleHAMXJFHFV8x/eqZxlMOtIGu7oQ5u98LMlhYTcVeNnpS/Czbu3gABuiuCntGK56
Porszu/kBiqGru3mAFJ1JDVWVlDRmxY/f9A+hGkPSmVmMJQXRRaW9Sqta+NXEjUi2nqlxC3HlzzM
jnEq4an30zEngrVK+P2lXO4hh9IjIpMT6VBqIs5d307bm1QLh95VORFv2myW8ARGk+547rxysclP
FiS60E64fs4ZKysqq3RvgBf41VZW9rOU0kohHdj1smv3Jj0nOz8p+6WhROFlgX4mpvETe9HCh1+Q
OFoukynA3uH/lrSELptEW0K4yCur57hKo/FStELiSl1FyctA36PBMSfPO+DMYi+dwrFbhG3bX2l+
YXIpz2dEn2rmEe14giB4VsUQ0ZQTOAw9TwqUqQuzLRVKKD61BFe1CyGWWubhaKy9ivsiZoHcAXoZ
v6qF2f7SIiwLBMz1FAN/k20M06ah3eowskynCfyWBkxFp+7xkpbAr6x8pOhDKHCHEkn7wUzBVyt7
gfbH9nDaLlU5Cx58P9FucYUBOPP0vP6ZhCMOW0q0raNy18THHZfeb6xKmOLVWkt/0VNlFGvu7eTu
WqNgWg2h2f4EJDN0cKWEiT1vBDzBp46t56YOsnWgmXXk6B50UBfTWTGsUomE6oJTIfXBGlY2WBaF
G5ZjWDMXoI4wTjtZnfYX+SjZVHLJuV0ZlknFwaMnKp+lNLxjxt0eDlcZBJJb8cypE0tyvwEnoNmu
rbGlO9y6IEJJWoZx3gDSA9YDwdmiYRet8apa2Ew8S+t3hdnkFSU8ayBHW0/8PnWaQc1oBtR3Tt3g
bXWnLjEfMNtVF0lLoE91BGhTpiRetCl0jz+s6V5eLi2l6csVFJq0I7PWTMPaypJGWTcIiup9S1YM
/Y5daLRSKaWXmmvAbc89MHQmO+HJGnVIueujAmL5617WL5SGrss7+AEiI21gq8E6y2rpNk07FsNA
wZBXlSWJ5mKShAvS4s9/lNRU5bKLJPWJjrMT15eGH+DmY6zSs6AS/UIFSITHEJHGtaeXymsmqDEp
TSheqoKbkpvWXvwa5P2M0MkF16AiwRVbKG31yjWxfbbkCc99X5hgogful5xOyuRRDIwqaEpp04EY
Qix96ddqTBaDuyYJ29pYQldgzXnYi+yV7fdju6AwHB0aQlHSrggs0lmVnjzrQtL6ZauaTb9UB7yu
DiLF4okSA5aMXmvsZwos8SUXHe0nZ5+Idsx/D69hOjX7wC+aYp2AE0h3dmvp7bqKM2zGpAf/2EpV
33aFnc7Ws8Q8ampBxJRnFSJOv6pL1C9Grb8UdqVDl9CC4ajoRT24Brsfps6x8EnlRlmKHVShnuu0
ZiTfNK1l5BdtoBT2mqpJswtlOvO6xphUuKgrypzYaU2NvcZXDlHGGgXTYbLjkqolbjSVSXVoSKtw
JgR9iV1vEs0v1VOtXZVH3V1YQJQgnZZF6yyd+nZBl17qJHUniqsqJoBw2fYyc8H/7nd1q9Lzl52y
ZNf0ZwSIrwOmMKkr0lrXtvIF/Zkjmmojj75P+5Gl0VKfvowGVSLDP445dUse6qLKlGI7ABx5Eg11
TD8b4NN0jR4yb+TauimN0SfdmKs15RCaGpusq2qEMjUU+qoXkmHs+Nb9nVLp9is6/AqMPK5Nmcrq
GLdrXW/BEGWe6B6NqC0SKn5SyFHgwYvDU9D/8seRZEspF9ltyW5zYzTNFJJ51eHjaAn18KQvok0i
yUshwTaBmySZW7lRkxdSp9FtSwpc3sQa7YMGgLv3Hky4nVl3sBeaRAF4xonexnRQNsGUNcnUXwCT
hCKct366U4ZIEE/6Fr70wiRCKErAY25sVRgVRZAEAWmIsFoH5gxzGwDj+Cuy+EbMISvaH6kfkNjL
JPynVk9/WLebvFrG79KpsWO3k9zR9c/z0lWdltVKC8rGXOFBLqj2RGp8Vamt6jtKn3XCwR1D0G+X
IemLuPNNaZGWFifHP79T//+mP0GMMVvN/rsE5TAzyf9n//T88ifPQjSXf0HT327af/27f12ZVe1f
+ENlNk9LCJRc5r9vzKr8L91gA7IxkKIjsd6RznX1XxpXYVofGioqM1X7j/5El/9F8g+XO34jDUDs
PwKdc2H/ID/hMj73UceWg7lKRmKpnkh9ZRoQ4akGi0Y+vbNAHATKZTSqL2FxCPzxIcI/gFF7xMVk
PSp18cB5uDXN3nyaJGlcAy3/w0WqAJjRXpEbMOidZM6tk1KoIAadvlr7F33F1VUaK2vLU66VsSZD
X14ZungojEI/5n0TvBpZGTtVVW5jstehUawoU1JjeQV96KRFUnvLBELJTdOI/DjBuIm39RinhOtG
zOlDqgsyO12muRzoY/wjL6tlQF4qtmiNYkZHnxPHVpjhCtgA2tVI0z4YQ3sfphmhnd5xCwZ/TRHy
LskhQaXTvonjvdIH/hoInxNm0ioycaiEgg2ZnO1yFHXsDnluHjGwq3vhj2s5i7ep3WEu9bZtldw1
vmavOWgXYag/aw0v0KsqrJKpHx3rvHyxbZ9WjvW06LyKm2VTcNi0l6nI/wR0OSktaVMYJLIjOb0X
HXoLK1RuyaNqq9a3ZsSgfqMpFFXaFowlZtpVMvT3FZWq0Z9uy7h4wcffXYKjuo1z8WtKxYWRDv5K
i9Q/2ZBSQ9KQMIzSdRZ6uzyzyfnPCYkMHtcChbN98EONjkheFq3aIuTsf/Eq2a2L1xxdUNiI+iVV
JNmFRDI4U10C0BgdJUmDW/yqJpEFkDDRGtR1K1AOg5r9EWlFIbSPxI9ATW6D6kei8g+8BJ9GE5bD
TThYNLy161ucLk8NbLVEj1ZDTjAccUq6qdKA4I+gOWo58YZhcebRZudQwwY9Cn2CTjE23TpMO2Xp
KSbU6MI3F2rrb4IqMZdBFC+1vIF+UkrQBEQKsl5OlPUACM4ZFF0lwSEodtKBxZEywKdy2XLP6QO6
dDCjNQkVe9GLK0PylwNMrp1kSRZ9NyHQ8cBLReWAVTUZHpmV6i7mfehTRfo7DPJtj3FqQ2F/Qxe4
gxinY2txO4UutB6JMh2iig1tf0PHHMQiCk1wfCnebggIAJ7y37nILLgEHU7aKQN5C56Fx+o885dq
1b9EIFGRE7ZPpVP1q3btDddBLq6jur7vEyJWTyF3Ubc7MBxrprlbySXVbBHdIpgbWR9J+TvqafYk
8sl0fUPSf0mBhFUx15dkv26USAP8ZUvtAAosbjpKnXwBSUqvjPyYBN6vnDqEZxcXVraKpvs2Vl07
CJa2l6JKaVW3lkRwMILpGsj9uPEsxTtG1UaXWUucUltgKkvZrhCvpPkL7vaEUoc0LkWN/1yzH326
fcqsXMVAAhWGv4wO/beEPs7ho6A3kmN9iQjNjRtqF5E+jBtTjMUG6DY3pNQQ63wofCLNMllrYL6S
zFwCV5mvSptsMOWlXIlX3PSI7XL/EEfTkzF6CDIKAwx1frBiMiZpwo8ma+Tqvb+ikQxGvsvQV7WN
HMnZMkpT5Uc7lZIz+2shbejxJUUYGEgGS8weONB9bZsDaEFY3T7DXnYg3sarojLWpl3Cz8AV50BW
Qj+gFs8jFFfXasmiJPILAgoCvuAq4NfYoAHJqfU+2U0AMRO3jo/B+Yim0dVhYHpBvwC2Q0GIW0he
sWR8qoGapKwle3hUSsI+S51olaVZzaYsSuaKatJ/ONHihV7391Y0XUY9lg0CB5Iyk7jAyv6gDQHy
MeLqKUJ9EY981ljamFk018j8cAfzcm3BBXWoRRkLMHOXIG6I+MvelUDXPsqxdNFo4nFM0x1FxfBQ
pVm0FEbaL+lf8ksJBbXl4dJPJNBW+vBs+7IT6/kKkZlDQL+XAsSIEMLFosqNjd/UV2FLSUar2eiL
truVPa66JdYy89EvFKqERWnshbkWk/QwBEIDOzttStii4I2erNJaN2V3i0WB0uBwL+V2t5TL4dfY
dnvSca5FZjbHvutOaIj3vujbQ6Jn0gXsTxf14ADOI8vcBlXa0siy7DnvFMnxQMqyXPunELrrguj/
WtQ1+julo8CtvCqd1uy8EuldLtTnehg0iDc/e3+M9hp+qMcQ4+oK4s59ZhoKvC/vyuxuJcPXL1py
WwgKxvDCK+Z0WlI2V1Yf3OhpYK7k0Pbd0YaODq6Kr0iNNpd8e5npHIWmWR71quWn/U6MpnUjP/0l
bCq/QvzKYJ+sdTwmK2taNo3c2Qu1ptAih4dQKa4Uqd7BAHr1C5LnSCjRNtv6RYjMmfDQDuc2uOir
iu65CCF0haCPF5Ic3PmC22dpms9j3VQr2xj1G1keymsfh5zT4oWleWJj+du4KXWkQIV0l1DNWrZU
JJc5qXU3olH4sppnmq0HxU9F0Zs9t8P2ioprB/sqLQ+mFwPeCyLpAMvY2OZdLV/7vRW8emqTXDZA
N69KKNnBLpD8em3bjXgIlAGpqNlO+qXCRXFFx6XgvqAEt7XLYgJGMGm/8W55oJTCipAilhb1ODBb
uSQrFfIhIbL23rd8riulpF+Umu2hQTTbizoY5OVgxPEPq8sbYGioLJBgJOmmVqPkRzx56tGSpPAi
6SD8IgJbGCg7Ni0uqJUN7rFwNDyDr9yUbCqu0Qyr9uInU48Gt1QBYOlpWh8b0jK7SRufJNtr/sT2
DOeM0vLWbuEDs1Gw7Q7VBbXd3i3pnngt+1OwxGXtPUNh9+Bx4vjblmMj3KgpZWBtap3tQfwWOy2u
6qWOJu8og8i58FnV7OtV1VwZaVju5doc6IiQrIz2ybDmpqHwhp0sbZIlfMxjqpKYBl9vxMuqNEv0
IVVVXfcDrQJq8l2kBlVjrUCnI1lj6nMZsygdyig1yPTQv5AgDwFSDLkr5hGMTccLjXzZJqH5AG1q
OAZx+dTYAMKAvvW/e0OdU9dqvqb4YKAJyDQwxPCHzB+YzaYLVXglmkxCOgBTxq+4VOmVyK5I885Q
mtZ+kIc7eLPmIssPnoh3nlWvNM+dmdB2/dQpg7xum/QZ6zPsOdPtY3MnQNrZMHO2WdM1d8CoDwmv
2LB6tAjJTkLv4ZhJv1WrPjriPDNc0fg6IVnBpmS8vVgUW6m89tREdZtKvswDMbCpqBdF02dOX8WX
Vh25Ymjya5Hn9OhLpqWe1D9arQGmYShLq2beJpwSU9D2a7g2f8xBUZFSiuRu9LqfEHdIasSa7zRT
kC5bJJpaRlY+zyGx+wi9SvTKR8nO93lqbZAE3SHPadF42+XN0Pego81rO9j1Kotw8nBPwTNxanSB
B5KRJsCkYpVawxW4vYVc7ZWctu6A9RA1spBDCWt/rUn5nSHJC7BsC10dqWtB15XFqkiKcO1J4Y+e
2rfTm/6w8nv5Ig29n9PUIDspGuQGo0m1fGhN9K+5fT34bbo0VW+N0G9pGcFPzazKS9GzVxaBgsQN
zfYDl4oHDuldNMuG28bYqNZrScPko1BjfzugeFn2/NknKaMMAtk2hDhVuxWKv8psnqnpTRetfTvE
/mXeS6uUdOHSHmpSeRJtTkPQSu0gkwi1UyhWkRPX96jiAhjAFpJryJu2faUOgBBlrjRpXh49q78Q
jegdo/TCF7vXsdfY0b5s5sOl+akEpXSpWfEemfq0bOfqWeTvjfpOQ2dIiqLby018OeoTqlwM9xPK
VBCd8Y1tSHTPbC7GkluGyKFKK/YFMAHOR7mBgvuCVJ9L+zA8xlUZrnV5ImsnOURj9ImxmEYt3LJl
VQXxrIkK0P1kF3pH7M3ZJflIb1nEywIcU1hXAwcDP0IaEN1UIMWyzDzAwmUHno71ZMEvyPg17Wbl
G3p4H4eRdlmRwy/+clD9I/PKt2mBDy3Q/qvN5f9B88pshPrvmYPVy5+X6ql5+fM/c7+3l3o2sbw9
XQak70MiYf45f2URFHNOI4AT0IChyCBkML797WLRBK3PyBZgeyNyM2YPMuWJubZO2Z2iO8GybZJq
ld+aFv1ddlf4f3CHUKzXVRnvkqz+k7L7R+cqiBET6wo5DujDMxPltM9iSIGXnSOLOT/ChWI1Sz/G
kUE4mUDc9e3bd2/r6q9i/vsuZOQ+3lkZ/x4NGyGZEzIhuK8/lvgphCjSiOFrn0vdpmq1pS7/JQJh
Pn3d/+3TCJiKFRApJnwqgBinVIqhK8uizVJ9r3myughSiNp2mHh/pcX+6yif3hryBAokhoJzfDZn
zlSO9y5rS0idQdi856pfOHFr6Gh803bdt0WwhI2FRqlU9DMksRN4E28PSzd/w740j6ydJnyaMAsL
2hfU+1qQl1W87JWOD4kb57YFpK9n11R0fwvjOXJH9N8VOzGBQNZxZ/j+M562HP7rN2H6aaDcLBAu
JMbePz9W6F6yG63ao+m3VvmESMDTKuVBgkC98fDhLO1E1Vd6yKk92ZIgeyKCdU/c5ZYyUN1hiOMl
GIh4JwwP92qoastsLIsNKuuHHNWg2+acBFmJ00ZJuT/im8G9bOIR+IGAGT2iHuBeRplvXspebl5/
/3xvs+Q/UpS/37QOJQaHOAtDP0mtJVY0okOd6n0Z2ORhjf4+B0nisIKFm/uNv4qGQrtucxoop958
VU5JgsgdzHwP3LCrqCG3YXW89Vorf6hKfbwC0du45oATscy7Zvv97/vR+Tz/ujo7Bb2gBCxqS8bX
9uFzpNk4tik7zF4RhrkGVyRWA965RaX19tKokCt/P97nRSbwziokPlVEQ4Y4eT0G1eR4ojvAXg5R
W6ChnfN03w9xAgebn+njGCdLTGtMShCGFu7rZXqYOgdnzQLY7ZJw380cZaEt1UuwcK7snJvdn98m
xkJWGunb2Ror5qd/t7gLWSICwmKxD5sVjHyUQmTbrXE30uH8+4fU2OA/7odvHkZTYzunX5x8ihVT
myCuYtxBe5oSr8Mf0a19zC7NC+a78hBdoqheZ5fDUV0To63qO//F3tvXh+KQb9VjMzp6u0BY2Dne
8RwVb54wH+f/7K38z+91MqHiUqdMH0/hnhooTe3x+phLtAtrOAKrKBQopGlMEpxpofRpVpHLpi5N
5od9xYDI9/G9UwssVUSLw5703Ksej2ug8cGZN/7p276NMefnEbRpsOc+jqG0dQHTJxn2JtkUxaoW
BsXxTr8aYnR1/44LvjjpPm/WJyPNn/7dLKItXIQbkJFArLr5hbGJ3GdjQeeC4zkQ06ePxUjI+8FA
zJwF0qwfR/KRQlE0YqQIVLrm9auePIAyPnXTfVh3S6haTinOsIvm1fdhgryNadDPC8ob4InZzP/u
6fRk0rwuK4a9jc6b0pTjCWspgr1l39QJwqTyzLF+brzTwEFqNLtTGC/wPHAa+R65Pva/V5OkvW8X
ezU+M+BXk5HATFcIjmivrJwMiJsCGI2ZD3MxYSAXjCdLJKhYvp8lnz4dTCKbqUgLaPgOpKo/vkY/
yXE8GXV5ELBywXJwW7NcW9IWOXdJv/WBjAfboavPhC+f3ubbsER+xHxgQ06b1k5JpulDVJYHyQ6v
Za6sDcz7SdRLVFCP9Hp2/Eb950/6hltlS0X7DmLu45OWQlJ0FCrlocwUmPTe1tBo/2SIFc6nhaci
/uHWU9vb79/vp+UOXQBdKZRJ2gFjFD85RFI46Q1ahPEQ6p474mz1qrWI8BwW2fP3I71NiPcrQpWB
TFHuI/ycgc2nZ6IFyVIPMFjv9b101C9gYF+Y2B1vPQ4r4F7rYpktqbe3MhiPM5/zNBr9a+h5UEXH
1H6KmB1ySgJ2bWj7aTAXHJuuQY+pMSQ7kCKnY8TvH/XL4Tj8ZQV6BJeQk0lrd32o4a3R9r4l0/jw
Cp7HOunHXagtY7XklvTdPnq6Dt+e7d1gJ1/QDCGFhMXbYDtLelS8H//05+uEd/N/WOTIo08eRiW3
oYWyKe1L/PfLlnKKg5/YOjP75+3w4+TQqRfDBNNUaBTAKD7Ofl2p0FakVCuykq5cNNF8zJM42URj
qK3+8fMwCgE4l0f2lVPoSE6tOIVcHx6aOgr3gU4Vqgu0/swUOF1X7PpglTQEZBSeZZA7H58HyOoU
GtKYHQNJM9dJYGm3U1co1M0Ge41V+PH7hzrdrxhOcFE1OONmqMNpRKZXXRRM9A46RpRm6Fh5RNTt
yKPi4mG46QsabnVnlvMXD8g19e1zcS8nEvr4gGiSpzIqu/qoafjx6F+5NfwJB6AvdmUnzszBT7OD
xyPOBCShoXunpv9xsJp+A/7gVSSP2Y51rUfjrIuL1DZ237/GT2uJw0aDdQwkib84uj+O48UFvhit
ro/QX3dhu0tle/1/N8LJvBibOAKnzAglqP+JShe9Ur4f4Yt3BYCajYdZB0JMPVlJRd4JtaOodBQE
b5J8odZbKSzc7wdR5s/7Yb3Ob+o/o2gnoSjy9Mmjblof9bviKGRnuo9z2ns49nX4DI04eSGxmp9D
+s0v57tBT2JTAfcgT3MGRRyKClyiIK7R9QRv85l3+MVyYu1Cw4EBz99OT8Ua42dtzfONOit30vxK
9+ZyPUZdPLZLqYEt0Xd/vn+lp5EOSxjgGyewxXmMSnGem+8CxsBHEFkjFT9a40KlqnXQog0uosKH
ULKo2zO74KcL/DychXJHgfHKxnFKH0Z8O8a2YVR8QGNTXPmTY6+03bSL9yhD1vFWu7AvpkfpD72D
ipf8/vtn/WqdvR/8ZPPQqSxWU8fgMl5OLb+ic8aZCfrVF7Q0Uorswpz5n/JP6HS7jm56R84TN6Ab
I83qINDQzSrSp4M3Zo8In85swl8sCuw5KuE+nxEe2OndiYSepXYadtpBUbAvdlcIBenOULtKrkMf
6Ekd6qsqfhzkeIkfnb6GhuOdawX9ef2DGUCVxbnDOUoE8nEeSVUG0w3D2lGhR5CA/tAMW+McDfmr
R+XEkekZbxIekBb9OEpZ4ePh1Y9Hhd7eiYPVQsfv+Ww9DAccwL+7n9VdJp2JET4fOTzZuzFPZk2t
xGXm9T5PllGczlYpbelS6A6GcfX99HzDiH/caACsqaRXiFSZPPrJOyynkIwmFqYjLUjwRZsoTS1X
/SMeEctkqVtfaneTWH4/6Oc18XHM+bu+W/8efDk/llHRBJriysN9AV7h+xFOkM6I6kgevH+sk+NN
U8IuSKiuHDVSRdqu3NO5aIkP0pF30lZyw+3ghOuxh//jQMJYp6/B2r7FRPT9r3HuQU+OwBr9EpeE
YTrSNOVCHTbCLM5cTd8C7E/fb06RQNAkYj1lv06qiMGr19NxpGecY67zn8GfrtqiPrJwRq+TG+vm
oCyla/kZtb50LV1Hh+pnfFu69tJ0vF17Jqz4lOp4e/G2CuGUMjxl2pNvO5GFFSUsmmP8k6wDqbli
iXSlvQH0Ln6du9J9uTatd6OdfOaYprezG5DRXrs/hrY1yrVdO/jK6Y3D2Yx/Zdzk4co7cxFRvtp5
3o978mG1AL241jNu+hr+MFZ0BXbjrXkldsFNeBnsptKR74czS/XzPs+URrvPh+Zzf0rsUrikUbDE
mPKrLi7B7abbRLvhsNbODPQWsZ/OKZutnY9IUxhoeR/XZ1saWLIqczwOD80qfBK30zNl6R/IF8Kd
fDdWLpgNuOe077Ue2s0/XzIz1ZuSDWkQWNgfxzaAwNjh6I3HSaUMLC0w252JeL6IB7gUvRvi5OMJ
HT2SPLGhyxfgpt1hNb4Wl9mluq4v6Naz1dfxptSX2iGLtiEtr88M/9We8H70+TO/2/xG8GxqWgXT
MZko/GKqW5VtYv6fDGIzQwmO58Y+J49oJeCHM1wsR4n2SRDHcMDcf/+dvloBaKH/PcLJY0hpV0pI
eqk0V5DZ4l0yik2ZymdmwxfnIJkiqLFEN2QZT5GNYdjSzXHexlv7YI+rFnUsnRf+rmD/b1fw5nIr
k53zgusQXsKT+T7RVC6PRm86QJo4zD3HorssaK7H6dKW9OX37+1z7DtHS8i+qRXiWj29d8EmoNOR
nRkHNbLpJhXcDfZWDnc2Pd2CdHCqJsNEdC7l8MU+CX7QInbhi2lzw4OPk64c46aKyrY90N1oU0yo
Nm0BU1R6baXtKJpl2ph0ns1WXfW7U9GqWio3nW71/aN//piU0AR9Fihig7h/21TfzXwz0Ao6/8nD
IfSooKijWJH7Lxd4AG/n5ntnzt7PkQ0GEKrpAFc12sqQD/v4zEUQ11I/qP7R4yrqDI2+RGG3bZJs
ayXeOiBfBXr1UVYD2nr+6KCyFrZ/Jgz5tEionCgWZXt2bGr71kno6HUR5VBftw9hCQOj1gsqJ0aJ
+TZGSvn9y/1yKDiq1hz7cB0++cLw94Y+JFg/eMZkLJMkwrZaexbGrDr+p1OYmzYZJVplUFSfwbkf
X2wyNHJI3/Xx2IOmk6kEDcFLONzRKvYS6NeiUo5Bc6bE8GnVzEPO93w+51yJOtnP9FJTK4QE47Eu
GxyF2WaAwRrq2hUZlMWoNtuxntaYns7MofmlfTgI56w/Zm1lzmxhLT35fjmeqmSw++rYqUiuEfF0
OxuwyhL1Ma7JSD6Eg6lsO3PMzyyVLyYvI5N2UFiy1J5PxRFUvErfSsqakeN1HoqNkRlkAbiW+0bw
m8LO0o/kVee7TLw1Zji8dZ15ZvZ+8fS8U44Pm3mj6PLpd0ZhNAairI7xJM1mpFSPl2ipigX15PoP
UJsZulMoVxBHzmUl3lptnbx5cgMsX7YtrnbiZGyjC2hkmrTVsTKAEju2KSXrXMT20UBUReN2ddwJ
O5h2YzXOSmJAeH0zKS7PQdICreyiRyk6SpHmTrQ+XkgesldNMacVHbFRQ1ftsI0rc3AE1O719yvx
0wFPUy0OKxldzsxhP71ReVM2YVfwqmPY2+2yT6PQHSTTPrMiTjrnvNmGZm4t116KDIxy8oZ0BLBD
ZpMhiiKbMKlRiqVptA9xHCk7mmGGrj5N135GJ9s+gkQV0UrhH9ZoMS6hPoEFYqBl4r/m/f7dfj6F
sDFST66PZle026lKMqhwVnLmdX5e+iRE50WgkeMgUXn6nDaSBcvT4FLXmDRk6JVPvZfZC3Mc+5s4
AaYqgjbcWF3SH2CvJz++/5pfLQLWIV372HbmosDHh6z0vmza1KxpZKnraxNcqUvzaG1dUIxTij5a
mZ1Efk6XxsX3A88/+GQFsJ1rsPwZGpPYPM3evV0LJ3zgxb15iBsqOK2tlTi+sXV6zPuFFMnaport
5384psWAvGShcGDiIjt51ylVLSUQvsaq+y1J+7D3FgCZXSVB8N6f2V0+HVgnY50839BnqdQWyKzp
ULSgT+/OnupdLs4V+T+9xrdh5kqjwpmlnfbbADxiKW2sq0fdcMwXn2wjHqd9e//9i/v6Yf4zysks
Me0OKX5E1NSVwybPgVN0F4E/nblcf5qLPIvNjog+5I10fTIKd6PYk6dYPfbVypw2o3YxVKx8aCxX
qNe/f6JPwRpJy7kXIik+wlROv4/TT2rGhE4VA0/0kAI9SZbDT2ww34/xaWnPY2CBpCA744ZOa5VK
3Nt1w4s7BroNl6aO72LU5zQ/BqZSLzwlB4c2qtus8s+c65+P148jn8pLSA61ymQjn5do6IQbMNwQ
Jy2k6blKwx+5LNb1VLuqKS2b6dFuZXeMtDPtM+f392F5z78BDUlQ1iho504jGk53vElDoRxtkawE
jrTAvoflgBT8GtPhmbX2Of6fR5t3aaSCxP+n98GK4FQEtMo6JoPi9hhsiihZ1oHq9k30Ux8evER9
CPIbowfbLcGy+V/Mndlu3Gi2pV+l0PfM5jwA3eeCwQiNodmyrRtCtmWOP+f56fujM6tSwVAF4VNo
4CSQyFHa/Oc9rL0WikVjnq44NR9tKRw4k+EagD6dxXuRCXDocagqt8YkeXX9osHiZNU/5HpNqeij
fQVOAw+KC8sgWDncu1Pi2DEdDcqt9hh3u7Z6KaOr/EfqP5T6LRCf05v4o1EBlYX3iqcQZaDFqKAJ
HuskUbTbrLMfrEm+6odk31TiS5VYK+flg1sGjMbfphZncoijIXIGVaNWoz4Eprprm+FqgPnk9Ig+
2ppz0AJIGU+GOTycvlJUrR7DNnDrwOm0CWLni9+1kdvo7bOW9OelGa1BX45TMsSmeHky08fuJAo/
NAlDYxslStncypGwv6SjQhNmJQDXq+G4gbGyuqCi9JbKibW16C/b9lm77cLuGr4O2k9knipodr0p
p/dlTKdwXyT191xJo7PIqLvPp6fnOPmHhi/gDmQFWG6gj4sVN5JeVfwmbXglO43Gn+xrifDKNm86
A3YIrmQdV/SqUx2JtrVG3iLd3W3HcoK/sqMloQ17zRWtkNw8ddTd6Y87XjvEJ4nO0B2Duw3g4uFE
VjwPfSFSvKXOdraQ8F3HVUhfrTFMW82UrmwfTtDTJn8BYA+vMvJZ1PJAmwIUJEw6tOmEatNHM961
hx38JYB67EefNClsTi2MVGTi+5cB4jVEByYhvuZtpMFEE0twhbbUbx6H0o5uaKel0wweVJqKxtCP
PyVpLL1A+QOTsaRY4IIliFBfIAmjcbhnkzhu4KvqfRw2MtDIUJ0u+7gx7vVClei+hbsW1i41Rcpd
dhL/ydYTiV88wL27MUyjvsmkgnSmokTJV7Ln0NQktmS96LHa3ycKLLNuU7T9t7GGl4d+3Vg8wXlX
gtdNze4Z8Ij41vdtBXtKKYLboaec8Zu3CiVZABU8wMqcSEfR6XBO5SKoQY7QB8jV7QXDdoTrQYOC
SOnPTq/e8k5ZGloc9h42nBr+15KOZtlraFOx01vHH1aGM3/u+y2ytLLYIhl5nrxDtfHWkMHQluEW
7teVW2v+Fe9NkCAgd8cbZwKNx11epHt0m/b7TIm7W0iSb4JQXHSRE88kTOZGwAC44h4tB0SpFaQj
pwxtIgd48mLa4gwIW5F23W0UktmBpw9tYhu8/+nFOXrISK+SYCG+ssBXo5N6uAs60xxoUY0AaYTd
tqp7OLkb64EGVhi1NHfsJsqRdrYZo+Q3dwVxFobN2S+htHoU+tu9SW9bSQtjDBFADimLVcL6tqYL
vNx7v6xQnSe9wXTyfB4Oj3gOEJuWkeSge1Ftb234jHIQPKcn8XipGMs7K8ulinwar8ycMDVOs61w
/M/UHvrdaSMLcSHeg3nG5hARS4RQyxxya0y9HNoxcWLje2ls3ZY51FDNG3XcTTIVWxopzwsHcrto
CnmxRhdSDLSrp/68kNaOwvG2wfehekz5je86UrkcRdrmA3RTd4OUbjLHvExyRLsTIFIqlHOGviub
+1p1Vo7E0dND8wtKg3B/0g2gYvlwNfUR1g5KR7CxU3hzdtFwaUwb9BPF59NTfbyePG2kHmZU+Jzg
XaynLqpaUTMpukuVRtrJE2xQyEOvpf6O8itEWIQ/MLTgqv7CHB4OJzBTK4JRmJdUg5ddT1RUKOJ+
3HV0+8s9rAa8WzrpnfoVCR6LQnKxBqxbDpQv+FX4wOOTyYDpi4HSAlm2WaY0tx3Q600+ih76I5Gv
OJVrVhZ3jIIkqtqhPnmL6M+tIQD4W3TkrOyNj4wYszwpczrz1Cz2xtCLNB3I4d5qgcmzmUB2/0ma
FHnlFM7f+v4NmGeMxxLWWBneWg7l4ZpZOD12Hv06hBY9tH1UeSJEskgd7GhX1mW5/b2tyLM2S8Dj
8mhcVFR1Du1phY72gaaUt4HZcTX/LI1Ppw3MS3wwoF8GQCuzEbiPj/Rq0UDO5c4ob1MLVpwIP4YS
Ufj8nxlZvJxDlbEDFIxEMMnF5ed+eiytNeHCox2wGMliabLEqAI5wgNQ8pceGGU0je7pYSxvvT8X
4++50g4XQ5QhncWhVt6ipTVcQNGoc1BjqtSu32z7tWLW2srM432Xnsv9wUY8gkkT2pMCZ0PeX5HA
WDk2yyt1OaT5I94ZUQptzOJ5+YvvjGe6KHV3sIjQV8ysrc3iCrAFpKm0JJW3Y/dNA3AYrYUIa5M1
j/PdOLSI/lVp0Mtbm1w+xDOW8aTYP08v/5qNxVlMUwndiRQbwQge2H7VxLPRrmS812zMW/DdOCDW
mKypY4vFMPW3yLhW6ed0tRy9shxLwGk/1XFdOIyks6ONjkJKiR7Q6ck6uigPT+MSvpfWDKIo1fLW
UuLzki54BRy1Wmy14ttpQx/uYNoDVBvWcJySxTGRGz8E/MixJ7TYouewMfoXa9S2lvPgGyslkQ9X
552t+b+/Wx07ov0yy+dQpnIQHLhWuk+mCL3TA1ozsjgrFUQraa/O9xh0TikcQra0geR65S77cH3e
DWVxYGDCcKr6lxU1hJOi3NQSVLoyFOjZ729pAJSUN0hEUizXFuMxJRX1a0nm8kepQIfnkXjZzYYV
Kx/czSSTQBMR0MJ+vuxEKNs69guIM281h4oxwTWaPkjCuT1UZ9IG5drfXiTM4ZGDiSMpcVSCKzWf
enzP9i6/TqSuEi1x6YM9beQoqforqH1nZbnfBkQfSAaVt6XYzpHLTXGX3MMBLhdu3bnld/jp7tW1
wPOD/YcnCIQCT4qKxrIbOWkiVYK+hfVyUs/3+zez7Tw9zVbS0x+aeZd/UA/PkmWTIacSgeMRv6JS
BZfJTdL+OD2BH2zygxzH4sFWdSVpDAkbsZ/uZP2+Uj7VTXQ2iXRlO3y8Uu9GszhOWh33XVNz3fUQ
G6iU8yDIH/ZVr35Bv9LTcqjsu/aMgvSDYRWQrMSXnaWddWrw+9fuwYgXb5SVJ6RV+/mGihuvtFVP
a+hel+HgKtYEsI8C0l+7892YF28Voiu5QotKeYvClFF5GVIBT/WDdZ58QstAEx51MGSj850vVmb7
g+fr/SCdRQoyUSTUjmbDCuJzTeq73Xh/euMcx2aH2TFn6bG2GSmTOTsG2YHzpZ1c5VtSoqdMz5nn
BDthrAxpZacupdUDRclHByjErYbmYDLu1SgBXprtGpjJTg9t5dwtoZeRkXB7RliK1HKrR5dl0u2U
5Pk/M7J4lIVoITH+tULZcG60V1pYX8jxyvX4wct/sA0Wt6Mv1aqea6yRLPozpUPg1UQhEvYbKbmp
lODs9JA+fGD+3u3LHLRSVBESpcxbp+D9Jz4Y4LNiyj1H/2ShHKLSKdxCN3ja6Nq2WFwr3fRPo+DY
uVZuw/6TPXye6pVmi/lWWASBzCQ1Mxq75w7r+TPe+TUOjXsZhEn4UFm+SwwZGu3SNQE5W9A8kae7
aafPpwf2sUXUXIij+XO533PqdKVIJ97PwvH8OL4uIEDLsgm0kf2QOM4GLuKVjX8EHP/zvvrb5uI1
aIII7v2QWDrTJbibvwyV5dlat5n6CFosiBfUCwTntfpSW21iPVpHuj1BJpoq9VjUoH8xM7ybYMg2
zbRWJeOmKb5qCFI0dOXmRu6Brd/+5sQuLC0G6SAvrvciMG8q+c4v5QutZoAxoWoTfWoKC1q0tTj1
V2rlYPcsTC4OuzbC8qv4mNTPPPWyRoFgQ81sgEWldgGSuNZ5sBUbKjLPxuVoPti0DV3BE7i2vEcH
dP4MADy00ChzDmjxKiBFM6XdxGdEz/Vr/xMW04v6oXoM7q2HYpu+thftY36HcUpo3mr5+8MFfmd8
8V6MQz/5popxcw8poAN/iOJq8UarN91V7Ym74Sz9BF/s8LZGH3K8q+dhz9hbgDW4nEtYZqIJza6d
0LwZEM5GLTb0xsarJNgzt37jGp66N1e22NG9u7C4ePfldBy1JMdiOTr3avakTCgNB51XQeCGounp
/Xz0XB0aW5YbZSjWUMCZ9zNdYHa1tZEUGRx55XJfs7JYvlRCpLZCr+gmr3dBjBAcpbtc+X56KEd3
3mIo6uEtC6mfrAlz3qAhotoNIrGZc65Vw7ZCTMpEttamYfG0yQ+3JYhzNgakL9ROD03a5QSVb+4b
N6ntw1KLDnniSelluNbk9fH8/W1ncQVEaap202QbN1FA25N2U8hnarkSMKyNZf6Gd3don6eTUucO
d2j+lIrW0ywJklbkGozd6Uk7dmx/LdTfo5m/5J2lCaXmvKZedoPshHzvfG8eM+Rir9WL9Fv7vf8C
eQbUd+2aV7s2h4u3vjcQhaqog99k6JpXvZtM3UaVPp0e25qRRXyglUoQFwYPkS45WzuKdrF4q2N1
e9rKv7mU/p7BxRUhoU4bOir7rs62nX6L4pbzav8g8jE/QweOfpZZrJzg07sDBbnDNUO+u0TZGItl
fqY5V6n1VNNwgA7p6ZGtmVlcFNNY6CHyo8aNERQbNC1AAX/JBkRzqpUp/PA1+9fJPap1Ifcsx9rI
QkGrjtQF99HcGH4GZ4ksbdBY/8+GtbgnGllCbtdm9hr9u2/ql0X5jegfPUXNO23oOFAGxWTj7yG6
R9/QUWe20DMUnevBuBno34vhwX8Y4Chzox+wuZruY3q21kk3Xz0L7wRwA/379INQ6F62e+kjMPKK
2vCNAx9/IZG4/W8cXCzMdUJeYCgXF5vdASuuSRIWEJb1ydil9Q4i7mJjJcba0/vB8X1vaunjSMLs
9JAmoxthxpus3MZqtdGin6fXaM3IYo/bdipHJRiWG1nNoTmtPBOmdWGt7fA1M4vnUI3BNWkdY7EQ
AtIpPMjRa96tNch8vOEAulDSnRsNl+ks05lEBrexcaM8ihv/uUQyWiaa15HFoQzhVohrNy5UOf+d
Ofzb6uKezadRzrUBq/kMTXpqjC/mGg3fR343m+FvG4t9NzdATTDyGzcg1a4RUdC32SPE9F71mO5s
r/a6n/GrcaZtxE79JsPP/xWdgPP/aJhLlKvuA69QytG4GZWW+NTxCE3T/NNpIx+f4H+N01jsx1wp
/STzGWcvPY/h69R8/b3fj7QKSETAq2ArwMGY80Z999wnpYwMYlC2d3U8pR7Ngm/SIK/1GR71m8yX
w4w7hAsOGOIRFMUGMKiktdLdJVImD549+NKLbVfdl2Sc2q+6mpWxp5tt9TlOBenQNtQR8xX+rN/V
BsNz1CtAy8dU7V/QrTCGDRAMZNgKulk/a0WEYNRAsnp0BQRbmSukGhLlpiubFR926fvPowDpq1oc
J4AfSzIPp9UKmKzT5g55jumpy0oIvKtSkMm0wk2mIF4ONnflLC395l82IQ7hvXDg7Fs+7VraQqfs
aM0dd3n3pvRxvwEBC9t4D+mkUWjT10TuPg2acXF6X3wwVmsuWyjg42a8ycKpjR2lodov93cQAt33
YZTtQhEDbm6pKUBhFp6pwnr7fZPMLLsQdkYiusVWH+GCd/rJ6O98G9bR0O/eJA6VrslPjTbt/Rah
5dMGl/4Mczsv5b8MLi7h2ICIF5nD/o76CfTYqfTkCLN31ZF2rLr2fzMcwRqDguPUBCUuQ3h0eNIU
G6G2QB76O8dHMzMZq/jB9PvnPLX8H3WF8MhvDw74jgVCG3ugKBaXMA+MaqZB1t8ZFsxA2thCww8R
3Ebkie9JOWIPp+0dub200QGlA6kKqo3y0BJuFhhGXYSSrd2l1s9ICx4MODyTAmEOGd8N2bLBsK/U
XuzjsrjWofQ/bf7onICio/AFiwgYFbifF/eYU6GmGdNpd6eN8cug18HFKAfNps+aZ5T+SsRiQoQg
0IY7bfao1YFRH9id99i7+7P3zT4dB41Rx8rnYdR3oaFd9ZJKTyqikjlqH8Bxq9q/iHtEzZNBoxkn
W7kjlm+EMfOm0IUOIm3mUF3iZKrUlqUI2cc7I5FtL9eQje3rca009qEVNg0pSx339ddMvBupwupW
c5vaXSr55VkmtBQnjx6OlQk9OpRAIqn60Q0K77YhL1niLDvX2ryVovthMNtPqrBt1JZ6X751Jj/L
3VJk5msW1zQ3pFGOslKaNrayKayseApgybyXq2g4i8fmIqhzBAICubycYin+8yn4LVb2f8u1Tmf8
9xzS5ygIm/86yd3+P5CVHZbhmTzq3ap5r83rX7ptN6/i7f/+r1tUSvLuH49hlOTNa/aP//33317U
6Wv2473M279+318U7br5B5VjxOoBEZNqmFtv/6Jo578ALuNAUcfWiSk44n9RtOvaH7xFNPQoxCoz
fzs/9E9ldO2PmZAVsis2JTThuLj/9X8OqAnqxT+/J02HRukgYkL5jcPEMw3piUFJgLN9eJ6RWUjz
IIumT1KpfNZH9bIKs/u4Ur6nIhXosCADagc7fs+VmvjWtk7zN/QaH307f241Y68IKdrEtXrd0TQx
hQ/+1O2CBvGBrD8z0ug5gfVwUxYDjY2IlhpdPGy7HOWJOg8uWmd8HKvk3umz59I2L6xyfLFz4yqz
/acxQhxYmChxOZOG3IIBQVqev3VJACdsjHKj0ThPWoybL5XbyJTOu8AG8F9Wiovq5U+lt2/bRrse
VOuCRpGn3JKeZNu59UXrZnZ0DkfGOZpb59UgvgoRf8tyJ9sMWu67oQpfqUjyt0pFZ7ZowXs1vd66
yDTG7lwSQs5Wvey7tNl0+ThzYfEzQ/IV7V4EgWNReMGI/LQyPEINWbqVYnQbo0YptetihMHyZxtg
L7/XvtX5t7WhhG6iNg9SLZ3HSr3rhfVcK0OwCR1IQ6RQ3em6f45Kb+nWFaRmvd4/BgkdM9KkXjqj
/1Pt8wfkxDMXOTJEeRzmduhGsRVqi2B2Lu9sx+Cbq4bLOKlLSi1Sd9bF4l61GsMtS7EZxvKZnxVw
Flvno2nxa3NtlyJJwiTzr4lKbsK8E1s/GpxZ7bjcCLt8i1M+Hbo3lOxDSuyWHiruEKihm1asBPpv
z3Ewfe41fzvK0q2ZyldpjLBbNpUPUi9/N/Iidm1AXMieKbMCbvWgtOaT7LQ3kvGk9+NbXdh3URB9
zZRE2dR1RrdlOQPUdzGCQq5vi7dJ0Mon23pOCStCISslxaCmRbop6tg5H+Lxs4NIxRgPL0Yb3NH2
fpNaEul6DaIKhNbTfHoMEAWmK7AuvLSW0HEanXNdoriN9qbtGb60NeLyoVSkc6WTP3dp+ZwoBnLz
+XMqN/eoruxHNXtQcpBVfS6e/Wl8VB0wAJI0PUapmbtBTst41KSbdIyRqtWAEplh13mdanzpbFx/
SonnyGJtoda/Rmh3om8xK7wyrt4ShRVG8UcKk/sOoSF7RGpJC899Vr4tq7fOTs4TG3GYWOwVBMBc
y7fvB73LXLurEEzzt5LdIYIIo0JnlWdmqVyHTd9t2ta/1WLEiDljX6W4OePzEAYZf6pKjWsvoWOW
nssFIoV1/NUv5BeUB7Z2r16jaX6vjIhC9ujIufiqT2Wvf3cK5XvjGBdFI359Wm/YT5ks/UxC/dJK
rYtCmmFnvXKtO+G3UQaqpylXYycCb+r1S3qwzh2teKiT4VEupXMjFuejza6Q9PBbKBUPsjq85L39
s8uk277ULkHQXsXj9BLn5kVijC/0/b4NhXrVG7Buv7vk7/5MG72/HBe+zl93I+l0mqZ5ISCoOLwb
aTSIjKAfpk+ZncieXxZfYgUldTuLPVEE3/shu44tc8c7fQ1t5JeY8C3vzd3KV8x+8t85rT+/wsA1
cGAxomF6yagsnBJ53qqS+QoBpC7woflJjPOyk7aBml47af4YF+JFKMFVMfqXeaXdq0H0s8nEn67K
/wcf4N96Cv8D339She8W5Ojtv3st2td/3Lz1/zhro+zt9f1T/+tH/3rmDecPKCEhhYRVCAC3zWP+
z2de/gOuXHIAFm3PUDjgavz1zEvyH/T70LTLHxDm4cvO3sFfD72kKH/QscLG02F9wAkFlrJ42U+9
9Atvlm0EMz2JD/5CfzTqsod7uSc/JQ24Qte1rVqx26BR/DODUOj83eR8cGYYzLvNSnhJIwWYAu5s
uplm7ZlDM8Kfcinl5r6WmiL9pMnx5OkVmAIUvrPPAV1On/NGUi80RcifQVibK2Wj41HSaAqazYSB
H6KDJc8HEn5VDbVJsM/kqTlT0Hr1xNA/nB7jR0bgAKVLQoGNBxK1wzGGstWkuRKEe/LePiphZbVB
uHSNsnUO4P4+9vNMEqcr8IrN556/zl/xLvyQpjHwnTEK94TQsA1mHOcJtgpPsoXs/f6ALJryZYs4
naB9sTeStmRbV224j8e4/e7kNn0wotLWcHMfzRuEUcgg6yB4j6g3mtDmeW0Z0dChOhXCd+cCeGxW
KAyXcfk8cXjIrD+rY0O0s4iMo67OJV7rcB84ebGv0YZ1c01Od7mvvvX1kHoVvZBbrW3tHawuudcN
U05V1nR+fy+CT+XpoE5PO8cySu3gwIH71g73IZo6l6GNMFw7WWv81VwQy20yZx8YKDeJTgbkcJug
cS58WmHCfZnIP3qCZshtinujAPswqoP5+zsF5BD7hKsKFqwl8LZlzqvIMcN91KJw38ZajVzxsEZ5
88HWt2YRDVhayJ7+Cozeb32/ijoTUrt4r02DfzY4YGhKMb71sv+bPVGQpsFwRXUKoQL6iDB1OHsi
qZTULHCgmixBOxTD9bnv1MrKjXG0SPQq6cR6lKYMTtmSMthvbJHYVsGNMYnIMwOR/DCDoqGZRNj3
+RR3v7tM2KN3bl4gZKSI7w6HNSpa3Vd1GO19uPSQgCctI2n2X/7AQTD53j86Os8kP+auKAA4M93d
klSqRHuutGNd7AdSqhcTusAIHCfan17Hv7VyfJ5/mbH+bIeEUm9xO+UzsWNl+WJfmHrmVoMuo6BZ
Dj8igrZd2ATq7Th195pd1j+LrspvfbXLNhCljbvfvCVhEoAuk1ZESpncXou9EhlwaCthFu71ELWH
sJV+oGs4/PbKMUDaGyDx4PWiT+tw5cCN5W0ZccCQ+Gy3flZF3miZ5X9oZTGUvA78OtXGcN+oibMJ
VdrAkE5dy8geHWOelPlw4XfAFgL3y+FYnJGeJlnJxV5Iqu4FZj++pKHUbmdw093ptfnYlMPRshV8
piXHhJzbvZ3D3LofhWI+alrY+a5a9s1zQglId08bW6ReuSlm2kMSjwpcNmA05o959zJPgF3H3Cry
PaWbO7K85kU56JA5N0jjyN0mLWVYZ7K+W3Gtjo8bZg3mEVAjt8iSdEVLxqFrgiHf20ogubCdgEqF
WmBlaxzPJFYsHEEcWc720oGzwywuKG/n+xIqwmJDPNiKq3Kq/WAzNlTOLn57Lh1IOmZeFbpjqdoe
zqUVa1PdTUmxt2pNsbd+OaXPaWi2/k7Yk30TWJP9Y5Racz8UNK6vLOTxtYwzgs8NgQzMozzTh8aD
ygJSPFjlPm8aJfOSYW6LTEn0fA3DVHsJUxk9l9PjPZpePB84VHk+0TeZGcgOTarJNNRlIOp9MJDS
ghMpuJucON4YvrLWv3S0XzD1q0GGZ03nPV2MjvYegtMib/bQSao/9T5SQGrVJOV/e0T4N1xZSFng
EtsLB6Qf23FSsrTbT63SXekC/WrRUo4IJN//ctrU0XrheRCd4NJxxmfVncPJy52k0iWjaveVLWov
ZZEueyTpN5MtNec6itIrHtwHiwXnNNEXDivdsto8w+8OepA3hRE6dbuXVAZEE13jZYghboZisFYO
99GdMg8NunQL5wDYyrKYxNar4LZv2z3ekPLay2mMqn0nrgfD6m+yqcppCHI6c2uJwFhppoL3knEc
hBqzcSRrOX+wDhC2HY7TKCQ9nfufbskpDPr9YA3w1NY2mZz7wMmqYTdHp6o7lJMyXQfkpPRLUWU5
fFoUmAaxo8IFUadQRN0jHzzJZuOqFGlyeSP8oo1vaijFTU/Te1m6sEwTnJFRxVCKCy0YYs9oO/9Z
MjMJ/3jU9PQ8KfxC9apOyuszshrQRZB6KWuvHSJl8HS5J6HkOHlsvFTxJMZN4Yvpc5rRRXGXtBHR
mBoVtXmV+TUdnOgHJkX+qEQtjWhy0WnGrupEG79GSdc3O61Tdf8ubJvQuU1io/5p1JXSuaGTSuF1
ltuFfqFmTtvctyka6N5kBAIASUk681xrhJx4sd7WXwIxWZYnbNkOrm3bTx0XYXdBs3CtIbYVpqbd
XUekjq5leUifm8aqtG1MaBA9maMRXSg5V9TroFHwv4Fmtohuwzodxm2UTfZLjT//WVKJHM4mdEPC
XW32OUoTCaJCn9OkTKTrIR5i62Kw/UDKt+Po+8o91TejpCPHtuzbSe+kficrjvWq6aNie6EgoXWR
Z3Veev7Q2hM9m0U/uSUVpsCLYur7bpc7enPR6XEk3Axla3vnq9LwKHWDknqFXMZfqkYUZIBbS+Tb
Gi5ae6O1mi68wPGj1wLCTeGCxIGhqCGEvpCaIIk9pa7l2i0GIcUuNCr1N5/mx4emH4jIOL9ddC03
eh5ui0J33roGVbSNDdA72kQQuylnfuiP8DKZUoESVtZBu5FMVj/noWsO5jbEQ7TooJZM9DultLW+
hUaqxwB8rTaI3Sw1SntbWJMWbXLEsL+Zk11/M6ucXKfUQA+60+s+SO6TKlKHBCFCWX0ZiIPCt8ly
evVcigw7P0t9Oa23QxcWaBUGZtjupkFPjJ1lxKl84aukDHY1fXzKxnYSywhdoqRkwukJy+ESSZGa
vCUdARKSn6nd6m4E2V/vgVrSIMxJZCn16qlHZa9OmqS5gjbCgbwqrar2ZRyVst45fa9FuyjRqmgL
gUHRI22G6ErtjpoxZFe20cNgUUoG2z3uKBteVXWWJnvDRHzlR+/XUwZ7CICDYt8OqdFv8trugOzX
pa9eNNCtRWcGzZXSq9kJMOyF5aRkNVU5T8+6OnKajRWk5j3pm9BGDptIm/4RvwyMCxPiJgpFaZFX
Z1PrN8VFlPDD7hjbUbqdqgbJOfTOQ/kSDIZueibZ9NAdeab8bd/KxZ1J8d50rZ6sEizgFSTLTVeo
9pcgTdGudsn3VNnzpHSm/2OCmyf4MhqK2lfukEJ852WyLML2opgSUyNdYg9a/VqkpdE8JJz28Voq
eFbOEgut1Oum0JrGd+NwoIsUIfY+/9GNSdl8kwNab5BLt4aoRaddbnrDSNyoTWRxA2etBiQz1Iz0
MyF3ktB7zAHoares7FY4MKfV2lk6Ml8XlSlGbmySbH3+CIamlDxa9Nr8DvpWZzpv0kRP73WzMpyN
VEaKdMnRctpL8AtddF4FgoYRswrt/DYf/T77jtD4NNyNVWYZnixVOcq7sQy7wht0tXn3M4lGtXtw
EtRjb2JEWoiU8WTgFK2oH70JVRZjw9VnTNPTmE1+B8uyFNTdZanIdvU9zUEi38m5yCJPZhPE27po
U+dSjK3GwVLllOKUFlnosE3aeKbErRDnSqyo7b7DrTN2TZ0G+U9RCr9VNiHXc2x7YsSTbUn7D9q1
H1j6d8BrkfPqc66DrVnLZbs1s5g+5zyzwfi4VRI12nlMU83oJVmcG8WmCA013Qy+BRGxag/mly6V
2v6aC8/yXRudXsDtEGUB4h/A4+JI2roHY4fzLFAQ5Y6W6vyH42SFiv66NA1XjqgRYBtyE96THGJZ
Y4vrIPTzUOkc2W2MqXA2Tigslk2VQ5p8M1n/mTV+Nbm9MEqEwOiDSEHNxNELr4BWUWwzymxTSG14
CVIAxG5SalHkqaOdCthCUvluoAZJyaxsdUba5pL+pDdh+L0UfTKh6ctFdF0qTsbNaXO3e3bftPJN
Y2RpSpEhytCrT6IcukjqZCBM66D40fS1D3OMaOEtG4KRHNYghbp5lw1iqs6ROojQrhmkMml2fho6
41nlT054XQ2h3NPlUCnacB03VkAAm1vC9IRaKdKFPRCdbeRKo4UFTecKysamTBt97iJwag8HVQHq
3yL2brmmMIz7shrgPQ6UNnsoHNwyLnM5GW9DwUvv5aVR6w9tZgfVXVWmMUcsUk3Li5Efi1xugjq/
AaPSc8Cr3rE83YAw7DxSesU/6628Vy+tKuyke6EVaNGLUi5eeEjMuzAlJ+pmal87bhwMbbRNcd1e
TLxTcVmmva+5tarFzY82lMtrnS4VqqZRmKrTGfeLEW+aNkm6wdWSqIW4aPKN7Gwo1cbc5F3oo9PQ
4bVsOthrYOPWkpbinGJnhQujmx+eS5BAIsxhKb3ppVaXZqFb07cmX5HGQlYNan/V3FWWHf8cOzWO
LvjfI8qLdfNcV8UAS003zM9PWA1FsgEgKPkbfYB50Usig10DekhID5lWls7WGpEnfiwDv0ttFxUk
ronaDIv6asjS4ocx+yYXXQe22o2jMCYpMgSF0Xsqx7Q/K3NFG/eKPAT5rpgy7iyfTGsLfq2LORZZ
3IgNDHSJ8KreLJILp5HC58gSle5qUM0+ZpMc2W6Zl2Dr7dZ3fkSRosZUn9WexWt80sJVMQWviamU
2fmIG5jt0jhRa1cLGrppTrv8HwQxOPqEvDB6Qem1xMhNk5qETa20+57zuCthzXnJtHBaYbufC3lH
DvA7K4vAwiyjMmgdbjRNyF9bPRu2qh4550LK/ac4TvvN5Me/yZRHRwlON3A8cuE2LKr2IjuiZVox
qT42ezvhDETSlzIOYRv3UYw4PYcfhjEoZcLtPZPLLSW8TXUKOq2x2r1TiGmTaxHnxBAAs2DA/++Y
InkAIG3W2FjKB2V9DvjANtv91Hc5fq0sf5HhGL6Maj1bWbNFdZapY+IoZ1FogsuIMG0RncFn0fVB
pHZ7Wyr9yMUBjW8myUwuFc0M9nI7qPD6FxbCZUnk+Dp6cEJ9g38+uy2rRLmv8A3Vlej+g92KRDq5
fodKLanXxScV8lDKZGm6/djnFZuGArfeRf5KzuQjKxoJwjkGRqNpuZ5TNEnN1GBlmiEfUtkOtPEq
a8oiHwTbFJ2o4FF7JEtiL9KuyG027aga/V7tyQNF5GfOZEQ/LiwlLb+0dR3/drBNAGJQgULVAw/Q
XgShPR3xtdTI0//j7Lx25EaWLfpFBOjNa9nulooaSSPT54UYI9H7pP36u1Ln4qCLRRRRmhcBMwNF
ZTIzMsyOvS9DYun7hA/Fi6fU+1nTtzQYb5fGoTEpcdFNB331C739Jq+fWnhdZuS8LonakFPnbatr
u8qg2XZQ6sEJ9lky5lvkS7cZPik0KC+uISqFMMFdJ9mhkwe1roXexexGb7okmtXGZ0XAqP88G25Q
HdteFP0fmUeYccnoCjobh/PWydGCAEvGm8iTeMMz20W6WmtdrFxst3FfBgey6Ano+DkHp57vkpbU
/5C0QWxu2L09rpQW6K+AVsWPQ+h3vXArsgLqRmVwmTllxyJt2l1T8qDed3K3VuTrQLsNVD8N4KU3
UPVgGu3SDS4BpN+nydSjoyNjp/tWblwpbPZwJlPC+wXZXLKCZj2lH9XrnUtXZuo+oCm3J4ird3zG
rbG6mwUtTC3eJLUFHl5Nk3Nxhk671GrhfqAA9iCUFswBYm8cB6ALdNvoOFx/HDes8toEW3+pEsV5
rjtGcgKyvA2PdbtttDKosaKWSW8eJbdrK72XAY3MmtCv+mjYI0Wqk+WaNXQXWe0lX+9/o9uNg5Oc
RN+j/wV0Yslv4PSOnpKPhb6ShSoyluAR8gslZHPjrbu5T/BzvrWzWNRsz7kXKXnkCx2FJfBJR639
oThlBxDLmk+tG4rz/ZWtbSMtKCrzHpVCiFSvtzEdhRvLBMIHCpYxgpMO+QuUC3r8NFhT9M99Yyvb
iB4yhxDFFJQOlpS0kz7AqRyqkR/njuY7mkgdovyx+nnfzMouApjBCi6Rlv1yqKiNxhie1j7yi8gO
/aSsSpJHrfjQzXkAiFFM085kBmMjrFzZSQnTIURhpIpHdPG4UehLm3LqIt8pkBFtrCI+wobuHOoS
Xuf7C7x5bCjrEp7QSZFq4BR3rz8aHQxNq8Qc+WBYkUxnWvYCwI2oJGdIYN/oZbwh67D24QgOpFwM
kxBAfa4NOtDLAGrUIx+WbOc746vaa+pBcn5/WatWaJsj0Q2EGGjotRW1HrtqNJzIh4Kobp8Uq7KD
D940q9HGNVszJGvwkpyKdrO3MNTbZt+klYj92jLqZx2NuCMjD83jV4vcgSgcLwhF9o32s2gjZSrb
2AdAFD55YEJ29pgUFyeztwKBtQPBcWAKTWICaARd71zWTBTwhiH2LbX5JDKPPLCAIbw1u1d67d/v
f6a1gy7bCnLcjYUt/XtSRg6TIlPMnHlmflDDAR6xFk55Y9K3uiWrH4q4TXXgsiZolD/lTVRVZEVW
MpVNEK4ZIVWUpg/ar4rnRP2f99e0aogkgxYsboN+ybWhzIzjwhBm7AdBISg/Ko791VAHT/zGEZfA
DZ4s0ibw+As7pP1moSSJzwhR982ZILE+lHOVFY+GLi6YNaIWrhF/gAe8tjPD6azPHQfCiazuEEaa
fpocN/r86K7R6paTBgwcyK+0sNKKCAkWs059txnH91ndq+9zO8020Fe3540gDjQS3IwwHQOtv14L
7RsVjnQj9dswS15nePxPVgc8GsY3GA7ur2jLloy43xy4BFlKxbXn1O9jff4IHNE8lK06oFaXbvFB
3R45xhEpPIP8YCgDd3dtCnWFJAjHMfZFbgRfGQjSTrTknEdTIKaaZO5M8siDeJMi5HZlmE0M33yf
xq1z1GwUvz41AKH6vZfO7pZezuqi+FQyBATKsPQNaqCFjtUZ+LxhoEBN/XovwOBvvH/yubmqrUjm
ZBwC90iChZbKP7qMwq0OtxD08UhtEtRBTYxp9U+N6pbvO3dAVEKJFN80y7E9jVoOe8nDBwWBTPBQ
sDFRSFrOsVptUpfmVCe+09L0o4I4M+PRlUn5TQtV0z3ctybPws2CmS+WuYhkJtKvz4oZmtUAS3Ti
o+nbnijKUXqwKwH1apq82Ekn3oVFqz81HnWY+5ZXPqiLigCJFu+x/OfactzH8DjkUeInU5YdvFqL
j92gTxundM0KVJHAoIC/2DeQDcsdaYfUIvFj4HLfbDWJ8gP/Mn6Q3ZDoTIqw2yjGYINXebGagMp7
YI3so2JAIW0Ls/qcOGGwtwNixIoO1hbj/Io/cXH33D2PyAmUxvX25c40zOGgxH7VgtWcXKU/MRTi
vQiqeBvOWP725RkBNUfmRVKE6N4iRoP7LKkTM4j9NGy7E3ciBHZ4qXpd/VomTn9IZgQG7x+O1dXJ
D8YbYEsg4vXqBvqJWazEiW/1mnnKiXtfHGVUdo3htOf7ptZuADUGwg2pLQYR2rWpJhZUU0f8WMdo
yWc7qrN3jB3lL4Mo1APU4Im1a4LKe2lTpz/eN726SiDocqFU55cqrSONPdPygsQfNRtJKE8kgM3b
GYbYyQjEVs3qNpTjiLoedVWOJ8PEi2chivJ6crHhux0zmUFlVIdoTtNj0WvFO1udzdf7q1s9Nm/s
LY5NXjX0WWjD+PnAMFDiZD/CDn2tfEySF1rv+XstzfKNOuvajqIbCvAMdUgC48WUulFk0eApstEW
BNO7IIncYQeba/EaRLBCb/jOJRXnr0v/1tri6NAFoT+f6ImvNW1lHsaiZvSuV4I/ki4Zz0VSRKAi
6EtOwu2cXesYxTcmDrYiiyWPyH9/BsMSsrwM4G6ZlTKxPnvo3/ISDwNFpCJzin/rNKK9IRyDBmJf
hj1aGDawB5rw5fCxsfTgjy6uwqe8MpLnEeWkY2QX1oPa0v//w4hCaBxoOvo011fLdduBQUo1kRwc
0TFFQqI9MSBHv5LqYpeeh8L5m8e+2sgpVw8Bs6tSvFb2KxYHj4JhEHQdUJ4OsaO5LIyvcxKoR/SL
lA3fsfa6kCkTZUlkNqC86wXWrtIErsB3GOOc7/qAWSt76reUHdY8FKk4wJNfockSZitQMS7abkr8
knI2VD52+zmjlf9eh07x0+wI750RmOIJMpJwgxVhdSctYGyASEnQvcVOmvDCVS3CQn7qpdbRa+ea
Ka7eeKESXG+EA/KvWj4ylHml7K2cVlnib3nAupgwPPXnsfmRexxV0dbzj7Y29FcqFdM5itzptXTL
/AeojXYDVrZ6hxiRgzKbMhngTunM3oTnmRrW/JcAelZygrOi5IIpiDlBblQfq+ZzWsXim5NbGbij
Qft3zK3XqejNU+V2xudGVcCvRNYwv973oGsfngEG+Hx1uidoBV3/qHSaGjqZhEgw9lDqaTRtPgXV
LP7Sh6mnsJAV/6HJ3X5SEObZ2JBV0/RReHsl1dcyOhuMtPdKlSaVUwaDs48SJ6EjnwDbODS5OhQH
BQj1uNNQpSsPWc4o78bVWns9EPyE9JUpLdDLi6OnGEFEMtAmvo54D4JCufuF0ZTkoo1KeGjVyDp7
UW9MG3HH2hsJ/JuxBwoe8k5f77hXJ/DrWFXiZ4VZhTurNEuJpYiUDz11vWej0JTT/W+8dsUk8Ri5
FGE/NKzXFsOJeWwAFonfoKUCaVveld4hGxUr2KHBk21FO2vbCssJSZvETBN5XJvrYRDMXUi+fS1q
XOwM9d9tGoI89KI4Og3D4P2MyLS+3l/k6rYyaEdhhyrmjZQLgxadHTNf53f9CLxnDmFJ3OlAgM5y
tq47GZ3Wfrlvcm1fyUxVWbMiZF3u6yiSckoYHvS70Sg+OFE4ToeqCXsIwQMz/fgbxuAoBupLm5e0
7XpX49CdxVQIknuryb5aHT27UznG2d+Nk4Zbwmi3vWRyDYwhJopAOl2yRT149Iq29lx2sy3JY5Qk
HfYK3eUjAKF5b6PM0Wem9jFW2+LgJDqsq7NDsTpsnXKnjNFWyViubem4aZXxQoD7pNiwOFGy69A5
cZ4CBerS1yAXwpcUrM6eeMf1jXSE8b1LA3tnAAN6b7mULDeejtuhG7kh+CrAwLxU+PDr7a+ZPKkt
hZ/QpK2597RWHd/PvTUdkjqeP1SuB+0DwLk/hCbM90rsaIgmah049mHYygPX/Ca4BarWpGT03eRN
ePOO9GES1UbYpH5iRu6JPkQZ7c05rN91lTudui7y/jHHPLtUZbnFwLcajsqBUoN2H4JMyziwbbop
zJCW9IucnjGSiYr5XbhJ910RVtIgGt62Z6PvInc3DxW0F1lRjxYteYZwN5zampchm6KKwfAAB3Vx
JhIkr9J07lJf6yYAynFDNXwPaxiIqHmiPnkSaRj8VJRM3ZKJXrPMGLKuS/jIbRlUsK5CwZ/5M/+L
swurQo2OnSLMT1kHUg4BqQF2W0tMWx3QNX/DMKps0DA97S5lN8zRKydzUHg5rDJ7r401zIFqUX/q
9djZyDvW1sj4H0eMwIylLtIOxZ7hfqlTiqNATk7BKIo9RS37mW688q7No69J0au/EVO/tbmIdFvL
BdhcFamvUhl7N0zhJ6BtxbugrPLn+7507a2gakmHzaHjwNzm9Q0qASnXKuA3PyhrZ9wNOix057ro
4Apx9CLsdkOnNBvRzqpN5tg8CjjALJYOJPAMJlqmKvWHAnQYjORzp+y44QzbpIZ3LHtn69lf8xME
lDK4QlHXWtZoRyXu6tTQU3+MLfUY5BUyR3oR1E+6ntrvBieOIKeSXMKK12y1ClbPDxEVZRUZbS9Z
dKLeUcNe5/woYfNSqoFvJyNQK7v7qMRBe5jyrTrHqmeCauB/FhcOukDnW3PHJPULnQkAk9Dr0FZ1
cATm0bw4regPs1O85vronXXRz+c46rbEgddSNZduPtE9YCx88/WxomartWCFU1/PC+sce2q1c+2g
3yg3rn5W6C0Jc/47fHltBfllY0Y6NPWjwklPFrX9XZva7iFU+uh9D5Dk1IvJrRD0ZXrg/r1ZdUBv
TMuv/ublsSOXBCrQaGbQy1IYrM6iL6gLA/1VHTkGcd/a6nbKgXV5aWh3Lr5oGLd9Y7ZZ5k/KjECx
2/dEVlU9jFvVjbVlgdsG1OXRU72hNYGMnH5ALBMzt9LKXWJbozgR3uYUFBqVqZ7761o1RzQu58Ns
itML71Pp1RwnoctJtek47OIiq78B429/KjYchxvP5NomktvJRprs1CzpebMxiZAGQBOEv7o6tEwc
7edyjDbO5OqSXLwbp572yXK+mtkm+Ku8OPMFPQ11b0ai0M9GEYnPQ+u47W9kUISCDFGDLIQTYhGc
Ki09Pa9rMr8rjfSzMMX02hhe9B1GD9OFGWmuf6PKRMIGrYAGHI9cdRFsBIVWQIowZ77lKA4xfl6d
e08Ajc8YrtmX0WT+UQft9PTwQfEYiySZoQCPGrV8Ut5cN2EFmWsUBFvmbATDznWMjOYhcOmdi/rL
Rn6xFuEyE/krGUdgl2nMa2t47MBudKo/TVYwedbb7UtsZtlzPRXT2Q4b/ST0IH+fAISudlaj1gfF
bJ3vmdZuiWOtPJUoP9MxYmQfN7fs/9ptoGR40MxPenOsnrsmAOAe5FAwQUgwG3+KotnSgFl5r6Cq
keV5sJYcq8WdbApGrvp5IKajzvq3VoZM3TWxeswZcvkAEDM4McLj9BueYOVyUraUI47cTaRgFlve
RpVXdqPKBy7mSTk0kSOAIg+6u6WLslZ7wsMx/kqRRzK0LGIroMGOUhZNjk7GZKZHrfFowNl6mX2Z
RUm6zFBS8pT09R45zORI2JAfojpkIBfCjkuQtfWTXYzKH/fP99p3ll0zFF7J2pl4uD5xc+MFNRl0
7gPV0I6i7uMMMfqyPjMKiHaL4Vav9w2uBQkQ+8nin0kifQOR1oNB9PmMnyICCvaiEN5+rvTpmXMx
yLkwdZ/SAO4Y4mNIQ2XH/lSVtNhY9tpZw1USetKP4RFYvGv0lwAzeFxryqrzn3E9/+Uq2fSkmL3z
ubJi+8Rx2xrRlydpkUF7BmywtJtZC6rL11s9ppmpDHSdfTc3pk9dqNrzu4ryfbP3qCkc4Lb5xrwX
7IKi6MJpBzGSMX+9v/lrX5twkFI2aF+a+gsfWg2Mxllo+tGJmhp7Vw2FaR0s0sMfTlP04p03d9YW
s//aVptU9sjTwKje0B81jRHZqWlnfqtk/Rc9mZVnlAXMizP1FdppqvIUAdI93V/oqlHK9ZSaaTxD
vbPY69GajEaEue8g/HxkBFU5q1MM+j9T6ydNH8XrkCpi41AtZTtkI4RSJrdIgjABcktf8+axUDIR
ZEKxct9I4vIbxd6Y+SVn+NrM5XBWjRDyw3g6MkkGVaIZhAcbMqA9LZ3qWZtFdHSb0jyX8FIe7m/G
queBfpjCPiE3JZyF5wlKJcZnMy9YuEy09YqA0blQhnjvggnYKxqTq4HBnGMfT+HB1FuaoMW0A5cd
7Mt6aij/RsnGu7p2EklLyKQJIeAwWfykKZmqQY/q3KfN7Ay7sQcgzu50cow6VhtemX4qtI2NWLuB
su0gs2n+XNYrNFFGge3pzE1OlXaymlp/9oDMPDNYU59GC8yA5yr2vs/HALWLapi2DsjasbR4TmnO
E07cpGRZPERFQdfZt034CSDypk+36w2DqTbGq+azN0XWhcO1r5lRh/6EwrfN+PgOp9LsGyWtX5K2
mX5GIxjY3di45b+BCKt4p+pD9u/9QyPP6rW34tbJDEd2G3UajtdnGU6ZxkwCAG1dpQ7dnuE97YuR
Nea8cVNvw1bw97KfiWekyLnsQKTJCAWH7K2JmqodvJiWxSNYdeWLljkMXD+8KnrjYL7lscPY4tjV
c+cxPWcDPcxMOzzUUVnPZzOM6+HhsIJ9A02h4gUIHpe4DaMqEBqBFN93U6D4RlDmB0aettjL5DO1
+Ei6qoHqoWtIUHFTItKNltVSXqABXsbAv9zKPQAjiWGUjY3oa64UeXZg4l8O0qN62/91fztvLxSv
GXpyMrUhPF7iN1ziCqBhceqDtHL+8BiknY+F3qvh90ppKmqRkCf80yoQob7zhGjb46CU08MzJJBu
UIOU4wKaBCzKH/nG69YRHYlYGVLfiacMxR1bDDTh4zLlxmgTiKfa5bLUmf56f/G3LowHDfCBhHxy
R5ahkxPGYUmoQlrXjGjgQqU1h8exdfPpbOWYP0S9WT0O8McogwsmOReffYl8KGASrPSRL96Y2fwv
5cB57/RWfzYzo35PYh5/r73e2/jMKysFqkuDjkaL5E9ahA2KEtpV11H0tM3Bo85L+M6kXlZMHnOo
Xsxkbqa6+/u7u+IXZDxKpAhzPpD/hf9JoizK05kSy6xCKHHo8t5Jn7LaqA20r5Tuz/vW1lZIU0Oi
KXF4EOcvzhDVgBL2XpJLe4ABeS5UXernKl/cVgw+1XbELO5bXFkfHUjo8eC4/gXuurZYAqWwKy/I
fE0Xqv08C7UejoL2S/WVKazm4efWIaFi9IfxOcqtyw7/bCadNelG4RsZiqHI6gR+D1HxPqSUdTbp
Uny5v7qV/ZRc4eQTQOWoTy9iXVi20gIZn8IPEjt7moVh7HJPn34UNtJLe9FMm0SOt08rdEJyRE+i
u3Ti6+v9VLJIS+K5K3xg4LpyqMbgQ8A4HXzdUwbHd+e98zJN24LnrbySlAdwwFQkCP+WvRhqFRHg
2bnwcUD6F4X57b/rOpqe7+/mqhWYk+COZDDqhohHa0KzS5i28suxLI+RVNR0lWErTFz5Zuwdgwbs
n4Tjyf/+xo9C+FnUZj2WQDPIh09mDN5oN8RWop9m3YX1u9UnbUtd8dYo+FcG1BmcJTEBOX9t1IjC
Ju5ar/AjEVufnGg2PxvQpvyYo8D6nJWdbR0e3UvmKcj4AInKqaXlUEVSSApT5PX8zkY3oavM7hT0
Qtnoo6wtSxLsMqRkEG0s0YZFaJpJZLtYyR0G5fVs2Fl5GUAG0VAqnnXj9BurkjAOICAy4Fh8u2QK
HOHCc+LbymBcIsEoo1FOG8/A7RXj7zfl60NeBfR84SSFgm5Q1KS1P2RF8oIgUnYMwr7nnc114LZt
PH4PQjfQHvaU0iylEzhUGXRc9lqrAKzmaHiVDwVU/8EKE+2F1vgIk5HtpcrjxwOYEdPbyBhI7Z3F
RsYdOZweRrXf2P0/XZV35yl8fPoU8kFOnrxpUtxneTpqmEomrx8aP+nqwthR+q6/Ty2Vv+P9U7Fy
CgmtPVgqwZ3eEnhNQWGGGQUtX4d8e9dXTviiufpP6OgLf1SqLaj3rTk8sJRtAGYLmGzpQKbShDYo
nQeY+cPXsXadvaK2H22rd/cim7ZGlm5j31/+/lcMRl14ycKQi7pQYecZfa1UbPBqgVrtAzUR6ZHn
23tf9HnkMV9f5/VxKNBd3tjb28uAs2Twlt4eDysVnWvH5RZA+4u0nrjhcAYXbvNNaPPXEDzVvraG
D0Wl1qcHvyaPGlBHiXOhwEBidm2xswzGLWpPuUSNAwvLiBSDHkNJU7i8b7P2aMTwyxp6V2QwGvu7
eE81tWWkuNJQ0Mh09YkETTBRHIv5iQffrnYB/mHD4k1ERMGZgO9XIqjTbFrsaDx2apnVZJwQLMz2
YSwVRezCQHf+bdRotDa+382bijXebZk0sThi6evdpAlrgKKQ0zP9VO7MsVM+mt20BThcWxOxARyZ
XCwuvTzEb97UcWhCAy8Q+zD2D4fUnbSDm7vKi5IVw6NBAguSY2Hcd8mlvnQqWWQlBfS6CfqjY/UC
kic7Ttqgb7TQ5Ue4yjixAjejzOcIfG4G6vD2QW/BJud3lFf+LAGMQvsZJxQTRR4Gxd9DEadqtmuV
EOr/zghGJNzTRve2+CbWNpY4lmYX2wd5xmJjI0UNwnQEU0/JMSiPnV6X7QHWIau/JJ7d/cZhAZ5J
PIsfpawof82bz+i1vdU5CMX4bgHQGu3XMj6IshBi4/VZWxUvggTQEYnRkri2MzRTPoGzAVCTOQmE
rV3s/hu7yJlrQayYv2UM7AgFOFK7JX46EIHGRAfGAIEifap5SXhktrn5NOf5tEVrenvdcCKejrdk
8BPI5eJye2o45lFIwb1HwPYYwy0FCf7sbfRAb16gX3vH0w0cUL4JiwhliENP2INCDzSvPSa6rEbE
MCIZyT8M0sYfdDtPHr51fC2eO/pkVEC0ZeCVVzB4UR/LfboVcg5ocArlJPISFsNHvT+IFUpkDJHg
WhmWuT4afVIEkdVQu2wy0ddQp6FytIN4rpwOTl/F4a6uZZ3jvtGbR4795I7xvUhUWebiltkzWWpc
56Eflqbix4j0nhRYAmGvafKnuWpfdbjnNqLMlW9Ir0mXboxK9U2bLKFFksQgf30zGeOjaCrztURu
5BMvR3JQAvhYNhZ5e+k4kVKGgoYrCOglW33llt44DjQo0pHax8ErnfYfRQ2nPxtlgqzs/o7ero5e
CB0YF+ge8HdncQ/qUjUjG9ycn4+KUu51vVGrw1BNCpLewomSXWzlSGneN3r7GRm2BhEjYd7kWctx
/8QzM9vOReZ7sxW8QPcLyWE2meITKpvGTiRjCJ1jF2sbb8XtnUcGz+G+0+gjQlqCn+Bh7CBJpO2A
oiSYVC8Bnjk6zcNhEdOZTJCRa8nO6pKzyi6A480OHczUmX8II4p/ZkXRfXXNogaMSgv98/3NXBwX
esSkdAZNJVDAUuZQfuE3b8EMGrJV9HK84FODvSb7dy5Ef4dIOFvEzIsNlKY4kTrtK2CvjrHkFlYB
T6mVa0+XAkLvz01c2lRU53gj7lqzQiMG+RV+MeW2xSUXM7SFhZjGi2q21Et4f46JaWQbB39J6CsX
Iy80VWKwKQyDLt5QKxjGpoys6SLneRDD1JJaPxZeAxltXHNXDl7fOuPeqZ3pZyj0qtwBdbHfhySH
hj/ALPuqhaXzqVRFPR5bpA/1XWxkAQyFcYsuFmtQlV0IIgzd0Bw47POgwnj5YpaJIi5tzw3Zl0Ne
Zye6z+Zw1iejjE4qGmP2B2U0JvvgzWr1HJoRkKM6GEj9dpPphOH7xHba6JJWLlLyHoqDwz5UG/Q0
c5Pk7UkFdjM9F16df0nTyEErq6mM8bEz/mvvgPIT9VPh4kotPtGsaxWcga56qbuifQ6yyjtqeZac
oOmuj01e648NBEl7FM2B99CSIddfVmW0PFVMJR+0izHU5l4zKusowY27bjaSrXPBdXkTUP7XlE64
I3UDZan3+jrRmejtKZi1i5oKsetCUA9zG269nnKDllYAjdNt5AhC+bTYQNOJMkieRuOC6oUCR2wz
BqfBabVjqKXKXp+6nyLR7PI09YzQ3fcXK9eLjZQBlgN46abtbyhDn8djNl5qq8gPhVKEH1U9czZO
yMLFs42UNcFcUbijGUIpcrGNMADbIzQNF88c/rRjOB1HV93VRfQjhARjNwVbmc3tskydm0eLUAIo
aOFeG1SKbrCbQtEuiV1UT21SfJnMamskbtXIL34miiQyrLs24pVtJxK71i+hAMLfhVp0wl/Mh/tf
6NajUxvXqeBSYfLopC2iRpFVwlDonV8AQQTlqa/mFom6oqc+Dp/25jThyqeiiMZQPJxgAHOXi3Ic
UQdT0JuXMfK01w4i3WeDsfgXEAvhpWY0/zSmU7LxFq+sETwsZhldAWS1JBdSLK2d4I01LyTFyr+m
2wRf5iFmwAvJjfqxKJyzCKib22ZKoRc6VYt2kTVMWtwkrnmB0gjGQcVKDybKv/sIRtpDQFNu44bJ
F/f6cmNPNuAklwJ1EXmK3rzIKXrRYUBB5pIE6XAYAyvfO2MLpXHZdzuYjseP98/L7QeUEfEviQha
jzQer+3FZczgIFwZF2Jhp98Hk1GJZ0dxi+ZZ81qnftcypwNYP8tTayNWvfVjFmTPPAMEkUDYl7BL
oRLiDbNmXeJ6KvfBqAZ/A4QGLAVO6jw24fTJZJpxP2r9FuXRyiZLVCnQXCoATIka14tO6GiHkwv1
G/3U4VAlgYDfeAp2oE3dXVGM9sMflaoJnhrBejwaHubaHmx6dcUgLNUuByFRRsjTczrH0d6Is7Tf
1f3U/7z/VW99DfZgIiQRBkBLKnBtcPLmyMxioVzYfXMnRAEviFtvtR+WEE8uB2YYoZILo+9xQzs3
zmYqJZsvlmL5hZnOh7av/hos9acljHDnxuJzHLntwVGnD4NmPbnJOG4cInk+r+8LP4HRFS4pq8Xv
Xa8U3DiATyIbvzPtLjrYI/rZn9OSOwaTseeiylrBK5CfUSeIgh+dpkFi7Khw+2743dt7RHZHI4ac
i7SWLvr175hNvY7SOA19rw683dR0FWqtdVv9ZVcM4FYJk4tmNNZbRZbb5UuRPJIvKpUkRUvSy97x
RhqleeyX9mQ/MRzQTkezyit110a6PUG2rNp/GfpkWbtqNsSXQqvNH4+eNVoZFFYN2YjisV68OI7T
qE48AE+L4IK7tKmWHK2iHjZO9O2VpZYkS/8o83DglhirZHSCNAMv7BeKru6GZHihd+TuvF55AUew
VSu4vT9Yoz4GHALNFaLG66+JsxJ1EorcR32leE2Nwjy6XjI83d+5X9nI9eGVZtg8KL0gbVzW3SPU
EMwZGWQ/TtzZ1nc1u5fumobC6LnrtPhHWZjqfPCKoYINW0HWYXgJYcQYDm4Bt55dqb2zt3NEdj5D
SuX9G9Il0XaaB/wYzWi1Lg+T5oXGMx7HSTZmN9a2iGozry9tA9k6uN6iPOmcsui83E+0zt7T/Ff2
Tgnh/P0tun3qAThJ8T0GjsAb3xQrR3ijJy8ofAeJK6QgXfswBJm9r4BBn+6bulkQRT3QW5JdmON1
M5HZBbNdFU5Q+kLzUBvuIwV55z7aaKbe+AmscFc4U+RA9P8W/qoMkq7QsqHiwubxqW4MQolmspVd
EECBjcB23Z86W3+QvVUSREk+C+IlxrVZ5uJAG8aQ2TCZ1L6wxbxvlY6pW1Mbjw9vIfkV+TCSqlQt
lyXLLB/jdELGxR8Crd+LVoSknVW84WpvzgRrkV6WTiDvKWzG1ycPfQorruOBtcBI/zRPdnLJCG0O
VH62mo63piBI+hVrMqfL2Nti28YZgubemyt/Hlr73Hamc+hDm7FFJXr4ASEAYvSE8QyqdxIBd70q
KjGpAdl87XfaqH/j26SwoKBWd0zqaYx39dAF0N4gTX3/k934VWkWySeUBn8hCRcrVEVS6FHV1H6i
GwzUiSk59kMwvwZplJ+8PFMenFbiJGIQ0AKhNLnWTfE8FrWsRBS1r7pZ9eSC0j5HaSqOXeo82Pb7
ZYrNlNhPOsZUDa+3dLS0zswaDVOxVknV7eKpjc3umFIbepdAPPnx/l7eehA4VQiGqNyR4UHKfG3P
dKrEUwKj9oEn28cyt4pTrikPgkz/uyoqhFwBIP+UUK6tWHVnxlnv1T6EieohdLV8lw32fLL0qdqI
W1cXRBmSNhnKpwyzXZtytNQexOzW/mxpwV8grYY/WjHNGz7+1iWybW+sLD4TLS8kt6Fe8hkTsfax
7YhxbyR6g7IPuNZ/FWv4p7P75MtvfCxEUqSv4pMtE7vaKSyNwe7Gn0M3fBmkAIiBJM/jO8hxB8RC
HgnHwlL51zJFoESN3fgdRKRc5QRBqCieHvaIRCQS2iypxxg7XLzFAdowdeNy0NsgSfcmZJe+W4fj
i6N1xh/3t23FIyI+TQNNzh3zRCzOOMDFkMG1ufbD3gs/Z82sPk9a9C6c4n4jOlq1RE0BOKzE3i5L
uTFlO6sQTg0Zs9od3NaNd1qUuPsppr9wf1Er51wy1eN3QctI+Pb1OSeMEUafJ40vxlDZ55VenPTQ
+PQbRqhEymoC3ddlBJurdme3UdH4mszsRT4POzFpW5dpxZ/LNhfXld4aRciFP296ZF+qrufAcVOf
6wrZmXpChIlgrX4O82JLsHjtK+kSKCOjWKRV5eV+U69wYqpaXjexqjgYE+LAqVNOhRKLD11vld3G
mVj7UCAHQaNJEhEKdtfWDEZNg3yaG8a/jeochyp6tRbqZfe/1Pqa/mdliQ0LPEbT4Fht/DaOmwNl
/mJfJ6hrlVH4476ltfXQQSCIITAzwABcr4cZRDFTmGz8Ron752SYzX3YjsHxN6yQIfKROH43kOdQ
L0qICL3Gr6C2OzTa9I+WI3L0G0YkWQ7dECL2ZaQeN/WghEPa+oEeIUY7iOEcTdbjQTrBMy8fHweE
4A32F+ZB1+vcsvUBTLj/0Yze8p5NtB3182+shgFYOePGW75MahHTE/Yc5C1Msc0877x0VO1dUxT1
FnXq6gkAVvtrpoxmiDyLb+6P8CzBQFfMtuXTdCA1cHZILD6cz+KzJWQBkD3kWLx511ayzhrj3oRa
DrU+4xhULfJ3DlCMhzeNHI3BMUlFxRyDvrDSg422GhsCu6zX9kkSKwej6h73cAQj4Emk5oX8c2El
7BMbYR+LqQGUkf7Q41j9h0k442M4i/R5xAn9dX9VMp66StIpK7Ee+nyUu6iqLx5Xt+hLZ3QBY89O
pXZPZSRq5fMQTd18CYaprC/FGAT2KXYQeH6iES3Ch0N0KodUglG4JwUBOn29rUPOlo9mX/lp01Ki
jcJQ+1FlaL3smQ5TvkMw1G15wNtXhKwHi5IvmTOzDChML0HtbzK5ZkQw3b4oFDM/gWOYz6jzMbbs
6Hm+VQ6+tSl5ryRom8oNkdLiJqgdg6IJMDk/nNQhOnhqVtvfstnowy+K2SjGX1WahBtFDPl3Xn/b
a5vyN725fWE79CM1X+GLTtXfpxTHDnaUi+9TSgx6/xjdXnTpTnD1dNylmu/iK7ru3JoKHI8+E1vK
YWxAUWd1WG08kGubyFFFmoNaGTWfxYLiXhO92tadPxnp19xsu92cJO+7WX/uknIruF3bPalBRY+b
8WN9me6XpTanlHQ7H6nM9gVCsb9BNk9nd0bL+v7m3ViS3osTzQwCba3/4+y8euQ2om39iwgwh1ey
wwSpOTNWsPVCWLLMnEOR/PXn49wLHDfZaGIO/CJAsKqrWGHvtddeiyfm+jtJGshf1Y3dxS4r6ZCg
FkpDkta68Tw1O0NtvhP3Fi8ybGmdcGbTe5FPdRmbWANfggLVrzRx+kPSVXsH7MaEiAIhgEOzWtjT
qwu5rcdBidViQPkkrlU37OJ/xjTI8cg2cKz+8OKBjpsQFjjLFDpXe0LHZLkWtjpAQjJLutQrelVx
5HOUyqvx3t2b2ua+fGfUw44jG1nuj9V9SdxkNG2ui4tqC56BHqph4aHtbzYPmGMalI2nFltHSnXD
t5qUr98JRLZLSyC6qHHyDgF2bbijE14DfGL5YmZZfByAWrxWCfqzmI09vYVN5gpCzMakUY+zTd11
FWxDbpqjWuQaLF9skhXiLLITOzlhmKZf1KyxfmZaEH+0+knBjLuZN2mRfiZ1vj4LdjjWVHIb69Lb
9EacqQCFxhlNdgVzrUGa9pSXtucB1BX5ZfYO1TJqoNfDjaIf0rArbZqbB9nrIsV0ZXX3dtx+tMWi
gSI8PXKcvXXaImnomzlaMl+yiNbyQ2N37E6ra+0C71qEw3YO+XK8ru59hGGpW1GMo6Vgada9nlSl
JIvfzqRdMAjUD1EJ5cmc7OakGqOM11utem0fU08GBH5oa3XvLdjsG0QH3/WzKQZyy6zlbcwIDkfe
W/MFkbcmPNmiYYhWa7vsmTJXY2CNjKcuxrm4Y5zuXwab08nQkEbgpoA9k0Zp1zPXlQiH4KBUUCm3
q+qUDFqknJwqitQjJ3UYDzy7hu0Z0ZjNx0pq9Q+K7SyMKZh0rD6868Xoa5Uw1iZRVKkM+iWZMUM1
Usd+USJiqUi0yh+4Se8VWTafGtqZQnOUTdRLnXB903Z97sTzbBr0SEnNgyoFqflolEZGmZI38pgW
MT6yoragRuidihGnTqasHe+v+uYQLT9isfpburUsQuPrVZdgSeRTlhoADAjvcCVlT3NhqDu1hc0h
ogUA+WjyFTBWFVrm9Sh5W832YCOOJiKlfBKTlR4qcP9Db+yaQ94caim3Qp3nknVWB4hKCUmLYgcX
w+n06dRhCZZ7IU64s6f36MG6H10/JIVBqfmPMBgI+XpmllZb+Th01mV0qtA1Q6SW6ziudpK+TfC0
iNuR7MEsBU7bSGNXqkOxKbWtywBO51t2o/6yILI8VgLHQCcv5B/3Z7VdRDYF2TK8SxaSD3c9q2yQ
tLnrbecSTXZKGwpyCB4F3ezVRHbtozcerxOg+1KtBx4ir70eq1GNDNfpNrjQS1+gsi5NzUGqmuoo
t7qBezUm5VAlJTtXj4oUmRni9/q8s7435kvxiYrnIvu+FG+uf0NSGTb1FDZNieb7Q6n0/SHOS/s4
WP30en9p33vHr254jegXzJrXmbIznOjrsUwtW7otROo3gVJ3boSDe3VO+PCan8p13xzNmAv3gLsv
nikNkUJ3kpum0c/VME3SAzdiRi5ghC2dGGKxq060KJm+ovFSNCcpiUXgqkVnps/NrDUDvE3H+Ldp
a6N0S2NQJkEbeT4MrllXiFBHqaP135op1hkFQfTmkPRZ3x2mLCkRaJo4Tbqbhg1tlXR5FcGXVNcD
8SCnpR26DReK5ArFbM8TAHXgISuka+dU70ZfyTtTvAaOGQSPSQ9d7pMipLr5rIR10xxap0JPYyxi
XXssVKNMML3WuxwCXabn3+lvm+ZTozfB6E3JPOZfeovm3HMTymF4TNSunQ+yQV7k2pk5/o2+S5F4
ssaBOMZ5jkBgldC4e7TzcLRdYc9a/Zq26oBRfWMa0gOqwsHgcc5EeGJdZf04p8j1vPYFpbvWVaZJ
OCcZ29Pme4T/u524GdmYhoRIXXe630iixilYVoavydDY+Y9R7fv8RYobcOCwCtPgy1jj5zR4eMVH
wZOtxUX/EoyqPL05WtlOcFJiJXycRaNUboU8VXWG4GQQ/xJ5mq8QZ+3y4f6m2z7rVGTIUzTaShcd
hdWlGGh6Ow3ScimamXrA/qf80sgo1h6LXsKLRm8LxwCITYY/74+7fV3Ak2kyQIaK9dTWzWboJsQN
5kCJL9WJwLp+Erob2bVZ7ETW2/sRNB6JU2TdqW5RFr0+U3WZ6nLPTe+LtGNjDqWa/ZvRRPuNHQP3
pskUozren9r2ymBIZsT0gPtgdF8PqUUqJpa1lvpSOpfqSW3rIDsWtNEOn9BSmO2dL7hdSVIDZBQX
8bCF47q6keMSYMOWERTIkXw+ZsOknIL8o33ihEDUxmGWLGEYf3BW73QxinCmQzC4pJrenSv4hG9l
Pw8PMjpxR5yG4cDdX8Vb01oajheVjQU9X8Vcqp7oCU4qwYVWM/XsJHg+4KD0QZu1ZVq0IMJs4IZ/
l6u6/lY5sE1hmnHiO0LXfW2OTM+SQmvnE203IQUUAHOaI6j+kzBcjwLBu8U8ME99cjrth6jr+Vuk
4WSiVXZ+kuSq2Em3bP6964cEiIgqMvuCAihCu9fjFaMyo3Y2VH4pMuNZISweDgEeAt+p8ERPzFT+
zKUw/G5HZdxBp24NvcD27JWF571GPdIszPG112u/oIN1eKiKDBFaRDxmTH4mzSrPE0If3ZNQaD47
z1SXdpjz223z/53hSTSptqz9+QYrJmAqtcqPMLk4tpj4uZUatjtHfDsKyiF0H4NtcuxINa8XODfa
vMr6TPgAi/1rlevDMYnUvar5jVGWSYCDQPeDcrX8/X+QvixUZ1ADU/i6WkxPaF0Hbg4ws7M5b42C
uP2SXi2DrCmtQQqIbxrZ6L/TO+tcin+PVTXvSSVtb0UwB65FQkaOM3Ll15MpoIzRETSMftIUz1Eg
WV7ahQnWOTTV3L853s18r7f/Qu0mIyd1gR28RnPmWK+1RksmH8/JuYCJH0ZvtTn1nWdls1ocBlXM
9kvVho18JP4w6pcxNTvFFbSqiL/DXAI/q8VchG5i9JJ9NAJLfDJEKBn/OBFmMDub6cbKLD1GxHy0
DfN7Vxe4ZGWhQtQz+QRACxKZyQ+j0vW+bRHN3F+a7UWE/h/xJQeDE0oh4vojhJo89DNtdT4R7dC4
LX3DD0Ukhn9Kyq9fJFM07en+iLcmR8RDeoeEEO/hKgvSgrQRqZHM/pD2wxPtirk3gS8e7NlSdtbx
xkZ2yCKX3nxkdmDQXE8uaFIp1Ls09+VJVh66cI48Gl7TnSXcBkwESzwXKN+DhJJ6XY9ixbI2SzTT
+n099A9qolff6Jg0jhK4oOugZnnI+n7aKafcmhoU7EUyHbmiTeq6KMKHo9MxaEUjfhUXuaeCke4d
nBsfCyYGiBbCKcQt66AsbIY+kZKi8OMKOMGhkHGGi1R4QtbSF32aqx89QgC5S9OYOAeNeBplXfzQ
kzB7yvBpfKZ63hzDEpqbqed76habNQCsXMSVF84IzXjvIov/uQ2RVp7UyeoVf8gLQALDbl1ZstTH
+/t1O8oCoUMNhd0DZrk+IVTlaDAL8VWPJji7c5wqRxve/c5WXStVcvSA0Im4l36khYm62kUJOW+Z
ql1/ydR8Ml1HJwj/jcRD334KZ6OWPxc9Ke0DJemJlrzZsqtzJtmz/VSHRah6QZ8k3RHf6Hl0R1MM
wCfzlO8Ju222w6KqREjALgd0hP15vdVNhSJh3zT9RZXU2k1iDZ4doj6upKbqztbbLvvSZgDEBvcf
rHgNlsAiIAGjj/tCJaXxBisqz1qSOoePftzlyDLCMsgiZnM9oQyxYVyW6+Ey6i0cE0eNzqCn+Ucj
16XDeOHlwDQGLlx7zct62ipw6eXLLJnKUzmk+UHuJ2lnC22u8vdR6AYBJ8Sdcs1lrulpgyffMAr5
mtsnxs9emx/KGuMZMwj3DFu3WwEQi41AfWIp0q1hOkMkJJ+ZpoB1O0HsaintIEZbhyDdmfb9/le6
OdZSK198qbA1WZ2NMmhp4UTu8iIVCeriTaR7pcS74ZgAvveH2m47prVY6qBaBo11nTvhl5f1iDAo
F9GFpqfIYXCI53qvSrx5MvhUcH9pIEaBhEt89erOaSY6dWbx8JQrD6IvJvCZXvqj02jdabSyOilm
vNcEdnNqILfykvRuE/vRtKMW6FC5zNPUnrQCTDBK+z2I7uYohBT0kMBv5p2/PlFK34VtVOrKJdLM
3Ovbon7W+nDP2OL2KFBoECdfmjZWlUezG6exhs+Jr1VneEGS1I+S1O51WN0chT5vbiEaKDbsytSI
kOicbPZdY6Hfn3Av1520RwW5uRno31paX0AH1mTEfEoLcyBxuuAiNXtqHvumHHzBJf1LUlafhyL4
mFUnLw2b73/HW8P4kZwY+OPwhZKq+1GEWJ30TlgdjKLfY4NvqhbLSPAEqHmT5G6seVrkk3t9kpSL
JjDjHFT7IQ6LBytCCESr56/1XP4I+uAVv4cPKki8z5HVpBMWKISq5vJl/xMatFljdEnM/kAIITir
/TDBMXaKh4z096PxLJNc6FWQa0gvAMCvh0o7tsU8s0mi3lE9jLJtt3Q00EjR7eUxt/YjFy5EcJ4R
IpLVPSgDOLeUa1VsPR1cCZ1cejLpoj7fvwJv3bYmKMFCgwOZWFOT4lHvjamp1UsTWPYRG57fAfSI
gx2me0X2taEanwlGEMA2dV0oJRQtrteOZo62CvpyvhRaGqFfOsI9mirVy0qrOAvsLPx+jsbP/aAM
p0rpghN4Z/VQdKEABrX2lJS2ywtJnDgSOQ6iMZq0rn9NXmiToc/6fBmNcPKKzEFsey60Dwc2JKJw
sBbODvXbtQkQtZ8mRGZUvRQs6yHshh/GWO/JE2ynwrXIfkR0hwLCRgWTkm8KwKRNl1CqpJMSDvig
2Z2+s1M2EQfSJXAxKHcvDec8ztcLFgRRr0ROZF3i2vw02cbngVZON0K+i/Lz3mbZTMmg2oIsNR2S
cIKgZFwP5ozIiQ5Ja1yQ1NIPItexvcm1PcnNW6PQVrlQDKnu8I2uR4H4OyTOOBgXozFq11QH56Sn
/V5/9M1RAKDpW4WOAMPjehTbbiDj0Cdwoc09pmlY0nC4D4M/7h/kG6Ms2hTLI4ksAAWz61EqaBf6
TJPoJdTK+YARvHIcOmk83B9lc11QkqMXBpneha+9CaHHyenaUUpsFLLa7o86o2oUa2n3C12Ufufo
3BoKbScaNPk8C0XzekJ2jKBzww+55P1QuOWsDmdLp8gYO0nz0So0s4LQtDigEhOR/V4PBQScoSSV
U2mU0uiA/yraIzL65G0+79HCbnwmDI+WrlDq62y71VBxWXa51FLUDGUMX/tA6T8rdjd99NVfJkT3
EPUAEh0qtdcTaiLwvliLmZCj/xVjC/2o9Q6yA/b4UfRwEW6AmYSFHLEmAgfXAxUdOi5xmIe+htrQ
0a7UXyWidDsZFY14/DNXkB6ZAEUHcjfwvG0HllwQS6lmb19E00zloVLt8KXGp270emplOjRntbR8
HtM6O0RTKsJv8VSO9quFR6T6FFI1Ed+zWE6L41TUiKuZhI+VR5FRvVRNOgTfFSGq2Y20jgJoqUiD
4arJYGqPlSHZjYtRAK0qbme2I4bJaA4XZ4xP0/aQO9OUuaUth9JBxSNn9FKTiPgUdFlruoqaCP1Y
yqPQTrkjuvrkKK3IzyHuiONTP9hmfXasID/FyIlZk0upaFTfprycxZ+Q3SiwmvVoP4VppNcPiLA6
0aNw0vLfjDP4mwBWU06zSOzwk1NEenxaBOb7zh31WY4PooLP8jaOxO2vQapH0XkSSgNGI8VT80kV
toHdAagsNrFKkY2u1gbOjzLv2fAEqI5Myz8OEG5cFvkfZgQB1BsrXU3dErHg4hNP+dicaj2Z3+Ss
tf5KFZGV/Nqsig7jLOk/bB3w4GhPxaz+YQ6a0T3EGOKqHq1fkuqiDlEjbmwFlakeTRgM1T9t3qev
MEUUBRkQQq9T0RlY5eYNDlp+oqBz9jQ1lRDnscVu6ZQmtIU/BGSHCEAgjDa8ilgZ/pJAeeHK8BYa
medEUqD/Bn4MZc+cx2z6F6M2S/USrEg6rxjzqvUyMwmst5kQyznVg14NXpEP83A2lMJIHjrTGmnH
z8tJSJ95Euln1Bs9fClZovinY4kgPcqgZtGptlPtz8godM2juS+rjo5Ic+tVTqeMbu8hiN5CITmZ
V5ltJSG7JNf1YbASIbMx+kE9iDGK8BKld1t/TtMhVZ5yEUwxieLkJC8dXcrTg94U6ezyMSTK8K1V
215Og//kUexPon/nKexszwmb/FcQtsWbGeI65hrEWq1XhSJ56ydtlL9kc699nuQxw/mYnaY46JGZ
cuJNhSGVB+xUy/mx6+S8w7YAgOTVmPUsOXSRLsW+omdSck7ILcMzLBEzOs5SaavHKep6WBnLZ/he
V0qrngAIVMOTk0RUp7FMKvkMR6RXPSW1otql4O2MZ+pDyeRGcTb/QMTPHBbLD86Tq9eBnh1idGZ+
DApuRYcWTkTl0rQ/qgdbqxXjUGEJbxybrpXN34pS57IXaY2aws9w1Jdak2PzRZHLtkxdOrLaP1PO
reKZRhqqsMcypTuVrS7/uv8ybi92cCU683iv4OgB/FzfhLSWB0DOQ+enzmAbh1wI+dkYnfGD1tJ0
qdBtCxJKUzZVRWC563HUVhunil4ihAhpl6vSaMhdSHDJV7Bq/TjC+DiFZl+EOw//prCHviIkZg1K
2mIXs2b0Z3E0Bp0g+qutIXi0rJ+JInCpCluaLNOCAnfUma7a9NKH+0DgoNHuSy0YMVz0XlbzDWVk
eebKNC9FpYxnfbHlQtvmj/sfbzs7Xn6Sn/cw0ICJdr2ojTZr+aIKddHsQDqZkq49J9R7DkZl66cs
VZ+zGHEQpxXah99PYg7SD5QNeYR4S68H1vqa20vrnIuoWb8QVs9zi+nWTnyzDd2hNRNNE1ETu2/c
5Ihz61qYknNp+iB5dVIrOSl6JX3vIkqj9KHPX+8v5/Ys8NTCmoRRQifpBqvv6zCm0KBQ8BbFG87H
0VcJFdq3Dw5CREtBSQFstSjBrulh0Er6eEjnwh9kGCRNi+uApUrCuz/KJgo1QVcXhwja9uFNr8E7
RchCZFLZ+CFw7qlzqvjBiCX1W9Mhb31/qM2qLYE7di4Q+hZ9mLVPJS48RqS2beMbVWc+RIPIPW1Q
tJ2DvNkLyyhLvRfNA6KpdVW56CgBYwbf+DWYwBPdHQ3dt2T8tGGcMAH456NzgsAHns/KkZuS/Vzv
71pyAjkTSe87pZjQ5jNLVw7l+nh/lG09ZUE60Zul83YRP1kzdGmotPqQT+VPUl4IV5EKDLTqKqTR
PEgUtXdTW7OjY5vmff6P4kyLjmsqBVDqUlG2n4osLcdTVtM4/jm1MqN3cXQP9qp4263EjwRG52Vc
WCDrHk2l4h+OAkf47DiZqKVJDgmhsBv1455v7I2hSPCoLhH9s/brsmsYcptEo9z7uTENB3Tp0q+o
ZmrPVSn1O7XJm0OBMMNapGJIq//1F5aienJEpPd+E4ej5fEIAekYYdgTK8pNbZ52PvVy31+lAoAo
S3FuMYoh+dCX3/MfsG+qsk5WJ0v4HV8x92ndlLDHmjMDRUgbazev7fnfHgujsVS31Aa5/mrrePbC
bqwSC/lvJQ4fcESnYiKUKN7DYjaZCj8P0jZvNNtwsZu9/nm2kLoOXv7gW5ISe5pIiFspo32KVYeS
k1HTnjlKexWG7c3x7ji76NNTUqT+fT1opKHyMVF49Xm8+8jF8cZ4CViTnbXffurlLLOjljbGbUY+
Zehupvk8+mpPSdjTpHL2sWF14kM/zXq4cx3eGO3/db1YC914AxdOeTwrYGezT4Pk9BDHPSTWII4/
0Qv08/6e2n6zpVMSmHXJlhGlUq+Xzykxts2nYPS5raRXtBpD4xHMXD0Uua3lJ+Rg6snLUtFEO4/L
jYEptoMic3W969leD5xZIZQTmKo+8EN1AFKX3EiRxKGXndJX6jp7EEs8f3+22wcARh0PDWD5EllZ
qyvZmhHlLodw8otsct7iYQ6fC8lwkOuLh09tnqIof3/AGx8ScJIEnSsCn9e1eqqi9y2ZYcGALP7n
0ErQNEET/GsQdPH5/lDbg0AwBU7JhwTrd9Z1SrMIFG228slvZTt6VpMUFcI83nNKuLWCRGv0C6Nm
uoXaSl0LFbKzydeDaPpmGXF7CBUjO8t9Ehx6FLJ3SG03FhD7SDTEVE4CO3UVJHaz2SIjUci+kjkm
nqxVz0uNmV3SjHvGOTcWkKGQuVn01Bd25PWOxIpnKOO2ln0tFMERSXP9QdeSDyOiADmcNqBKaobc
lasJaXmWRQWC174hOv0xFc70GSxnT+fhxlzQ+ANv5SKGGbSu7oqibSlPN4rfWrAl0qwb6Swd88P9
LffuhHb9IDED0F0EYLn4KR5eL5mw4lCyrUD2B2qG2iGoNMhzJcALIoLlKP+URhtKewfB+nVqoto5
Qf1vwxDUqJKch6mR1dRTA2f8NlnjNP+tiiKzjoVs9YaHPaiw/UYt5MyTTSiGT2nQNL+sIDa7p7KO
B/sr8Xcloy0WU6nUjChKTlM0SB+0hyckpXqx2DTDpmM518yJDnW2bChqxdfz2LoQz6Hrn1bxwkpU
lO/3F/TG6VqaHTnCxMKgeqvNMTY5l0giK35WyvRtKwYEYJfeOu0FoLhpj02WqOZOgrTdKryJFJZB
wxYPunWV1O6QLxvHAt8YKVXPqh3DY5r1dmerLL/8eqeAZtNGzTIu7brqamapqgxFikiD75jl8DMz
2uHExtXeihlcaxob87uOr/ejMsn6Di13e4OAGkAkJblAh4J75HqP9oEGZShijyKiUX3Kmkn51qeQ
j8UEiHn/891YSoaiDkxeRvvTms7Ig9NJbclQgZaJzxpb5SlWe2uHp7V9OYkIyMboKOUCQQfsekJW
h2Y1NvCaD/DbHApDGKd8LOzPo9qEf6Sxmf3j4B1/+ujUUORGVQ0OK52fUH+vB0VpOWvKQtV8qjCO
ZzZp/M12IuPDAfXChOIrIQlPGX3tkDZViT6VWEf5mDrGn3Dm5ajbwvxs1tYe93e7LUg1IZ1ySRJU
8+frCeWj5VQSRVDfkaOfzex0j3JfTScRtXv1vBu3JGp0EKapTyFXyIV5PVRkAjDrtWb4MPFTCU9j
GvySY5og/PSo6Pg9HmJdVHQfYaqkPJnRPLeH2qxLX3Zquzmq8VhN3+N4dFAqHfSlwjXqcvIQWkP8
Uk9pOB2mRqr/wfM5jF8teCLhg4rERn40CzmOaFGyMXxW+jx2XDgrdUD7U9ZOe6HOsmDXJ5wDTh8e
GnHsARLs61miz14Ewi41v2njf8uu1jxL7x+rgAYgNW7/nobocUobPM2knRB2e+roL6AoRyUfJRsS
yOuBzaydBai36mtOaX6adUn6OzMaZecAvPPwVvOj0s4jgCYL46whigFFlma2G8OnJcr2wP+NS2ab
/SFMuu5VsdrWl1HxPU9GX3rjJKoXbAfiQ2l2ez5x25272BbzphNUUo5UlvvhP1kgSVwfI0Ng+xa2
Ey4IjeQ1Y12C3s/p8aOnfun8Ww4jD+CitnU9VGeWYR5QS/N1yY6PGuYWVEUojdwf5caEoBSTMwLr
Ytix5t5Oc1pVkp0ZhERg4LkRh+dBnXHEjtg794faPkPWUsUncF3Q6k09GnG31Omr1vCV0JIOU9h3
X00lHbywsUE+FDuiI3BUpuQwalm105qy3aeMDTDIxc1uBYq6XkyRyVUsq4ydxLFzmHGQINlR4503
6OZi4mdA4y0wIFrV16NYQ4ZjTTsYfjxX/TnEtPdTRCJ2wox+LxfYnngmZC1E8MWqAebY9VB1I41Y
qsqGP0HJRDuUN+LNifP2e8S2PaSalv+TNUn/ZwD+HLphaDp7Cqa3JrsY9LJrgFo374Ue69HA3jH8
ik6HP0YpGj6jtRh+N3NjD0e+cf55chHrY4PCxN54lZSNjlRFoJo+gj6D9RDMg2S5aW06dEdaSWJ5
pROJb2UbNznB65gNZ9lp4/qz2Sg4TtUQsoqdjO/W+hMw84qRwROnrjaUnk4WCqCN6ethO4EtZjll
1+lL1dZHvTQNtw2Un60TnpQy+7DQL1x5WrqgjSjAUDDzrz/9jOWJWBxqfEJn2xtiOYCRHjbnuOn6
nVne+saL7gpvKMtPF8D1UC1gMdB9ZPlDMaounCZMUzoTjZI00N/u3w5bmhbTQriGDUUEAtqzGqsT
eLLXobDYT90gHejyE7+TrEalMZfy+VUo7TS51txn/iTSeDzQZRukp67s+rc2yc3xrKVqtIeULINe
PzxLSk/gBYoAhLjmUQ1F2LV1Gdm+kBv9Ug758HmETfbl/txvjEKOg4AjeqiLRdTqi5pxWNFD0ju+
JfoRzknRlj8Gw5x2LuAbX3PpY6ARiiybj7WiHZllZPWzlNu8KHkK7Wia3oShiJMSmfrOjJaAY7Vu
XIPLkhEjI6S8eietRJ+tfpBtP7O74etgRMEz9DrKt1Ymu7Ie9N8+vIII2UAHpn2ECo++unkLqaxV
MC3bN60gc6suo+nQ7vYM0W8t4HsBY5HZ5F1eLWA/tFro2Knjp3nRHwO77z2ltHIEeeU9e6sbW+K9
Yw1S0CItttZcNYzQCq06c/x2rKeD6KrKQ/FuT2bg1iiL2wI8PlYNLazr8x01zTj2oD++0eF90iGu
d0iAeR4+/HGoAiJ3vXBkqUOs7spRiQqqNWn4wqtonItS9K6sBXvNLTfmApmKXcB+W3Q9V3Mx0RNG
ZgNJqEpomdfHVvqYckPuYWKbKIZz+i7yS6mM4GxtkGonQrFyLHVf9Nzu58PEpTV/VdK2ABfrRsnG
SgrvswO955Xi1a0q06dsdjC7s9HW21dUzNXxDdNMyBcAA03mEZzjvr3ITEiJa3DN/RXLiK64NR62
zgG7J4c/p30hPWQBYNVn2xYlhA7ZKqirxIaRf20QMnnpuFtiDHfNTnadXiDDhbrClP0scexsPpcW
kgquEobZ2zzGBl5B0tBViUt1NsB5qUZg5rlqAjhBWijFKCzg5+m4qWokv0SKv+hbnBhd+dCopWoc
dZSNxPOIppXlygpI8V+ikeMZzSplMp8lPVYsP3aysn6MMVIIaEMRKEsV6uRQ0J7beXJxwxgqV0Ki
NG0OIXxB/afS4cXz+4Mbz4Ja/A6wc+lt9bUGQgDUQibb7wkADqaWh4cuR0b+/iibu24ZhcYeOuSW
AGUdirWSpKi0RNm+XfbJi4ldkZsPof6caeN4DETW/nl/vM1GXzT3DXgJACv0+6yvcUevnZK/Vfyk
j8tTrSJZGzW68eFZLf2GBJngDkDb5uo4GTRtyAhPqH4TWs2htJLqREea9GxUo/RoqPVe1/F2Fckh
l+5m2NEKj+5y7v6bWSWy1JtNq/n4L+kv+N85kRvB1f4WBpoUunKPofP9dVxmcPVGAYdBWl4UGhYi
7hqcmlqnq1JtIIRr8tw6GFZV/9bFFFVns+D6PdeGNBonTBdGcwdqeZf7Ww1NWw6MVnjNC7S+eq5g
Ey6edI7j5+3YT5dqdLJfqVWkfzaWSMOTlar9D+yGqORl6RiOKDw6qKv0TtD/rrq8lR6dDOsoVzMz
yTmwJ214gxrV56+RabfqmYSxmQ9xrFs0UdZjV/2lWXmIkFyfTIZXpU0fH0vQnubQx0bZ/eEEpvlv
oA7Wd5pLtcGNJxQKXRkm4t9DS+n2dH/h39/J1fQhalDxol+DdGythKxIytSbNNH7qBNUbk29zU8c
YehuMjnGT22YvhX2cJjQ1f/VlEP7l96Y1d49vv74C4BHTAfeA9GbyO56uzURhC5EJBxfStL4LLpG
aagbq2HqTV2a7sCgmzfDJhICt1vk4ZdO6NXnDoTWFW3TOr4TQmUUJE0u3as/zDHX3UKqz0WhvoY2
j8D9dd5cFGSG9FvDm4JZRCPYcuT+c6QGraERBXjKV9W8O3UtvWZ5SNPIR0cBDoH/AB5Kcm9uVrKx
ctlI4+RFxGX/p5DKzEXNWP12f5RN6GUzCj0TCnQLZrKGd416xtYrLZKXdpDSs5Ur8qdinNMTENde
frW5iUjcGQioAMgAOG19EzmizZFZA3jJHNwkzPGvMQ0tL6Alv+uHaOcW2k6MLtcF3OKdUhFdWI0W
RsVYhlUVvjRiqDwQBCrNWaVdlLz/sCUh8Af8bAByJgWqpF7vh3wcUcnDw+IlGUuKPHWTn4YMAZz7
X2q765gFIoqAE6CRZI3Xo0iAdaVa1LyETZB5xB3RY5mEzvn+KDeWbcmYeKKoYwNXr4DHOrJKKxVR
yrKlWnioSqf6Yc+087pJW0Ty4f5om6eCogkvLTOy0AimonE9JyOIhZkLXnfZCGfXyFFWc2rpV1MN
z1IylGcYpXu6izcmyEsI6xyJneUFXg3ZcyOZc9qlL9Dcq8fA6Ch9TZ2Ucbq6YPjr/vxufDNnqZ7w
3C+diO88+P/cFJE1hrocVohGlW342UGc+kui5+Xx46NQfFV55RdFmvUqgpFEUidZ+cuszJBHc0k6
os5R7nyrW3NZyq/oVnKswKSvv1UUJkqBcEH+ovZ2cKI/xfw7jIzkx0fngs6NDk1qESIHCl6NIjlV
GiZGwIpVOrRoBPHccKj3jDC3DwejGHwUmsWQs1yf2NmSZ7Vsi+KlzLT5nNPVdXSmdD4hntU96pI6
ujX64c9dnZt7NJjtltcWPQIuJDKSpaHjehkDoVTwp6P8pVSsQbypTW4mF3pj1PGlIZUsvkxq1f80
q8BIPiz0/u7IoKGiQtUQhGv5af/ZjW2VtUoi2vIli0xhe2XlYESHye7HjxjVc4pChEZ8QcSYrsfJ
4imwZjssX4IBvRa6BXLPyBE/czLT+vCluEgu8H7xcqHbuo41tSQvYaB35UtRzf0JdMR8KZOu3Ikr
tzjpouxAixRSN0Qv8GyuZxS3idZLUla+DEkqHsxUT0+RJQVncrH4qIrKPOQ5bG3wcdsbMZ46DrbQ
LwV33s71vH1D6drnqFPXXioY690zoc8KTmmVLxVWO2dRF6abi6g4alITHJSUOtqHjyM6ZHxC0Gha
tdf4fh7qxlg1SfVSN0N5gHz4WuB98X+YFDkt7/WiCLKpwxZqpmd23lcvNPeE3qw5iVc4AS2lalAd
81luH+5P6sYRpEsQtj1ZChzHdUpE5jI3U2NVL5wUzeN10o4x1e2Tk0FytGeQBdjb4d/3B91en8hH
EP6QiUG+AMS73kJc2wEii4s4UaA6XoAYpuGpBLD2zhe7sUNAtkCwaeLCoWlNt1Ag04/GJNcvZVfI
/8ZmUb79D3tntls3kqXrV0nkPd2ch0ZXASe4J8mWLdmyLfuGkCyZ8xhBMsinPx+dmVWW0m21L89B
AwkkDGlvilPEWv/6h7r0mw+SgL+93eW/TE1FKYZai60UQhMegE/KktAeZs+Zw+4Siq5zvllqH6pZ
hzvTfw6L/NtogCOxrABHsnpRsD6p9oehh/eZcmagMM5eplU/xTQ7CK16u8THJK9q872/INyOpkyd
8dS2Nz+/hz94cACT0atBRWMBfQrrydHup3Ut5CVLXOvsWa4He+9Y81ifR63V9WdYGxhvm9b02mea
gW/y5Uet3UadYUDK3rFVgE8d1LMsL+AEjd5l1ZOjEbA/eR0mqpgfdOk5/p99fhZ1EKNeZRicD1+7
QK/B0ZzrQr5rghUFnShbf/W/Wr5s+5cktEfLUWm7l5s8yWzOfn6hnj6ECGZ4FLhHG79i69AeP+zj
DN16Wq3qcgoauZvW8jw1ksvGTT8yO/7VRmk7GAQcoKKtGfybz6pttaMVrEVzmbXSIvG1mshgNX+1
e+EoWDezSG1UJlqlJ6ckq85WdaOGS9IL/djzjOjIo/bei7o2himhntlynj7s2+Fg7NHG01gwo9uu
8Hd7defC3AzDRV7mnREclcsWU0WTtUccNsVzqKujXOZwPwx+GttLnz2zijxdrTg80jxqJKojtvGn
pjfT1FvlKjt1mU1JAtyKDGhIzOnw88fk70fhPf7m9MCqyJL8ZO3wJfa/zpqOl7jUhBc9urf6pOt+
fq5A/jYW+f7tsZG6ExBB5sU2UvWflgm+rIwmGsf5EnSIFB3bKXR4lNFqnuM3uzaHKlyLT65n9NZV
NmA4se6QbGAfCzNA4ZUUmqPsATBsJL5Vl+bXxeSY6xGJXqHjcJqxmFkm3GZQi0ZFIcbSD9djmtT+
XRmY9XWeAE2IesgKkpbDNLpZ8IJF2mAa7x1f+sUv1kScLKgBbS+ErS138Mk0xSlRLeq+0ZdtZHy2
Jzc7Zm3hP/OG/02isR0lZBXEQoBD8Zo/fkCdPrXDOu8WgNnJsvaD9pQrekhvy241GlyfIq0BxQyt
Itx6U502l5XD238svDSUB3KuCwxZBrBEofG2MXYMmpz5FzujLXuBJ5nXlsEuIMqTZq/rwxnMb+0u
pyik1q6t4LVRjwzuvz3H//FF/2f60NIEQLZv5D//i39/absF5UOmnvzznxc5mJlsv6r/2j72r197
/KF/vukemndqeHhQF7fd09989EG+/8/j727V7aN/7BuVq+VqfBiWtw9yrNS3g/CXbr/5P/3hbw/f
vuV66R7+8fuXdmTp4ttSBMC///mjs/t//M7K890rvX3/nz98fVvzuXftqLLf3o33t3//1MOtVP/4
3fFegAaDzmHBQ1IkEvnff5sftp/YzgsXFjlN8cYdoRSmE2padFb/+N2yX8DeBIKg5MT3FJ7j77/J
7VB834uNo41skQccegC6m9//OvtH9+nf9+23BlPmNm+U/Mfvjzd01nE06KTuQfjdRqo8xo8f4jQL
Mx0M1SevsMxr9KTOvtFVdd42i9rZbkLzl0+9+8xe/ofl1b+Xo+2wTKM3DRr2HlTyTx9LL6pdZ6mm
Dy30w4IpJ4Eax3bxkhukCV20K8xpnsUi6+oqmoJZxcBmwbXdFerO8dflOJSt450he8yrk4HbrXXs
RgUyqP0iSIXtS30/5Ut+HviJNA9O4fIVhdUX3p6kPJ0eunG0u6MES7hIcYq8SRTYFsnGy+BdlEgn
/b0MS/wrUy5DbBe+JzFsGedAJFUZfmm42yWp7uAdcR7qso3rgb9lxNWrQ14vsEMyqq8qN2XyKYCp
Wm5eczDsZBxwte1u35erHtp90+RBfrZyi2V1FurB8G+yqBy3aRois14MOhu8YteF9hh9iVojmXeY
RnTNlZ235t08W8WnNsNK8aizbvDehnnrXLhziFcAP9I+ruMkuxoHKiOg2Xm09CBcq/DeYfquP0DN
srN4XuTalXieON0BK1Byw0Q/ToFpCCwQxvRYZ4N+21VDEh4w7wn3EeUOhu3ZaJ56HioI4RFBQyKd
tZcfR2101jFva+MiL3Q5iNHWTicqZh44ccvWx753mOuDtQ6ddSLlMYtIdzZGR1gTw5B9HTSJCoRn
l6MZSzm681VHLlR2nQX1HVV2NwuwfIK3c4BUMder/7kr26EUBdLWSaRw9DIRoBdScRYRgLCzVoVi
vIS2U8ZJTdCoKB2rd4Td1eVN5vrTJxWQASnGxVqo16OkbHaNQki6Z2RE9OliO/kqlC66TiDeacyX
Jt7zB7+fu/f5MPmfkiyEcTlhti6PbdMqRxij6iHLJwAMOBxhd3TSfMdZlLrpy9VdOHYWFA/jPNcP
+AOsgYiqjKQmrM2yB2lCBN2lZmbHhPM2ux4Et4rXtrNPXUsiC4YxLWwg0lLSMfaGOh2g2dfzq0GX
ahGL62WlgLyoLQG5L783gWXtuHeS4QYbIs/BEWHu7lNcYoedb+bdeUPO0nvEbX1/mFakIcJnI2GC
jtI7OJubuTnWtAAK3qOTHIOk53lZwyLpQeE7WsSKrCR3546p9zYqOnlfR1H+dk4TGx9LXQ+v89Br
P+DK7Peo6uX8ijhH3qawRDfbQg7BqqCc1XmQ92l9ZGRcHorMxMWw7XRwtAbC/2Jd6/VVVJdrsrPX
ppoE+yfK2DCQQRtHK8cTUYI5l0jwZQcHsJHPinIZkMnX5SwVyMAkG0wwdDkesB5eU9G143AdDnl3
VZRpy0DKGNaLXtfTJ+1J73ObRutHJ0q6UGi7GC9hxObvcE8heK421hRK7hx9ndY2agVXN3DOrRT8
TIRYYN+4CYQ6mJt+gJeMXq6XRfMS+5OK3rqVv3wox7W6dacoK/cIhawEmygDgl04VZTqi1ktl61b
20scRoZUxL5odEvValEkhFq6ZSztJrV2ppktWAdaE96BSeGVROWMIXFZO7/yyjCuQM2w+e+hIHZf
6aTmd7hFBMND7ixrL9JgVReRv1gqdsLWVjuQKfKSuqLpJsF80LbFMPK4xzacWFOEtiRhzsjcJj/g
updvJv7e4I2HsuFUL9Kh87z7GqTeO5dp38t850GRGHbVuqJw25upnstS2AN5IUNsggTn5OysazfH
oddPgT5MaIs+cJPzXqzDFLqUj07m7ztZBaHgfbKn3Vx4eCycAgiqUh2MLuC6HIxZhv4d/ltrdvTJ
cA8Y1+BINJdi6MKGpchOPcTua7bOsrhoh5UcITkQoxzb7WTJU8aswoXK4QyIC114MI3NVzuOsl+X
bohRmF4mf4mOWOgQ6cTVMPyy2zl2lhx8uzXNeI4C/CsSQ+mWOi9rffd826KsWJabKONEVGnr79ew
jljjsr4ozOFVoPJ1vmA47AC1m4WU/nVaM4FAd5gPlrmtqk1wxBiAeW284KM6XSdTmdmfBrOrNY1O
4ZQ7S/UD5i75LL8uXp98mAHLLDEak/nQ2rqzzxoznXsBGWpk4FjM3hGrDpe9zsvMG1a75Osq5+yV
Ksz6a1Em4Rk8517tUsNwm70swr4RRYsXsdA4m12ES+kWcAAcbe/TGSAFW8fsY5em6twwM3U7En2h
BFL4/s5dVFTHRa054alPl3SfrIh4RFrMRbfzW/ZxgQuNOVPyduZ7Fg/Ehwv81desWEYpeHhNVlwj
k2egwMW8ZxOi8aAPS2hpAUZeNlZmZaLStMAiD5rgttdIoQXTdZd3XzsW8dtzu36RCXu/kO448nqX
tXmPUHq4Hhv0RsjPHba7tSqDt6luq3HvL7aq0Ph2/PFrVJlfBgcuvoi6Kn0XDbl9p1eeaViwMyeK
rYs2Vdwb08Cm64dNduiqLPNivykXVpus0FfeHIYf1rJXam/2VY21R95MwZ5iYRmOunXqCWV/X2e7
qkhnua8aOX2a8ZFHXFwsWUgAh2ux0PU9ISPKyoL3Ru2VEynw0seDxSgttYty5ZBL3wZVdUjDtvjk
LLPngQSl9r3mtfZEsY7Zberz/ojabfD102nZaWHi5FzsoqhobdHlKx932yJ47eoSA2LTXls66bDU
9COGU07ICqjCRe+05sso09jJjQON3I4FeRp3ZNZ1/kU9DRW7UFeMRLGQT8nOFa4+9ZqxHXvwzc4/
KybX+FjOThPE3rpAjV4Hmhbha9eC0qrrtj+FadZGwo5KVnR/WCoVr1AuO+EgJV124bz0y5G0Bpgi
S0v9g6oM5ogrZVmdybmd3D1dWjAel9Ub11g5aX4I6ibwz3Mz708ebe20m1CkmSJPRp91KWTFHWYs
b+KsSJJXDb8MJ0kZliWSJZmc2DcynlRsLRPvlCKdkbFcdfFxhv3E4mvn9SR0bcn7kamTddBYrjZC
k0e6xHVTqVb0tXYvC2sKr3AyMU7WalpSRBoBj5/2i4n2zcAJzsmaz1GdzRcuITZhXFQl2WtloD8j
2Mnsg6unWQtXYbgTTlPwxtS+qYS3pDlcjVVfEqZnqIPuSuMjZ85kISzS6dowTNy+5BJ4KsZlCG9K
1NvubUv4NFtU5Dwglux4O93EKuJCoyaNdYbflW4K43NYhMOXZSjSIs7gdw2ib4b0RlMtXCbJnF3M
cik/creQgExeTgZp2FujoD/uvjYkfBU728jt6wHihRO7lQ76nYZpMx9bGazHpEfJvhsBjnQ8tWHx
CTEjSTjVWOODMs04yPH+G9Map0nbmqIycRqO274hrtA0VPCOoB6VHtvMT5qYEj/lCS119TGkVPEE
hgfRJJjR+dSDlPqsYNBcWAFMp8gEa2ORxOkyjTamPE7qCcfrvRJ0Q/uv5jFd33pVVmRxYrm4zzhr
ZMtD1ObMSENpfIXobpyvEwWjmKUV3DQ88JeyKtyrSKnwbArIT+Dil64VZ1nqVzwKOKKd9fgpefGQ
pE4olgFToth1kuy1V6rooYEv8ZmJSTvFMjN842A2LouCRwleisBY3OYQlXVvndGzla8KBuw8OqHq
m0MNFwxj9pyYsdgtWRyEmlAEkRtl1f2Oj1KFMg9KelKB/OGttYHCcZ6kTbSflbf9ej/C4cOmq1fH
kfyny6Y36nxPJcMzmEc4g0i/LPBY8nPnUKwNS1PQeA0UYiu6IQF0cuMV+p0jUqzHzlo1F+4B2xwf
xlhtGQ9NkKR1HObpWL8qklJmO8nxVgwrqmLe8f5l/jtohU6zDykTtciKesUy1q8zgRieIm8d+tTE
yn+S3qvcH7IGg9w+PJuHor+sIIoNceWkKhGy9EufEUk5N9wxL7q3kiq/qXkJ3munjzpBc6Mj0QVL
iNcibMS7NAz0p3ySXO7Qap27cLWXVUyureSO99v83GQEdOedHSTItjL3/WBbgH+JkTD3WvmD4rJt
+XvKIi/uyOHhj7CnJHprtWVi8Bd34TXsqSDYzUMVHF05eR210GzwWHTmRAlijbhkSRsywSnwmsGP
nSJqIhA1k75H9cb6KqVGrvckVZHKYLCsNtB4ZOTHKA4dgvMclbG29lMusKQdu5g3MXiPP70v4x4l
mYxzUqx8gbmVmZ6z2HN9o80cZMdmHNV7s06Nm7EOl6uCcU+1540qp70KEjzxgeiCTFBTebRZ/oLr
UlHJKkeA5EBKKOYsUTRXNj7m1sSOiBwYc4yU0iUUqzmtkqc20zeSVuRPJdH/gku//xRa+j/V3W2T
M2T7A6fawCh+/w9QybZegExvIi78V7YsPnCbP0AlK3rBcAQyDs7wcDwYg/0LVHLtF4ijcDQBwef/
yNX/DSpFL5iXodEEyYSvHfKjXwCVNlDxO3QHVgFfH9Eb4o2AkOjp8KMf+7xvFG1tUmTTVYnUmop0
Kox9W3WoEL7D2/5EtL5HsP4QMTw6HO4dSD5x42VQu3nEPMaweq8u3BROX6yG1r1B9JnfmUGPLVsl
x/YiNNxRHeawyeHh1fZ8J52a4CzCaKbXPOW+c2LLTlaRj16BM8eSVvs0k2O0Q1JWXLkjDo47rMBy
DG6cqH4pXVUD+DTdfDaNZtOwYnqlRWiBGd6USdomwl0STwMK2CQJpuSPFSR1F/UHLxugJFpU8Vel
P7SX0VxP/C09lvBYE5MpzkbvTjvDDfObIenSszQfjUbQkUdRLF0SBVgfwZeEiTdkFKsysT9HjhEA
yy9B9kFiOWLFJoYKbD9NTRwcExrDjFdDYTAGh5mAGijL02ssudqPUif1y3buirdpEwzFqXAWd4or
+C2jUHOPrbrJsmgAZ/T9JbWHne4ttVjTQ0Gtj2MkyMrntI28N1mSrc4Bqbd3E8rRWAQFoU3+Q2XP
fmysTf/BnC2dnwxZTyztyFqvglI1WwCxzdwIx4D+E6YUycccP72WrLuwAgFqAAJEaq64lDjmTCKH
mTPYsjMr/Ggvk3bEQt1yV9dLPh+gm0JgGnsp0xiTDHZFnUbW1WyktXNyFV39Llit8aqYHd8QPaNK
mt8xDw2hAgj1x1n7qC2aeQhf8tR2dL3DEl0zjKT+bGtcJUUK62fT8Qb+50xDqhK1st1bA7YsVs9r
4aSYLi3ZcGiGpb/EN3u6K4Z5dMUI3WkUbT5qLyYGfOoFaKj9nrH1sMZAgOFhIjkrO+IHTUnYzjPR
ht3ccM8bt+gEI9DpDd1btQo51UMfJ1mLgZsRBYfGbymZHOXS2JPk2uzZwuZdyXSmehWSZRLFNjX2
fUr4iSWWajGvCdmgPTfRZaz7pZukebJMrAcyq5rGGyKDSmZCS0byqkPNb4PtBPPnFAeBXiTad6QY
2oHOJ+1RIwt3JEFSJO4c1Wf1It3qzHerJSPlwjbuwsIPMspAMIztqUsQrKk8485mSaF2JQM9By1m
1bViJA/yHUHVLA4OUGdzsBztVnu7xL0rToImnYXsZ30XzhHoB2k0qgR+sIdyP5FzSI2NqMQWZreA
MYzoJGqBXcv8NRqLrhYz1cYbzZ9x7Tl67k9+nkm6sC36WLTG0gF9mktkxEFdKQvTgnm8lmpwIsHS
BTTLwL+8CLy2czb4EMde3RjZPiPJ5H51iByKLXxuAWYgzC/7IcjVbQe/IedL0zbYZ+FcfZ4XRSNg
j10y7ChsgnTvrqnzMAO5qIuiWwJJ6T7I9rhmVu6dR8BL11kFyLm3dTM0By/v1Zcq27qpcapN50It
siQzXMOs2UIkxhRAD16icP3K/7wSrAucUwz2Gzw+8XDJpXndYXHxNgVwkrE5VNOlF1WetV/70O53
Xglze/e/UyC1bBvvpnv/j792xL8Nga6zh9+Ot/Xd4816+8wfu7VhOS8gXKJpRETGXAdyyl/btWH5
L7D8Q27BKreNYDYT+b+GQM4LnIih6LAqbPyjTar15xCIL4QYjT/LptWAPAqJ86+/7n8wBOIpf7Rj
U0mggN1GxAjPNzfFpzZDHXaiC3OfK1vnM/KZpQg/Nww1rpw6qGAqw8RrujeulavoOpgimcRa9tG1
OXjz/dpV+A+nhIeer8T/8dJWYfXRWcxQE25bRGeVbJ2PU8IE5Oj0posAPF/fQsWguTM7d87OkRwH
xqsetndxwi82fz8qs/88WHM4HVdbz+rgDYnsL3KacpPBRAUUPmAdrkRjTld+mYz2TuPs8znKw7YR
Uw4CFue0eUqEI3ifKKaVMA83n2sZ+zVoCWX7LCGEZAmUtYjJWRwOxuDE2KfnhVjCqEr23doM6sBX
bqhx75iNGDAPEmFrJl/kWgVazHYJbLBiMZvu08Zqkx0kuUhskRuweLVLIewjop4O0lcQlpN0Zrbj
lWwEscFS3cVqmopmb5R6uqYDcF8r4sgZIZMMEgjGUm4Ur26UKTF4gwOkbfWAIQCARnHmuNmyN8wQ
1AmvzfpjWahAb67y/ce5KysntmAR53sfC5gphr6W89p3NlIlxwGco20nuh6DHacSMMzCTphzYurT
EhQEIS0zpNY4DYdSn2D8ZUucTEBIk7va956VuekhcjsM/tJ8WKCJOm1JOAaJqma8dPS9ew970VmE
tRmkMfIy+FahNtZrRbFlWh+kneWOGLty4lMrvfDJGlx7BSua2KvmYKxeYa+o1QEb6TKNRxMP3X1V
9/oteuT0vMYFstpVQMtAW1m0hnsJTAxTriDAXIzt/L+j7W9T721RszaB13+/ql3c4pvW5P348H0L
8u1Dfy5rvsnahfsz5g7Q3jYXmX8ta771gvmuaUKUhpoEX4sf/bWsuS+wO0S9y5pHhpDDWvTXqua+
2AbD+PLS1bDmsUz9wqr2zXTr333BJk6h5GW2Doc/wszqKUGD6t9sC/r1Xdb0OhOspcmpWBo98lou
63U9ZS4u8mVwwM583WXpOH/0V+k+1H6W3EI6Oo2kmDU7wJ6oZkpg9x8txzg2QwcaUGrjnatk+Got
hug6L5w+DuaiOo72HO102TWfiT4zr9s5Hx9k512laG59sTjmtOOV7F8Wk529YbqSnGeGl8V+OwTM
BimmXpM6k4igjhSI4hRa9349ejc0bcPlMjkZro9avks7W1Lmb/6qRLo56l2B+kILr6u+Lp0kn6Zf
LOWJvHHND5bdO/drUQeAV5FXXA26HkXqoGQWtnbdNrYrFgUSs0OgOEXi3cGZZHhWtdayT8ibvPF9
ArLMsGov2t6cPid1z9RyYOJLvZUFh3EJ0gXwVKLGiEr7vsKK79iX0aEYzcsOtvd7v5HdPVNQ9QGD
xRJ4LTXNE173UazXbrB3VRewamtCkKKwQMUNDuKCeGYVElY9ziLLyvzLd0/yD5rGJ/sdjwYd6vbU
UhKytT61/8J2HIueNGp2ni+jXc7A48xcjD+ZqL8EXPyU7/KIJ/NmesBHYXj4DWKM/O0wNve3+BY2
/y9wZDZW9H+/kLzLH4bh9rdXD23zaClBBPXvCsl8YQcQ4Lb4bHqrb038H4DGVjyxUlDrcMugqUAX
+ddSEr2AF7Bl7FEngTp8B2j4L3CX+ObPBKeF4DX3lwqkx4AGRiSsSCYsHBhUPDrhVtl9z0UcFjrW
ZA3PxiqybpfabbcHflR3Fu7yz9DKnjyZ26G+CX4dPFhgST91bJCWVfR9r88Gz5XQHBEomJ4Kn8FM
fnwQVmX0blt9+eR8bGb+innKWYcSaOfZ+bw3iv7XTCG+XTQMeTYZLDRYXIyfHESPTrj29XzGGat7
AnnNU2s785XGDv+ZcJCnp4OaI4BYjpMGrzU+FE9ZlI0JOjm3ZwX0q1YYANkpWtT214zgOMS3w7A9
4WsUEkf95ISUP0fI87uzPEHFNGYDIInZqNN3r8YPVqbtS77btDgIQkeWJZj3IFpsX48ftSLCBY7s
+JNXz8txnBVLs0P9WNHdW+bZ4nS/lqu3nRUG02B0GM7g3/E3yzRbRsMwBs6JZb6OVQMSASf1OQuF
H50VrzY+gbQrnrcVHt+/QIFqsWADj5lyWnmbwTUVpzsLYOp8R6H53J36+eHQAj8+XFUP67Qa1smo
I+9gFiQ3qK5Wb7J1dA+sI/3Vz+/ZN8v+JzcNewiKHIdLCJ3tCTEfO1N/bDX5bMvcfGaXzO86ckcK
5jNWoeIyt5ZElHVYXmp/IoXHTgboKoYeh/fMIlO8HlyP9OIUn8xPXY3VAT6bSW+cmhKQkGl167+H
SVRL0clMnsa2NKfbsso9g83ctjmslP1z4cNPlzwPCfnmQc9JbXjy01QGmorEpTY8ZYv0jkE0Dxc1
3OITVKD8GQ3z328WrS3BDyxFrEd/s+9NfKgmtJAnHHHMveEgiB2HZXpYWqSkk1qZW//8bv3ozDgM
Cm3MVFESbcTz74jlFbWRhJBygn0nd+s8EVEd6hkHbV1e//xIf1+XODOUqiDtNtzPp0oUXciCLBjA
p5VkRNm0xq5q8uecTH9wkG0FZ/Njx2A/YE/9/nRG4heXImlPjg6MoxsYraDPfc4n7wfXDDY8uAC6
WJTYT1cleHCkIQX1aVJtF5caelSRgs8V+H8/Y1z6wyNxAPo4E4LrNr74/nQ8bHAcQ7cnBtH5qwLv
jkPbNt2+mjPnGaH+jy6cbfp4uqCB3Qhij4/EGN7WllGfFogLoAr4xeUBg+2fPwI/Oh2koohTmVGg
7XpyOrlX9qYMytPchI2YqTaPmbLYQprRvfz5kX54OpQm+CrbSEefns5cp0ufLPBhyZU+trOT7wb3
2QTlx3ThbbPYzmSDsLaOD+no42vmmyte0ao4tUF0S7exXHTB2F3Mte2/bexpubc63T2jh/3hITHE
oYDAkYS28PEhMzP17HkpTuXaZ3GBqv3ARKE+QRNpSFvEvkgYBhOZn19MSi2+9vGSvgF2cG/pIpFJ
f1vyv1slgoAkWHdAZOJbabif/Nn8ItvczxjzJi1z7HKyseVZlI0nTqc+OeZQ3EUGgUk0ea0kh4GK
8nXX4sCLqRjGNAkt3rmv/eGGGUXRMPlIYdhl/P145bgyQTBvgWaA1UZLXA5RPsR9hxLqSma2C2cg
GMZLBOFTfrDIzJQwsZqwYmZMC86MeQBqJpSxVj0A05TdQuduzLd27hoLFGXestjv7eSNPVjF19yL
enmeMPkicSgx2msD3m53mGyJuxAkupO5KnsUjs7MC9MezWAvey5GHFj1fO7Ya9ALKxzrdC/rZNpb
Uanzs6mS4evWKpJPvrMkBExZE1Q0XSZfe9eT7nFjqN5UmPqrHSwXZjR+X6QP5CE3u4Q2PRX4Q0Li
20z4SpKSzOVV2KqWkU+QTFXc0rP7u7QG5DtFXQ81qeuHaGD6HUhuSFCGFqOJhUW8L6aFQcgKYBpX
brDAcAn83I7b0JuzPaJc92YyM4tfYaTyNYPNQmyG7gDnsBN61/dLYsZpnsAzWlLAdqPR1r2bTilM
TAld2Eytbt3jf6AvZKXcQjRRs9wzThggDtVyU75kNVQAE3u5l8zLTDh4c8sMJGEe6p/SZWybXRup
Yhvre1m1W3GRf8uIcfxEvJa6S3jB5K51UyQ6PYzI6wIzwLcZXXTGWE7XnnPqtUGKFkIcK0NLk3vh
K1K38uIEWb68Wt0WDviazcbezyyrPQ7opKx4xUvhOHQ93kxtlZzChT2v61VnHnpv9mfBPGg8Zolm
CNnzrr0FsIawibWIc67g635YvHD9XEFWvAi1Tj9S9ety7+JvIhkmEMghhrGpr+GbGY7w1j64qRcc
i3aMcFQej4uik+mCwagPdoETKw+kkndLgtPtjlTMKmds4ee3Y1Z498yKFiuOknRZY7dru/plUeMj
yuMxyERYs66+pp1kWZNVZQe7QtXZ7arT1jqbOrwU3neG5GpDhlpCMStV5jsXs8p33lw7KsYGKlI0
brDt4pElZUOt58aMwyxlcNl75oqXv12lsLcWeqMU1GhHnqHGJccdjCP1EKF4+HQYHzbTGwsuS+CX
DGT6yiboSC3rITSS7nM2YZe5y81xOcIxdxiykWhSiZC4PutqTSwDqmfoDx99q2/bkw+DNNkRuhd+
qGCNdaLJiJ4AYoXCt/enMvqwjKaGfNrnOLy0qel2sWempdplTlW/7wI+JVRkyUIUwejqfZ9hblPq
JX9X5asn98vMi/66C5h07QK/dr9WS9vAgZTNxoSsu2ERTuL1Lbi8xbn7dYjweCICsxe51yRffJlj
77JkBXQvU7WQBol8sx1R2VVRi8AnIWznwq/6UoSO0oeOUfYaD4u95Bv1acCFJ/Oq+YOeOggDu66e
WiTH1aSK5FWyOAHBlGnGxHjA9zS78G2p/tiBfwmE+f9UmoT05yewy/tyuM2fIC7bJ/4Ab10AF4xo
aDTxv2es7lEG/ylLsl+AmbDDkyHv0lZv2WF/Qree/YKfbLJIgAMmRpv+90/s1gW73VRMlLqYHlAl
Rr+C3T4uZvBiRcuKayAQMUpumoInNTpcanKix2HeMZCIiLss3PMylcMzncAPj7LJ+jExQgX/t640
Z16Vd+u8w+APHYdZMI0AVF3uvrvsP2jpt27z36XEdjIYMzkb5E0q2pY397iCUbi6oKfNEOUG7cjr
YLaoUVLjFDE4Pg/GRr43Grm+bGkWx2fO8Ilq+o9jhwg/I/RFzBGfeubUcC4rE0h216ZoGe6qvg1X
sht6KNHQsTGX3qsl7/SRHrnSOyJL0w/KGqxPjV1jKZ7VLMiQQJxKx6mxsUDqAbrBa/JfMpiEP79M
f78bAB7gRRwEEzpEb48vkwvHtfRHAHKL1NK39moV6ZlvLpXzjGPz44JyuyT4nWxSSO54wGGe3I5C
2uE8E5+5w8tTSdQhtvbeIG3u54uwnf1hFB361wItVpor/1dPMvQoYaFYbf/ZPBCPT3JUCnKqU4Q7
0qt8BApL8NLp1XMen4+7Dk5xs2FF8fl/2TuzHrmRa1v/l/seDTI4v5LMoQbVPEkvgVKpxJkMzsOv
v1922zitUh8JxsV5OMA1YMM27GJmkozYsfda3wJWyTv589HG4kSYmK0Z517ef55cHyG9Y+knJ9te
fn3TfiyT/7wSJ3aYBNjOgXJ89BU7GHkrRkBmnLUmM5baZfttJ0Us1UKUS1k4tEp/fcWfHhOWKp5l
emTQBTgnfjiCZONoj5K4SFgctn9M3WmOFrcRv2lK/PSQ/HkVDu4w6E+T9w8dJKdGiWvnXMUytLrj
GF/sSy8z4nzJrDNptE9Ws5a/OcH97pofHsyKcc1qoyeKpU+DTNJxBmjSvunKdZ+pw6zQTzzvNy77
n6/JksR3RUKHgxlUzY/Po5cs3YDUVnJNoc6nfBtuCBxazgv4SWXo5FSl4VRmROf8+i7+/NzQqQXD
w9LEA2p9XBOTehZ+3g4ybimf7ianS1/LTbmnmRYlweRWxW9O+z+9EqyA/AN5o4/n9adIrKbwVV+2
jsMA3dfXJscIHY9Glbtx6+fi7NffzgSHwQ/3t0Uf/M8ptIC2KoNHbHMf2zJm0yLx4ahC2KuCGj72
8BnOdS6G7TkfujI9JHxJtU+qTdYHPCioxgnoI2iHRKTg6Jhda76inTdIgUsAVHTnwIv8hMhgbxV7
3VFlR421onRaFl3DJkCN3uzMzlHurp6aejqwrJkYV7x+sY4jYa5mNHUZFlbpEzSAY3WtNKEO1WZf
rJNn1ufzllrWs7+dRPtkMWF4sIBBpoG5sypTsW/VySaPeRosw1c6g0uJToLDzeXcuK17nIwxMM9z
V4k3s6tmA0ak0C9ki3jOmYv+YggDJ/WQ9k1kn0dqoKkTJdBozXidCp72qQumQ0aOCypHNOYF1g89
Fp9yIxj7EIt0Ig/El4ICbIMZHSGdsOlGgGmzwJR6+gURmBCI1XOHeN6htf1LOmEyQydl+DoyOyO9
ZuZs0uVOjP5JIZJFDWkmBSZPr9Zr8sbqaC/2TssEGVykkJvw02oUHjPat82zHwdjsWvsg1hPQjnU
+RY2g5Jyx2n+hOzBXf60LlWdwHiiUx9iLkLilkiv7C42qAxHEilHsbMLT6GXtmx1CwFhNg7GagZf
lO8NI2rDdWrdC/SOnYeqC6qveT+zXZi3NgKc/lCtayUPW2sjEgzF1jTJTgTFMB+XLdjkPl2mSVzO
KBTzU0dkkg9eg2yNnPkE/R7bRDLvmmFwBbyWvByxkWI6uZFmX29nUzvYVcQphX9PpCWer3FOvGVH
o8J8zqFfF7EidvqCPvNSpqjthe4vVZ4FD8l6OqYnuRo5EeipffJVJ+lrIEJgvGspu7hywH2te2Z+
6kwhxeVJSBntxs2g3fuuU+mCfbNomwvWdYqNSgdEn9RdLysCaWrntat7CqbW9yGLF9rS/gveKvtd
1WmG22bdJnNviBIXi6yMVoRLvrRP02CJBylbrIKWJcjP5NiLeXEtJhO7bpJv2DeTYiYkmsfmO09+
kzGC15Ng1qIUTs2p1Uh6x27ATL5kOkY8w2uBiyI7bzZaCdGCY/W2Hs0E/c5YqjYWvEQWr1UwWgev
buC8lCgFQkycaR4mHJj6SIxr+9VKJjO4yvJmoksi3dWLFqzmaZgj8rPDbUu9OZpnZX4LsCAjWtL+
uvB4gSCKuM7w5lRy48iKLMuIe3vmZRjFKUG+ouOXo6IhP+CYpZCz9r1VCxoZlq+DCFbpNl5rCqs5
9tJS2ztj5b15qMScJHdsgnm2H90pHSP2t/ZqVQCEQuRe1edTCumLmNr8mq6AYx/GbAEhneR9kZ3R
t8egFARC+o+SRMBzXl3j80BLPdl1Wsj7uk+24EshVz/Ztyk+LIQ6vtkFX6wkrdIbqzewq4aTSV7U
ElYGGk5aOxxG00M72dVJ3zV3z6Zddf0NJ0XC3rPSHO8n/DvpmdF0spzDcSCyroiMgk1572ObTM4s
cnLIra/pKEC8pMrbdygr5A0hvl5/N3uNtNvIHzoxHauttdBkwaTuvuVFYS4Pos2I8+PdJAKavpzt
vyfulikyk90xjySZBUY4rmJJIzHPm6A3pckm9wLh7taussv94tYAfjoPV/OWecYXlMY2fk5CgvjM
Tl/c+mKWXWwqXdxRRBtP6YakfNf62okDryJD1ZjL9hxOvPG5wRn17o4EvddUAdbB6dr0Wi8+dqzK
qNqvyD70FwdqyK0sNO4PO2n9RwMUwpPRDfhCPS8xdl7AuhiZwvPv8jIQ33TQbC8EPzdtvHJEzHca
kbR33qilPZgsnlMMz2HlWTKcykMpkuTHas2z6miBD70StWfF9UbMUeT3+Tztu7VvllgWaeBhKgx6
fsJF0prUvtKXRYD10isSVqypZWVEFrfZOyzuM/MvCONPM3PAOiy9YVOHoZJMZPzGcbrQQZf8PgfI
viMZdOIpaQt5U4uRDpOUY5lg57Xk+1LkTr2XbWMN5zlm0pOREF3sSENIh2rwy2NTZKo7g/rgvs6F
D8SHWLTxpTdLmikVLawh1vm6XI223m7LHjd4NKYJ5uPEcVNByBKUm11lwH8PzbqUDbc7b96r0slf
rSIHfM4Xzsl1SjWfvHTsco6mTXbGAf+tlewbkfu3llm23cNsDEESmaM1vZ5u7VtJnUKBNcyuEVqC
bxqabjZnJA0V46fZMxYf5PpiH6qptoZdk/fJjWFXbD55vaYvq8P3j2kk99io1tnAo7x0rYzTorNm
XAd1cbOJre3ioR9W/wgRk0VZBXbLDu5pknAY/4uvHdlOOgKsG5jxlM44r4vVqr8MdF2DK/SgxRi3
NnvIwwlMAL8nmMpP9TwCu0lrXxPpl1vq6PV19p6WroZZJzxE+Fbt6De3xo2ENT2HEoUJ0fue+3kn
YjImC7xDbm1zR61u2jnukKgD0n/+HkS/a+XPznIgGGzDRLCuqYMG3y2fse9l/b5WgTPFJDBhSfMB
yW9RPlAyY3fFL7k3nVlXkSDIEscF5r2bpdNWirm6MV/7xCiJ6DIyA5VUUdDzlJvwX8uyVi+NMeAo
JjZZ6kjZi/W4zSb9wCww7TFEwd+8ClG7ZczcxS7CpWPOEQ7ZgtAQqvjyxZelSvanhv1dkntbGnN2
0SNeCwKiD/Xs94QZao0603FkuewKpip70cthjHhD2nMXOwoScjMtm9Cm5PmKcFvd+WzOdVzZqsOf
RlZav+/qAvHXQPU17Eh1Ztk006bpwgwpp7Xv7c0YziZcklU0+oX9ufSn3opBDqgl7BNQBrterUSN
EXBDy5wPaGyQL2V/pDPfPeCQy40zVZcj9EYaBnQ8CRoyruakrUWcQSSNaAgO6Z1HXSriWRW6iBYM
LlOsx0zvrA4p3p7IYqwP/lRQsjYZ/Abh5m4QugOyM9KhXVFHdrphtF4rAi/CriuSqxyy3nwczDEv
496xcRVutjaZj2lJDamLFIsu4QSfS1qpTZhWVTodZ9cb7lRi18P5iQHIDjTb6ZOeLIoyf7G1CoVk
WtjqsbYPxuwmuO2sisRMK28pgDOzz57nTU2vnZxBAtZm5nuxPWXed1Xl2g17XJq0QFmmv09OHdy7
5RicG7N2CZDqdfcE+qp4GiQaOlYTxfOcbpV5GILewcWBr7Li67uujvBJdE8QKkf2eMZkX5cmbe4Z
AE+Pfac3n3pca8AGA1+6I28BL6ODFiL05iTIkQQEfrxVdsGWDL3wtl4mPJmtRYYN/Wmzfe6LScvQ
WYz6vBHu5sbpiKWDpo72nkSK0ye0gK13O8ZKAZ6CauITcdqjNnVobxg4aGWrd3ZHZ4o3LTAb+vUu
ARqJ7XsXEiIsnA/XZJpQCKchdcLrPLSHprNGk8dRGLpJmqpwGLDqgHOYdEAs9DoxEAL5DnFvsYuD
Np36k+Or7QX9cpvvLKSH6Jn6gIJOZjnIHWtr5zNvSOtnfNekVFRNVV1xO1sZTrk/AIj0UnnrDv36
JUWPDZ5lKqv7YcqNeynX+pEd6GTnmQf1PmVLO4RJto43gQL/HpLQ0AmetdW/8tXQL1HQLclTsOHw
YFpUNvguF395m9KqvrKt5XTm4MZOTDCyvt9h204pgJPFGakVcXRwNIUSqP0Mq6Z0Gqwy2hVWywlr
kc94zJw2HJ2uwZWx5fz4U97UZw5uZFxwFKy3GyskwfTj1OSQ/zN1v9ojm0i50HNfV1u2u8wc9XeT
/5qAjWSBqOBKLFNuanXXc644EhBuWPlh229zzu8e6HtTVnqPVMTGLE3+jrvLlh78Bp5vI4uyxZ0/
J4mjoRnUrfNJzKzt8YRf/j4fE8HirDObc0YiZmzeyk6qc2VJMIkLS9HjpPP0qx/UejmWKEGu62kr
0wuWyOpzv1pVc2Ac5d+Xim0MIUszfhk6op7QXs3WYe4XLNuMotSTz4NQnNmyqZ4DmE5WOIBsGJgj
2OJStytraJXPwV2Jg6+JbegSTUhh63AepJ4+pUHlBi/sklinQJEs69liHI/SpEzMFxcxzJlTeiz3
qe6aIepKuGW7lcPie95x0goN7LvjbkkMIspys3L742Y2mppGtOVhKPTQxJPgKIt8PcMpC5Gg5BTk
LRimN1TPB7tkzY2a3l9w9oyOlx46QEMqrFE2Ppg2XJEQ3IPzmbqFbG3TyfV1o4hHCrtpwIV9CoYm
JpFK4KKdtMFu1Ssmf9ls9up21KVRRbM7zp8nK6gfCg5LJStrXl+NALrbK9qCeJipJag9Oi0rKqql
gQEBvI1nj3CwFjTRgFqMtlDTfsmwbjDQEsGcsUwO47qb8nnoImf0qwdix+0HYzSIB/AH37pPi6Tw
QzMHlMHJiqKR0zkuY6yLY/YKDtnFqhaU22u1AX5Ayu+zpI8OTzoAhQDX86hk/t1dnJQ7l43pXk1J
8aUFCPCuJTlT+yXN2Jq4H8I5LHBXsQVCYVCIjAsYRfNguN/d3Fiba4ipNqO3aVuDsLHH0osVh1YG
exLT8v70Td9TOOgpnIa0PJgO9utzVVPU9nSQGCNxviiizF7z90zMtBorCJst02e5rTCUbPzhXk9t
HzLVLC/xyzUv41hal0lveCKqDM2Bk1mcfJVmJS6nbhk+T4mRidDrWE7CxsqHu3bwyY/wIVbnzMjN
3IgLB3Rt6J+QeXt30Oor5cGIEdQz8EMo4fI58gZDKk5N3ocQjbp/5RHreC+cWjyOTOxelYKRE05W
ljwwSec0g6hgnCMYxu79QhGVRkGVteoT1tTAOgSk3zGlHQu6FmgD+2+yt9MX7Rj6UXkyo59fokk8
JgWs+XDoN1Ofzk+9tZe+uw1nHFIpLzucc3yPgqrjoOehejhxr0/EFsc5gkKy23MMJ2kTGWA/LjqY
lHFqLPUFQwlH7+RqZEzX/WKbo9YzDBElUlt3s1sgPMuIUrbDFbTvXVHMFeW8beFLO/lyKaS3DYEb
k0l8sCvJQ/IoIEDd1gp8E+Z9HgIKddbhnfCbjEEvjJjkMDo9diMh5GcAC3IGMCIoHlmX4dH540h7
SdNDuRyrtWEui1Zji0eyg5hn2tB/AE16dndUgcr8V2BtjiTzrVohQsyN/Tx1TYO5Mpj9MZpNxABY
6U/O3xEm0Y4m1lbu2mBY0ritquAsA2vjxl0NOSL2ymV6GrycVo09TObrSH0qOAWtW4qhhWfzvDYL
Mzky/216LEai2I8LD14kshULvyxAgF8g6+z4XzicUH2mEy/zohMncoDEWGdO5/EZakukr+1WcJm6
mKrgouuBvx27BkxH2AQuD5Y9jVxhXjVkg7ROXedoqY2fdlyDGn19hwV6z4mw/8TIOa3O5qAHUtXj
fIX+kA+axFidriLq23be9l02NMHOTuBSx1VA5EHC7ZtAibeijN2eZ2V3smvoF4NmVb6v6pSVeQFr
CSOrcjQQA06RY+S1Zn8w8951Q8QdoNs7raQfy2peHnmDN2dv9fRM0gaf9bHjCOXuEVV3Qdg52pgx
dLnLewGV4YXDBnl8jTNsb/bgOufo+BaTbS9xXxx79Z67XHZvSWUHBZ6kFLuzsczOO93jknLExpUU
04nx1r03y/Hb7C3On4V6+zmoXfPaH3SyUHwk/iO7VuOFdsFzepimqbllxmF4n/zO1o94psEd9EYb
3JSn9Bz6GqoArpEOFNJYjUdYDn2Kz8I77fs4RLsmtFqzE3gwMhy8PqeLtw0mFVP5lDFmr/PMjdQC
4zCWA4EI+8lP7K9Wbqj73oc1F1UErjufNr9vyn2uzPWLh4WujMwB5RvrwmTNx6JD9HnTZ/QK425L
uya2IKHJY4YljCeaZTYeZgvEdrypOme+xft7IzfJGzEWLoSWph+nI9hJqgi2VNgOE/xARFXGNlWP
osibx7VllhNi1VgedDfYKYgsj6phcDiEHidvQPvDj+148QKM57JZepZze54CVoWJCQN9PwJHQtdp
JRUQ3c/L0S4FfKURDQuQqSUBcORl2W0HNSDASJxsQFxMVbympZIjPDDfWfeC6CBc3Dhqn40qWBLc
chrhxtgkExcGk0RJ0Ffu9bph/TmWNp0PHqI0eQ4EzR0EJ41sQnp6tNz6zLO/MWvozLhkNSBJrdM2
8dpNmX8GZZVRYAK9SmNzMRHvNHIr/CNL8/TiV7Wb7I3Vqam/DVpPKAQdSFTlUoM6clSrnxvkG++2
Msz7vPYHtXPHdOZm0r6KRtm3j6yY05WcThyegYMmcjEW6O9W2RdfJRoxCoFyEclhrTj27HAamS/K
SZY8GscOVOSEc+iT0/pGEhGYhud+Lk6tE9E4GX+PoeXK57KVOsNCBxOvqBqRHLO1wNm8IqJ9say6
vQlKUXURLQF1uxa1tYapueQ3wZID+wuCWh4TOE/B3jan6koUa9XvocgoAqlt5T96+YxsuQNR4EcQ
YTh9Qj+UgCCBaqY7WveIWpGcrP6eU5W6TA0wpJEDG6w/zyvI44o2awvqTqbfDdBU5b6WIk1DEqn0
Awoqh5uWO+KLIta8jjZ+hGavaf0lO28uTYzoTVDftFvuv82BNYFQ8ZPq2XDFqmI9mcUjYTBdtSMv
gnlRv0xogoZMeI/TUrTs+qwPy760zOKNYTNNpJwsWxKVu9LZLpuiwNXfObL+Uq+rRY2UGVb7FYHK
pnYDPlRaQ0MRJDcNvLLyrJnF/G454/DNbEFlhew03XieEeY0hb2YRbBv0tK8htMxFVFhzr2xg0RZ
LHHbBmDQJV2LTx3rBGDQdlyPnj1aw6XN/vxsEO82Rzblypk1jxNsJ93Zb9Bt/Ba/u6JvK4CMPedG
5quY0DT/One1c7fS6XkzaIXRT0L0+zXFAulEoLsz/0CQ4UCLw/T09z5lLBozCkiuFjYMpFm9JY8M
tUt9LlvXv0CO1vY03DVV6kDr9j0AF8r6NIrqUkDaU1HVlxgq4H0XXxP4OwvvU1PT3R8bBjokPzhe
aAUZlfacWyyzKyUibO5hKP2Qc5tPCQhnZzg22NfOhVu233LHSDPWUWYHrJpzZu8qn7u0t9fCqaOa
lnlLyavM7GKlfyYBp3vZZwT7PCyc2GbAG27PW+ypfri2Hbl+gceAOa8lMYHDIxHaG2I20bcHwbBW
0PBZu4dUS/td1ls2xbnul6uyhWATQiCaIZfBTMXzXwjzDp4O1YWyt76IxZpOtDwSHovIYuEgzoJx
JoxNDtr5GVM253q2hqnnqGpNdDtmOos7t/PpEIDb3OSO2kE74QRtwOejpHMSGeMWPMxVBSNbKhr3
oUvN6F5ot8tgYgVbYp5hJ3Su5kYbN+bp2abEYsON0emZtGRLi8ZzwlAY10SpnUukcAMjo9rZxLUl
KpnCLACMBcVx5Y0uu0YaO1PAlaYcEMo/pCljyn0wKsXyhDJzPlEWaY0HDT2ZsPGbLj+onJ7Gpcsr
Sxkp2R4/FfRFRdzQfdviyp3qz5Xvkkyug8LMUG5a3S31iGh2lJtUX946lY/g+Z10RxycOh2oXQ+y
FG9Kc4BV4JU3s2xxG2EOJlbQoxlshKvSNEBUSWtnj+ijt2lgaRRnedKB7PK5wWT08aIQSicQH0V1
vY0MPWZaXhH/r+A7gCPXPwyegCAFpsI7Q8vJSX3ibPrJbDIpY4XGiNVLr10fVXKyykPNCKSLp0BN
F2Oh3fFsSKW4pndS0VFLQUhFHUGiQEbbLH23t67q44yRYLlHlb64e06erh8Z6dKZ5LTmOSGbXbc+
8N5WAnnowKY8bqwKe+0Z6jorLfvKaKzm68QwYIsWejZeZOeF5mSnloKZ70YpFJll7hIxwjunAAAy
k9oDIhUra9yq4JOpoDsEbVqcVvG8IbgmsTi6GlNgHKmGF29PKcMp2ijFJs4pgz3zUOOZTh8MGtrD
G2nOLN7aWlOe70r5gv4OVy2uIeq53YFinyZ9Q9ezuphTiJOhA5ug4KxbNnaoV45lez333QVA3umZ
PXOQDARa9ts6c41+zzS/zI8WTMVr9PbjeMUxQbV3RpFyHIK+Tl8ND+z0giSALvLGGAwzvCx9E/kh
QXnwENml7X3GzMHfbc1o7Sn3FzNyjbKCVliL4Q7VUvYFEXZGW7akXYtTHqwsHX6q1RGk9H01BMEn
JC9r8slObK1P5Wwq9j1TgXRfmTVqTdGCwQ/XpeXsbjnbWMQLR7gh6glDVSxG0g5CmCjTcrRQ8rr7
xdqqz8LzeiNuRgnJa9rg/nZ6GksmBxlMlEmSEBYB7h+6M65cfg4mYVxMbc98VhdG/j1Ym+JlydDV
hXorx7fAGXX3jVMMYqx9amSO/blhtapagAI0kEF8DFUFm8sN2CK20hYJbNfF1BHcxm49pzfWjLvO
HRkgQkkpe84yKApCb9GsEFbJNDHsrMyfvkOZTFnc+o7GK0z8RD0wikgHzlRz9zqjxUY6n3rgAGSu
XPswp8xlQs6avojaQG0oqBEVHBNB7iidZEgIO6NDvLTL2Snvaz+n/qXrNJ4tARkXoYPo+WlLxx7H
tBU0/YXPwN/aBZvZZlHLBrHdQ5C1loOdkjATKvCDW2xvwljp2bs6PW86ZpHxQBGU0rt1UUd3ojWK
fVGOljjTsxPc+BR71c4TvelWdMZy6Iz0ZSAaRDKhxHpF3ztuTzoxs+6scVO9FQgLaJxSp+Pi3k/K
r64z2KygYjzejVObukyACHeKjuu0VXTCur62JO/t2AxIw1y2FQfjzrYHuTqmpxaTO5/PhGmjsqgw
OSuAtIo5kT0gGy5cDg3LkPZpRHxm00hmhNt4xr/UzJN9eIgdcB+aIvxwq2lRt6R2c1qmyVQ55+fC
ClCaCcZshBGMU5jiAJzQyG2/DWxT92KbFWdCYa1TZKaLtqMS49iZrebB24mhHekv1mqB9kSvFzsZ
KdpwDnvATWFR0MiPqmZhhgp4zp8vhDOxvs3BoLeDOWZ5cG4y5P60nRwNXu6V5p6kPRdnOhTC4ADA
ypCR3Y4J7NW0BDsx5Dnt97GT2QGVmMsftwlfetSwrPIjQFwrjUezDTqazjyXy1lblO4bEMrgzWwH
WFYzmoU5oPMmGvcTZ4eRNRTtQgt61fCqR3CWQ3qTwHfU3/3a7g5FP+fV1VwyAjib6JeSTLEwE9gN
toeRPstBJtNHIc/VFPTr4HvRta+fVo6vDU3yrffOBpSWy52SQInPSnMa7AO7ueHusw75wG4xfZr+
w+gw2bUzUC2XZgIjEtThmAIuYaKYXi9dZge71PZa/SLZFOsbS8DZiJwF6QdcPpBZsZW57V+6sP+v
YP4/f4Jo/nvj+Plr9Zq9vf6An5DoAf+Fn/DcP0zflhLj4ImOA2fi3xJmZtl/UFoAfQjw7NJgM9HS
/Rs/4f/BzhUgx0XKHDjWKcbv3/wJ7w/0uWQhnLIY8dagSvsP+BOmdRLP/ZcGzCHtAbs6IXDEOAeE
lf0ZqvY3D5EcMIkHmp7JZhotrfxZZq9+ZiPHmW3bzlAT1boMe4Sqdw1ekTFEjMP4nYkLI8bSWNsh
gp++ICup+hO+V5j2gsNkU5/qMvUuB8MB7VYFbr7toCLDiSK19+hlPPghx4n1kRnspkKl2xGqSz8V
z3oALL/jdHAOt626W8vc0lE7eO4augnErGhGBWyHiMKgY5dqgWAjT8iv3UZ6mQqzxLGekLgYKAAg
GV1yZm9e2pJ+Uq+VywdE43Ptl6jPTp0r2+EFG4OcuOPevOlnzvLH1KqWJ9cHKwOif9hooBQGp0a0
t8yXM6C1E55gnESJyfmJbuvynpgBpogMa8QjyV7GcTELmvTGZhZn/Mdq3Mt6NZ8x68ivHtkenKEM
DzOJdDtI07JITI6kONwJWGWGvDO30cBQIeznos+q7DhvRfAVBH17gZTG8XZwpQWbuS5bOxysvEQI
tfniwXTUKKKscYsX7J72fFbnq6nCbUy5Ob3l5y/M/8UWrikggnCTBmCyFnToGnqDCVWZXCvxhWM3
LCKVKcfe0/fwd53Vea8N4pmatmc2vMjKSt+U4vkMafTj1pobANpqlYz6mZsOX9h8TwNSV/o8O55t
b5fTXOQvAuU5J/SJZOPMLPIRdO/gLHHGbONLZwtsHjCkqasxflnvUzsyzZCWQSjwlHX5vu+d7AU6
slXu3ASinSClAB2mknO9t4eC4qtjqKAiSHQdnf5xsm/dnkkeRsZ0Pmf8PrP1iWpb9G88eD8qNk9v
D/Eg/NPhTcWH8NHVnze9a/B3s70jyffLuImnklTu/xwn/1qveVLW/vCi8nrSniIYCecCZqgP9vQS
SFHSmV5+akDcCKK04tKbae2yV+/6NKCv1mbTJe7r4IYBwPyXIP1/Yn3/34sIOWVg/vcr/cNrvX2E
nVIl/nupx6yCYh/7JyZQomRdBznxv8wqwR/WCT0UEKlsukCFWM3/tdAL4w8c5ZBQsZGc0lSBNvAH
/7XUg/L+g42BjQDpG35W/sh/stb/KEpH+YbpHwU87/EJK0O66Y8y6ikjt5EIXfx/icoZNqrKOEKT
XJLD336Vm78eyb/DTn98J07XQfTOrhV4WCVcx/sAGmCMAFBMjXmY5RoKdE7b6M3etuZZeu4c//pa
P3+nU58cr8IJAOCxNvz4nQrZBbQ4mTUbTIRj8lTQIyjwXL++yo9C8L++kUchipfIIcXup1DdHqgq
oB6+0SrkrdMjlwgBrKfXhb+lFM0nU+qvr/jTbwi/A9gFiyJUKEw/PDF/d5gX0u59Mgj49eweMUWZ
ZQteupz9OMuT5fj/drEPP2JrrBtz975gO0DIeUBCZj2SsgT2ol2Sdv/ri/10x9CbA90K4GuwbPKc
/PjN0gEeCcch+i66Fbc5WKU4mZ3/zFzCHeMqWD0oj1iYT1aTH69iVivBAumIBAsh2UUBfoo8Jg/A
Aavzb7aAf/pC1ularMk4dk58n7/fKtjl1oitl4AimmBnDl8m4oWef/NS/dNVoMcYLBYWK4z34eUt
AWyVK8I0Jla2eShGn7ELutTfOC0+VIN//W7OyQNGtRq4P3naJPnUTE7p9hTISZjg9ItLn9TXKHoO
Fbp48NobPcVPenLa16QT+XpJ8ExrHpZWoyGutqrrHuTC2x7VML7qvVpGxOTZVJef1tr0p9Ac1GgS
DOEnSTQszM4OhIksI12shr6q8oxGhN1sJt/nPrNUPFhbU0bOlAevbunB/9lqKF0RvP2eRB+jbc8y
mP5+XDMn+5zYDqT/Xz+vp+fxv7bdv36RE3+IG4wvI3BP5pS/1cesBkmfCkR1RE/7AItXtJCB15S3
hKQVdy5nQ4hko7nvsUGMoSOy4DemkH+485AvLZPgeioMHrAfP8DQY40ygd+GiyF8RAIdNazFxv/r
r/kPC47lnWgWvJwcNz4ucUzAEbMYHpMD+v+RnKRzQYdyig0aBm+/vtRPq+kJdEcL7QT0hKhif1hu
SCobMgdjOWPNrv7mLRP2ndqxNsaD9ITua4fY3f8IvvTnTbSNE0jFImES3+eH31DoJWsyn0tCrjoN
R5Zpn2X++ptt4uOdkgb1LANYcKigOuyP4InMqrvMYlDIOyrMghAJmoNh583Tv5htkNb+ORDv5wvh
22FXOG1I8vRY/PhIdAXxsEhOKkIk3JSeyElFbffL/a/v0z9d5a+CwQd15nxkY8EKwqYtcG77ATTr
EdJ4bPnEkfzHV0HxEXBjuAqw+A8LWzXTiq4l3S484OC+G+Yb21SKm19f5XSD//4WS+BAp+0G/uMp
Bdn58IvlQTaelPV1GPSbvs3MqorFKGGBVN/k2AMjJ6nq11eEOPPxmmxBnK3Z6k6X5cDz412qFzeB
XNDTMq2IzYt6QOwdsicE4juf1KH6zB8D99meyG6FttSSS8NKMxAb4sj2gOkdOjduF1kegZEy0p8M
s/fjljOwYELcjtWOUzrhsvScBvJ60Jl87QOT7FOzkgxmTqFz31EulnY8uQMEQ7+xOUmRqp0jRrWG
/hSwVifluVPYKdZ9nU9ziK3OxxeUM2eQ9Pt1VGMrGqLVsuZ7J1jsL0nPDQKnmErI9YnqsHYFTP07
WbswqwdcVf+XvDNZjhzJsuwXIQXzsDUYbOY8OMkNhHSnK+ZBAcX09X0QKVkdzsgKlyyRWrT0JsQj
PEgzgwGq+t6791zUbzJG0Tm23edsNONCf9F04bOOI3KrufGsIiQZDAXYxKapr0HsLbohwuheCr91
IVcETQaVym+bektShUTM4Cco37LEoEs/o/6jASyZmp4WfB8IJCv2sTeazyvnYEADtSuHiaaYu9BQ
Vyjr9St/sb0Pu5m19inQlY8+vR9twUCnrry6DqVRZTasWBRSy0mnFQ6329Fr75uZJHQXp3hizfWW
Km1CyA9Os4fVScdOFNP4uLAR4YAp3RF3DlyPmF4JHJ1uayrfR0veSD2DpjFM3kF0ZOmEQVNZ33G9
0JvX/MH96DGZjM9aXcbvXr160HqNR5u+vz/fB4Wr/Zhy1H4bVZbt46AyW/toXH15RIVspmHftX55
qF1jfBDoW8WxycYaDmiWYJqmJG61p9avoGD6Wmq89KgR3wCBoGxtArN5bUWVxsyHe8Rc24xAvXxn
o8hJwrbyOvruyGLssDUQROxcpG20Hk1iE6xTPsxDtrOVNrz11aA3b2i0esb+gx0nBHJQGuzVwhBn
xzjVTmjuD5aGnFyY9BC6hYaDRt6WSY+9hU8T6Jr3ptVGpzDmZkgtpkRwnwe5Zd0XDGLdsMrctv9h
p5o5n8G50GdHBQXoodWLVb8dMPHf5cRV3nLdjewbFkusCxLZZ/9EzF7XHVTL1GrVZ1U4+eLZexFT
FcNqQT/6UEIqsY7V3HBhq4CwcmjxMRq0rERkt3P0MbfCds4Z22Vd2ng/XTwt60zdsrPvHWIr7Xqo
9Qy1LUPa9OQHbZ9dWsU0Ahm5OzQfHaECmdhUUi0tnWQ3WQ4OT3zzo9UR4Ww4Lkp3O6tlguDsGkT+
zcFIJyGu6LYgJ53pjg9O4qhtbhTME0AygXFJWmVj6JjL9skwhQ0ovWjK6hzAYqXPHyxw3B0rtX00
noIzcE1gaXlFq9HsrpKUuLEqAoc7CnuPrn90HeyfAZF1YU1kJ/c4DgqC8dLasastVzrPTwHz62wr
KPW6UPRL/TajmzmWmTepW5acpNuZA+6AGS5I48DkIIDRka+dZ6m+/5SpopABk+NkDtz5yQ2Enx8S
iTUif858xGjhNE7pzTCQ9LIxmsxeCFYiXk2IIFpIKRvx5ZgyMfozhGwxbaaCjMKYy8oAv5FMOZrG
DB5Rb+go+QgyYNI/9+3z5K8U6bGcBN2u2iqqXT0WNLdG25V5iA0KH41NmYDER7OMamMD8EZjmkgP
GRoAFBTjOeXCQaOXI7eqKFyUWgvBXyF4atWdAbeYmMk5per7eRpEzDyPcyrztJRE5abVEwArS9km
pCcSd3iYXECCkT502TViZLZsxxqdMcp64cDa8jsEa4APcIeYo4WiyxZLw1zd4N1jr2TNbroMVflE
XOK97grKmBb+3rR30fl0G2XaPet0k7dT6DaNfqcV+hKfmmqdxnCridvMLZgrZTwEnKbj9IHfQTeU
IZG+bHOZdvm5LnD7hAZWqXgDWHL0Q5wHiXFcOjRaO6Op/QeulIl2TxvLl3oWiC+M2i0++5b+66Ya
TYdKdYkDRmk+ubEnq/bRnfrerLaECHCGsAAdMZgftOZDMxUa6T5LcgZ+Wa92Uzq0+rE3AM5sYkcb
0ILHlbnvIbsMVCM+sgFHlEGx81hVUDj2erPViRJ4BB9ODYn+ANYQqUyUEuiubFji8+K+N2ydCDZJ
mtTDRDPrt7Km2Ym51QDk26Y1So6OSohcIMVq7RnG8swgVUeV2ifJGKZuP555OBiGZXrVXNkZwjBI
QrrSowWJhBMmeivcTd34FmYTRvB8yN4RTyrroDuVJHa0IV1MO/lMa56RJ96mUx9liT2BG0jLnBfw
Cm5z7iGRq3Pa9WUTkn/dFpGCV1ShgsC98WbzYyTFdq3XHI3OQKkhpQ8SJHAVEoWBJqcTZq1uigc1
kbCKGVr4VehJmrOhQxywftXl2J7otrqWD2dKIyUKRJVZn/yiqj16ya3Ko9psNbUP6KjouyVJ4+U4
g0IaLhVBxtnZZ+FJo8lExxzVcTA7bzQ7c1T9+eDk45GOu7R2XtDO6bPSwadGGOf55wh7Kb5uyqmv
8nXAK/VL0Hl/oK6rqfPvHNE28oPUEFf+xEGg+n1l5U55EOwOiJtZmNPD0hF9i2ikIfoTR35sHAI0
Bk8yF+hECCYb53BB01ZHRZppNsK3ADlfKmZiQFzy7voNA0Mcd63tIlDXUukg/ioadiOvJ1QjTFRK
qptTuRUbKmcn6xGplbJwq1XMmquC2v9Q2Tby5J4hKIMO01HmMRt1n6uLv3vAWjeOe7+2WEPTlmow
YorPHkaRXHOGSdEEnhzMXqjpJg5lCHKdBUksOcGblv7fNeqaOIsGji34J5CIEnmW11lK8J1X/5xZ
Zn2iyhLx5Bma5J5kpYjPvuVJd8ezn+Ok1ps62LLTBVcY9nF6tzSKWoTDmCK2kDqzp0Q3Rmu7WB0a
JbymJKk16Kq4vkVLtmm58Iz4RUFyZeagzECVKhYSzFKU8bbs24slSCaLggS4d0S4raVCSB3zs+oG
7aYj1MDdmoF0f6IWZbrvtMBAox5Uqx4NscksgaoeseZPplDOa6zp7vA4kdqi7XVU8giPySdGey8c
KSPCfrJvVh4731OE49UlbxSr/KJXPsuaZU3zyRorBkV2peX72h1B1QBlq7owcAw/D8nHc8ZQNV3w
lIEvQORNjgOhZ1Oqv2TK04LQYyvl/InFqNxpmJ7oOMS19WCXpSWPaIpXnZ40SnB1qOGMHTwqS2w6
MgAcNOvAE8llUTzpTp04j4Wb1R+2F49Mj0S80GFiRcVdlS89GnZHc8lyCfzJv/Mq+jqEKg6dd+1U
GXsgk6MiIuCHPCgcm+0JzjHJAKhvjEe3r1GnJktevQ890omQ/FYY4GzEGIVys5Umn8emWSfxpk1M
4wiN4ogAP1210jM3VVpgVkVRbVioqevmRa6izI1bLCXNQ2itK2wPox5WzgXRLeJytiLK/9yLKs/v
7tAxDMvWHBSQXcJDDcYMHUENm4F7EiuX29nPDTC8IOS0VpwHaht/53QN8LDeHiaqlzqd7/6+lPoD
WvxL9UZhaFoUh67rAnf8OvrQQXyMpDmVGwQEc3lCpo8imGS7eL7UAjvCLk16PJxzgzJu66Vju4qJ
l/l2Mci+ZXxH2PJuRhU4Q9kvFmfvTyWCLdvFXHNb6I5R3dtDN/hhQsUGIE1omXkUQ2a+9rVWDdGC
VSS+o9QWaVjOVUqeBd65V9K0Eu/RWDxE8X3lgpNRjXi2zWx6zhYrDm7mIjX0fZZzX+y1ONaCDY0k
ohNLyeTz9e+v0demykoL8V0YKYDE0TJ8ZaQkuHuJT4Ts6FeG8YRoIMZbkGEgxuBAki2mmce/f8Gv
DaM/XtC3aPb7OuPjddrx577YMGeens8uAQCwm74vmiwhMS2ck5FdGr/pEfyb1yKlDQaMBwiLKcnX
brhrDeSOpYgk5Job3Vb+DmuKOC5uXv2mbP9r0Q4mxefDEUlMu9X80ikKqjjtnFLgzMZMgGx0vpr9
VP7m2v31RYjFsf+YE61TH2/9+z/1FLM2KFt3YGQMQyz7WWZmcitLwtr+/hv6d6/imeBQ12fGRXzw
66uUvqS0ocjZ4D8YDkZKZLShV+X+71/lC72LRhTAMLi+COpXJhbQtV9fxnH1HGMWGIn1S6oBbuIL
54houDX2TekwoVR6195iT1/Mp3wiPJUkCDItI0r2NXxqNRZe2Jla9zgrY/aOCcwTj3Ctcgq2f/9e
/90VWVk+9AAZqRlrqsefr7sVNBo08/W6Y861GkM7dlrt/Waa8m9fxGROuwYbAvT5cgcZQzCYfTPT
zewoQzjXNtLfzg2MjN90pv/yVDAGZl/jhVwGbsHX/lJeeUNLBD3WDrcndXxMcM6kLcK4xR7b38Fm
//piDDfXUds6gtDNrwMpqOQ0rhwcUzSQZLQUWhdixH6WZq3/5kv6S6uO9cv2aJnpNhN+Gt6/fkmm
DXGOkZTacPOqjT3X45HdLLshoE1cxW6KMUgF+n/62K+Lpqm7dNnXEY7zpVeHBxk7hM/wIC0xgdhp
We9Mm7v5j/vvf2OI3nxWD738/OwJ2vh/IF1jJTn/95PzvXr/8VnUqvn8s0xq/Zl/hfQQFcroAWoU
Q+N12MEK/8/ZuUZIz7rBBPjMTNbMPwRU/1JJuf9w6Opzk9BAdtYf+6/RueH8g3YyKxKRG/qKtLb+
k8n5esv93/PHGqeBCJ4ZM1AuXohJ/a+3pNsw8Z+J1NtOpfEtliRB1XafbseJ/j6a7N8813/8uq8v
x3ONv85YswiML8uURCBZl7nZbyU6GzARjt9HiAQIOyxndVrGjoZp6mcGHgrhJT9qIt+hwdASPeqc
PfW1j0ThknrKfAU/UxzSKtbuh7qdBa2E2b4zOUKv6ihCsMKMj7x3MJjsPeHoOyhBcCbSNj0ts6hO
AGzNxwQ2ZBNOfUCMKEsbhjoyHmYifuhUx73azo7X7oQ7JxillxmhFenk+d2YJCizrWDIfnMatNeJ
wNfLA5mam8Q3UcFZX04DnKQmYDzr5aFf91axcz65dLGMiAYLVRu9B9beibQv7J7aG38iDYyHGdmr
VgFA2ORZQrT6yrDD+E1kGlZiEM8BWuinrCn9MMhXEzd2VaizS7UYG5cmGKDZbGBKgbTaiOh6GD86
gtGynaKHfxrbbD4WbUabgIPgYdJ7Z6XOZv6ZTNCGvDhLu9QDOrDFo58FPIGUM7C2hriDMZS/ZFWx
WeJUl79ZSVcB4dcr5XHAWBdszs+s3r/etwQvFg17VLfVp8Xf0GCj6eSL9RwtyCDd4JRsLk7baXsD
1E1vKBplSkR0pHVMJ4Z5ruAKP/SjjkgO1vRm6FSy0aEBaXkp9mVHDfOnVeH2n9/hn5Ujf4gNv3y1
qCTZOcFPsrWt4po/b9CF8EiGM4t+W1U45nnT8WGYgpcUBwITLopXx0ARbU16sqV92O/wfjv7IpfD
b/Cbv+7hfzzwiC8Ry5C7xJ22Cnb+/D56HFhp7oh+u/S9FTlabIWV0Xm/+37WX/OXj/tP+Q9KTuOr
9jIjRccviMXb5kKsGks5gaRcbYACGnXXW9Mh4OAd8X59iA0iPuVdZlJ8upiqCvodv7n6f13mrFUB
yiaIaMICZ//rp3bKuPLMmkgayoX2YkKHOwqrxtpMVT1u4mQs7zCcOGZUYRJ+h650YhpiYk6RBK+b
/d4a/KXCk+tD6xiHKr4alWx/FyXx6/Fg/WrWYSS2jjXiweF8++ubhP3kYb7S11QMl1iuIL1aAAP2
sO9Pyr/pwcL/Dzbt/y8Cslah1n+/hz98yi/ZoZxx/7WBm0R9skmz33L7IFlaV6J/7t+G/w+fEyqh
3SviFXv2f0nfbJTRSNTppvIXDIBX4cy/OM3mP1iuWAcMXmPV0rn/ye69HvB/edA8k9QRnmWfOwa9
ATrKL3c263kaeIJerCuz4ZQmuRYNRe2cNE/U73Rd1DdTjsAiMRNs+nl6wxuihYnZyxsf1t4F5pX9
gZ12wd6SEjuXzMm3JFuWnaMW+4LLIC03KO69FzxP3b4p4P6dHQ9raAA0E/hkl/5k2rI25VPnGCy9
do3xTN5r3dhe4+kdNznGjVudSfjV5KrmuVs0QdpzkkWjozA7YqCM8j7tIhmY2lPWt/a2waBNtxxA
5mZMcf4u+tTeYUy2H2y4PXsLp/RH7fkKj2M6Hi1rqQ4T8UJ34zwu51V2c8ADYl7I9V2iulvKHSyx
/FJ34xU13q0wjUhM3n1hxGm4mMZDTHEekudBqnW/inWAar0HfkLmXm1EU4zd2E5hUuLO+BGPJe9d
pBEa77ApvJMsvXaPA3iXwS3YgPI5mVZx44qnca7vNaeQh4RB+a2a43JXBoCFNroYx2+VHOZLVfmw
8pgjffpjYwPfLMoDdSQcxxKwkD6P84fBdv5gq7I9arP9WC/V+JrHAW1aYWt7hERbAJzXmImd/WLI
6i4uaxwkDFqewOrPkecqyEu1NjwK/NqwCRuKDhNm4ClpSQfv8049sxA7wFUSyFgM24KbQCXfVYuv
NythNOLb2xRxaYWaDwGm8vr4u0qGZF+2Vn9nWZyHqkJo+wZV8rZp7Bt2E3tr1v2t1/VACzXQTK0V
jkz6mBTYx6oU24mR3ugk+NPU9Cwa+FQzjUWRqw/PSu9JRaYRn+dXmOWakz9nOm3rJdkxkqyj2lnO
/TCdWzCGKKrDgu56YmLpEUrkLNzD02CuXO1OqOSisfc3m75teBMdk/YtY3wQS7l/9FtPPTOhyc8G
WKFz7HN1sJAyGXNLcmvn0trpGBG3IpPbLK1o8//g4FVuMImOG8sU09FrTzHkKzQNpAu0EwwMifrT
BwazAqniU010ACmT+ZUk15qTpZ/BcfD3fmZhJxKQCYxRs3d1a8c0PBPP3w6GoW4hi9C3E3ssx0E4
e/M+JRIRUVYxhJljbYAbwIEYdkRSM4cx4eGRVavaejq0ZtqezCH4lNI4wkKABZH1Z3A4zBOtmQ4o
2bRXCT2ZSDoChooromHMzoOJ+25RDg+clQzRaOdnq0mN04D3cTNpTIglM9Heqqxj2ljWdVc313QS
7btJK4hx8NrvnSafvGGsbwzfuatMoEd4YvPNPJSkjhv2Enme9j41Mr900BHukQuoTTZb+tZbYy9t
dPATNiHKAOIiQh2ez4YHQb7TY3bPMvHtfT6DHxros+R9LG5gdzMqzJJXsyj1PSe+8VkhXd+pulUP
ynSueqY/YZZoWwLjTx5crKKyfuI8P0o7Sa9cMdnPOafrbVPc9Cj4tv68Ijt9O9la4/i9msnZFK1u
PTtT2W6hAKRnVAY7KwUrAzDphaGaTsh8vmx1mTzGCyoTAiT31VwePIOnCRlK6l3SNG2e0fBXIXZB
AsSzO2DW6jbtbJpV9hXz2BVq8lx7TBtTkXFP9s1DnKQ/qtl791R77QxgHr0Uq75bFAVIrviQMP05
OQ29d6FcedSKfHhutbK8Mglr2iSehk8EIjGKxCL/bg2BvKSi1Dd4lJefMqtzCqIC+mzhCvSiXscM
xmW563QdUk6Fy7cxbO2ExLPYddm0ylEKnqe2wRuPb3svZx/P+Zg5cIUCVsMgTrazm3grEXcM80W4
kV5aHwvT500xxmbY2NW0F7bpnym+ljOGzOR+9jzzLa1tB4wHEUzX0JflTRenJ1vkdzEotCoqOPHs
hL1cFTmamsCvrE1FZ/qHq+Xugd5T9iKcdL72ZCc/g7x0Pie+tlO+BHfGkNkhILvpwwGW+77OiuEL
xGc+yMK8AyO7aMXRZyuKhtYxjtIXxUPppT/63gA9V7fWVuuN6rnul+G+gfX03M3lAnt2OSaSgkqg
77jTiLJOQ+aGZgfx0H3RJgefTVBGfTO9zV71FBNMuR2zRaNSS+Lroc2/4+TNNhBDyrDVvGKrJwVo
odlrzfcmoXwKlWZ2z6j3UIZVxoo2pTFk7bAkM3Q2q7a9rxaXsXI3Fpq/72bNPvrapL1aQ1NdOH7k
/paoW+/RRj65xs026tWD2nMIFqe67TU1HIMgrznuAiLo7Ax3npmWDAdpncqLBdNyRGkrzSeYJePt
wMx/iFLYgB9K90d/E1dDfICA3jwjP3AebVAChI81CXKODmVScOjrWHtvVaruB9OUD5rlV/dmk3QP
HEVWOWflhigLuk2H634TG9Y6aWbRqgNnukFcv1zh0lWnJC+avRMv+VNtG89QDbjFVFmfg2ayTuki
p3euBwKdxW3rz3kB69zOifop+J9mJpCd9eTNE4P0TJiskNCFmfxI6zav9jUqdHiK1XBvKgfCq0Oo
ToD0W8TBQ5ahdMn061bG91rusRPXcaj6kbI3KJ7cuYh/pnJ04fdqh66b94Xzw/erraZ7e4ZBW0zP
H7qJo9XLt0mSEkWUB/GM1byOL36usCVnJG8awEYHbSrhWaQrcg9xwHpcPFu1Cm5L0aEnYSjakYDj
AYSGdAm6X9vOAvQQty/4EWbWHs8oLBLGkP2w1xbhPNmGGhGWj9aVXrAc6/kkdpWHFsO0kJjpXndH
lLf7JHmcQCH2U/uQeZYJTNoObhNRde+pVE6YKraZmAldpJbchQOX+cfEAfKYWpz+RN/IXR+M7qfr
ERZUeAtgATVycUq5b3Rl/3DmdRq/VB07KJo8JTmkda1xduqleIDx6e3SGACqnNz9WC9q7yXGh5fp
z+jzFOJrp7quA4m9OWtZ1YHfvsJ5OOC525s8l45WXYRf701a5ZBAqwlTl60/YxAw5aaCW3dmE6o+
hwx8VblgG17MRjB0TUdrg2tM/Gi7/N3TfHljlkaUNZNzsZjQ3zsNMmB0rsktUnTztZXDcK60oX4S
bmHdjKrvDm4xV6iGsL4342TvmXln34cqiKOho0G0oN16GgUsjA2AF/+nxRSVR5UO/94EIMyTJraO
XYZk+Wxyd7iZxQljYb1lNuGMoKVpAx7wtadRpiXFrahlclpqUx6mDpwTLFtxo/v0YiLUNU3kmUrb
GgKGHiNg51iZ6Z1aIDA5VhJcjwsAupZ8B9phg1E/0Srp4OOWnWJOnZALwTKeWiDPAX9lJHw5ibnV
srdxzg+W1keeET8ExSUlIxZS3uTyVOAH3DOTxq6NlCI+ZiiKfuY2IrOmTM4eapOTFKl1Lhr68q1M
50OezOVRykYdF+WZ31rfKMOBgzBsEUz5SNtTN9c3Zdshs1/SNFKeLOaQ2qgj08CJL0J1jPgXPUMN
ZaaxcZL21HeRvdgWEdyDl/OU2hqHM3MW8CPW+zyt5+ZNTqkWocbai7SqX0bmZ9wfM7GLW258sdV1
sHKcogzQSlpibM0OUUHJg1YxOpW2TuWRWJGcqg4u5ziu/BL40Y9gjufliESGfoU+V/4mw716aLq2
H0kfY7ICi0N9Q/WCmMm3UpSRZOA5Gy9V+mMFWogMhy5FaLpkEFXAKegxF073n42+y6MkWVk8jeU9
zq6APQaMOL+fMqvca37s7US1QI6Y7RaeJVRLvnkkswPKm7CZU7zrXZ3Pj8Xo0Ze0svKG9V/sMsFB
ruslch0ogDcx5OwdZG75zpSWB5p4sPqnqXXLe17DhumFO+6mGqFlV0u0YwFyC1Sw12hgOc2ZmWHC
RWmtay05OMvsXkqHPcnKZXltSyVPGU7ZR5MygIWJoo4NxA5Lizcw0tB54+qoI2gMIKhD4UJs1MZd
03jOhXC518bSnW3h91oeBip1DvS5lqMqY5a8SnerG5iH5gGNAKPnhtl7LzOOKkzqTwab86nt3WUP
Rkknp7bWzqPmw6MiPmanOl8/g97UIihmyBzBIRwyx9aiJFu99o2nypdubpxj1vjg6fwuYAcx5m3j
lfOB/8SGqkuKln035sY3dxyWfEvBeg9z7ANc8zq9Q1I9jDOUR8L2GM8XoWtSJ5eipSxKJp2lp7fn
G8BIFpbPEb4QNPvz4G6b7oEwh/tR2icY3Q6CEeOWguFNBT+sSRxNwgQGNQK3K1POuHhMU328r6n4
NmDGglOQWB4GUDs9cn/kYd+P/Qtv9DUeKrRQff1NG5kUAXTt393c/hyz5DwAAQmBcmyMctmR4Hk1
kVO3yWIwIp2X/LSwJaxSGje0seEe2mBwIi8rv01+410mWz0HnWZGEO/EhtzZK1nAk6O8L66lhVDS
EIV/WOYJCBJ1sXOlJy6ocf6typ3pqZ9RmsUgWza1rnETTx5xapwup4petcapl+QN62Krap9WRnVu
TUSGMt9NS+U8yKVEPRvXy741nFccrv4LCyFpnWn+ZrsVgKVaa3w+dGpoz3rFYLUxaxS4nV9vY7Nz
Dn2cP44DFSJLW8rxIuipFSjoNyYnpPsaYQIykoXsBKyrXrEXgZ5lUasP3hp+EQOBd7M9P9hGSzA9
pNnyHVI+yW4a6LVNlaktqI34tvUQ/+Wt92ylVVBvPBRNRzvI1Ec2GHroGD1Afh6dyGqmHejgZjOY
aGc9bwjuzWCgKkJ8edVSGPmqv0KiWtw4dG3IHUrdXTsrF4ilTSNUogODbLCdLKojq5uvkPMWgEE5
YLb9ddAG3zPlk0s4Y+8uiy6aNPNspUDHwYUG29lvn2BcPUitBqvUIhJPjO61p3l4oKjkfnX4OtoA
XF87uMOhtUHBVRkb0iiuYwaxp8GZlxtjKt4WPO+hZw3eoR8oQCle9FCVEHnb9NrUpDiuoFOv4Xfg
g947nNA3xgxnguaKGWVg91PX2DbOzIFHN5Ct9rz60BnvaU+0E7EHb8wSoD4jKkdKIlGSqTgE/lJF
fHuELGgFCqOh7CPfb9H3FsudoaqHFlFj27AkaUQebS2w82FrG83OEPaF/RbsZ/yQm0gvx2HPHHTG
syTTD+TdCgtjfCoG783rhjOxylFrGMV+xLuCnMl4YK/oblShmlPpEXisw4kTarTPQJiWoxdXB9ON
BfkNBITK/hZ6TTQDeynHYD6ofICjwnhBGgYLjqiqY0K/D0O/M+yxNzhg9ux0X6Dl2QVjM2/drPs2
gp+56XIoXlXqv0CEL8KqzvZ5rKC55fFVznn8gGVAhvMizI1Vdk9jme0smV3qUv5ofN+LwJNQqfK5
EOemy6nq2hdUvvKu7LxH+C2ggwoox6wwKA6J9bou6BdAeNMOym67IyX6Srmu521sS0FMp3B3AIKg
Amf9HKnSvAtk6rGWasYH5dsH3sCcw3xpHpsCdILZIapt43gF8oVENA0RCZE8TyTDoh5GH5G2yEOT
KSC+k+0Z9Zt+NFz+UMPaAWwtblbukkXKiNhIcE1MpFDoMx29aiAdbx0re5pi61oHGX9gdG3z5NHi
CQZJSe/O0xZWYgJMiXgJ+HW98y4skk7ypHpozOm9tyCYwA2Vm7xCEybA026IVyMxNaOLIUEEtS5K
xAYmHB0K7d5025No0Y0B4MFiYYmDwIm3J80iBVbG6RVS0cGtMWcwQXw12Hhu7NK/0jlYB8NM/qXR
hrmen8eq+qakkR00V093rkN2suFD47NVNLKiXJsxWUzrfVIdIF2zXZQxmq4e/Vyg6ZGrAlSCSA+R
x4J+b4PTNAM3H2oKTLUioTkC/kw4lH36c/IdoL67GaAFbkZm+xuWKGa2uj/ftK0FIpaHk/NUum8V
6HggD/fOIDGMqC6cY6e/L8HTBWnxYplZe1zMEvhD4gPuMi661ty5lbuXlobeEauXncb7vFleUdm5
nDEpMOChW6CZkVRS80jwEvZL75jiDSkt+bRLHBL9cWmG5LvHprhRZHRxjMuMF6Pkwg9kE7iFEy7G
MNxBbzmbfbezG3IBZO6osJ8segZp2CQTfhWvqh5trAn7yZ7OHa4JNo553C2z9Y5r7wQd9GLEb97A
fWVN6WdRkiCjrXegPdCs7BuimBrO6I5T9WdHIWCTqJjPS+Le4ck7j+SpR1AUOTqV5T7ulyVKPJD6
fZ4JSs4qMuNd6paPqRsc4V2YLEPUfeCYiEKd+pma3mRo/gQb/CdBcMYlmQ17zdm0dlriyotS5KH5
3RvQkRfN7reBYCDryPaH11bDrun6IlTUgpG5ZCjLxiZIgHhWH+yzkJKcPBwtSx5yqPvT4jXbpJ+q
rWw/pW1GoFivaUIz1y2+q256MTOH6Sa2g41bJtYhkyK7SsdkuRit6TwugsVds23uFvubBu4cnbZ1
CIYrVS7q0Dbie15jpplbfbqMc0faajZBP7Viji0dTtDhwrT9PCo2k6mboYHjYl0a97os3asEwnWQ
5AtXD1dNMJrLDuGZ/poya/An04lUE3cHay5B1X52aKe4/9vpFothNBpyb6IVXlBTvw61ueYMUFgV
BC5Y+SfIz53fFBwgSXm6dZcO73uuQ9nqy4EWVvKtywrtKJABcj9ePFbzR12zlw3Y3uJHokx3W1ZE
4XimXO5oZ1pbMr9ILtBlQQtfIwPM0uPLyJOVatWDl8XXPSrr/QAX76rwRBM23fQ0xpzQneScCJy8
jtI0ZpeaBA4Vv5h2CVsu66J60ZKznWfFFZd/2mnKOcTK5o3WSfUoA1JruVTqRWkvTjDszHmKOFa5
G90qSV8u4zVhwJCoc2mmjb55EsZyzHkS9xxJvrtaGsW5OOvSBEc6/EA0cW0b3JSURz9ge+3NGp5N
UehnrRb7IhBcsSWLShI0rMCNtDVdJSNRwNaT5YQW1if+oYDo5ul7hSntnEDVj8hosb/NHJQ2rT/C
fRkxuAHWk6gc1yTeuPYPU9w1O8qpgoN2092ZA0ltKRMD8OQFinLQbWzdvv3ZOUU4011hpv7d8ng7
HmlerzkPOwVIFi7jwyycg5tyE4KZKggxyo9GBhSGHRfcGHqO1wanLNvRzlOuOgmk7VfYdsUO1Cjq
cbDJKVL+mY4KbXGgndR3pbpVJG/MQfYgFSgzWYnyjbjMcxZr9L7Ge9U7LTjIkV1Zdk8Vp6Z05tws
/w9zZ7Idt5Jl2V+pVeNCLjN0BgwqB96zF0lJlDTBojr0fWv4+trgi8yUO5n01KxWTCKe4glwwGDN
vefs09C3zR2lLqeBtkXhNZT7Y/Vjymx37bKV0ALVQKJq56pxWakogjVXti624diD6SkpINSKD8Gv
7auawqzFqhdjqxNqdmGT10VprxunQADvziZSrx61hlzKf9XNNDfNVSqGmbrJyKQyUJ1bBWF7Q4H0
NxjAZm0ENROvZOe3xRnQ3nWDcLdZZBggYVkmUc2FB0100obN2kcFgvTQGXl9MAwZh6tKsu+xpTdu
pmjscByX/k1bDwgbeuh6u6RYEq+JCsvWtUzUJzWxTo89GPCS7dQFMdZuvp5rN4o2OamoN4EsmZhY
g8KtAMK+TzRHZ1mnGqap9D8k1N6/G6KG4Tx4rbEW5RKGAGgOOmApnu2yvzZyF/ZjEV/Av46esNAA
FMVvux+mGtawXScX5uQHYJm5hJbDY8e6/IuXW2+HwgN8obwB3Q0ZBE9G1oqfEXsbxKvYKX+VsIM5
TVIRA0derWGZpz9A7IjrKFPiuYlnd08M1PilVNP0OaX2vM5QoO/IHMguI5fiPkw8h3JobH01sVXf
UBJy9gm2lMeeifAOn88nnAPB9ZT6xX3Umu73AaFns/I5J2wc36jwtVnR5y6BqI/oZphvizpPb7Ku
S3dyaut1Ip34Ro999aVXs385QnzcUZ1q2dUiASHlzLwppqbZ5HPxHNbNBzumfxAJakmoRY2LqE3U
LQOi30mffgIvTJSPC5Xuqo9z56tZapK6Ihx2nyfIq5d9bkvqTORE6ApMM7VIJAPETNlXTirnxylh
P+JmcmLfUXSapdYM71TGfjgrQ3cPLpbkCNV4T6M9NT8HB7w2gMpyVwau3o6NmHfkseLYtXqWxRES
aZjLBzv1ygvTrNovhenoaxRf5VUZz8HPxqR0Qg2oCKVLHbGxGdV5AQmcQrYdk15Vze2nzpC40Foj
nH/2MbZOPJzBnlKpdVUiMcfS86ymLuBk5HYHMxf9fRva4YZ0RHpy2AAItMdI67Z+c9UG7cQSxuYC
RN3y8WBpXGc5rNyBfRF7vNoMPuAFHQ/ClPaVDImD0ZNTsENQ2Y+KB3A5F7ReKTGQG6aGsqM/maYP
DSf87f+x+ZCb3KN6OyeDWuWDX1wFc+tQ15zDrRWG3iYzwogpxm7+8XX/laLyfy7O+G8jtpfr/Sgr
TfZG1LX//iK4xIq/ee6ej/7HlkjATt/3vxr98Kvts+4/0GvL//N/+of/69fL3/JRV7/+7//+UfZF
t/xtcL+KP9WRyBbfk2Osm/K5i59f/Rv/CCqlD4sI3YRvs5T9I6D4Dz2G9W8LrwrJhQVWzvaXsO1/
ySkRZGDy99yFy+AK/isijv8SZCC/lwp1h6eQTyjzbwQZJ2oMgbYDSeci3VMoRdDwHUt4RFb7k1Fg
4YgqrDvIpPGWmu1wRl114hpRL5dxBbgHQCacv1z0JX+KuLLRtAZyZ9h0k1rz4Jqt+FxD66J/ZNfN
A5z7/pOJ6f2qd8AZrwqszISsCJ89TOJNJA/EbAWeolaHdGuLgfYeJ3hK/66ZGfAp2fmCuc3yq5RQ
ADaCFPAgLQ9AUJwiw7tb9hPteMskGWtlW9L4mlNBeBxpUn4eUoAne00hI9kQg+I/clhRgrgUR2yC
rEiu6lSmzANt6t15veX3Z+wUxzqvlwezkIX4kpGUsCVa3s8f9gP8zQWHX8meI5jXTeHfqhlrZ/Ep
dBhv/6kQekPPd6w/fH2hkzcwR6QVji0XqsP+SVflbQ1MBrT/CiQ1xGCfTfB0SdDsmd93LBFjTMHX
QYZEaAbuBGwJJ+q9EPjuYBUiWNGgLMgP8MdtmCDm7gMV7OwByQzLrFq9/1tPtIv/XBUVCclToLoU
lujjp1pD7Qn8cYK4Z/VsF/wh3tKiLFB25OaHOs3bgjKjm+7G1Jw3Ud2V+0nb1YY6uHf1/q2cKGS5
FQf3P5++KReMD8qr41tpc1qVYU5xs3NZDjfsbpwbhwQM6g7WRCsDn/dQrHRr+7dgeMZpY7dZfkOo
pBMfwiHz853oenEtKdsFK2Dh+ikux+DBrtP+nt2pry8rjunECJLJQiPS0Ibe2wky5F3duB0LO0fQ
m5Z/fuOYVXylosD9MBkWdf/cWoookmrh92W2ETuRS0DnVmOzijbEJjxUZI/iIpNwFdbK0dOuLIn9
4YhM4tsWo0nyjbVL1Gcmi2Uk/pcS858nBrENYAf2MgvF+PETc1wVziXMxVVeeTQWPbf+TNaX/l5N
ZBi8/3bkq+HJ21ksBp6E+kZO+Mm10E4SEZPgS+xdmUFi6DyXgJa+u7aMKv6QdPCap2Uf0CpTkHjA
GTgnnPHeScr50BCbjCVwNPprGlzlpRYNdlwrIfUttbvkzJg+mShexpHHauGBIgWodWrt8VQ6pbpk
14CQetzniZ8ORC4b8YYJs3qAczye1aC+8XDYRsJE9RY3hvSs4xfRR01Vd+AF1jXfGEBx5f0KzLwY
vumqCeFHJAaFKrz12SHX9KmR3eVaEufYgrfI4PuvByPQFzXyXUo/BSEKq9FB9BTTJizWUUx/cv/+
6zxZzJZnhLzRQcLoAhaS7gm/ZtZDl9CGMLAZ9g+1RQgF7I6Cj/39y7zxXByoep7lUCDAiXMyaPRQ
plg4wTuAPdV3XT91W1+bj7VBGHpmthxsqqk7M33LY6X9y1fBNwHgEoua8ChNHL8M3AUWPv3cWCGC
kS4adT0ne8enoYpup6++2pUmIWpsobwjz56IEG+16FhTaMB9fP/3v/GYcXjAVGILgtlMnNwK0SMz
mwrYYFCOyV3pOUdFMdzN96/yYq04mQcckLyIz9k+CIbY8S/OncwGJlcZq3QexEXmpuWWuCig2pGF
igEtEh2qAcnQBdK7Rc+Ak5RZkGJrVVbxLQQFerW9h1odY4b5VxCrf97GorBVHq9foCY5vjdd9qlF
ODIjDUD6ho6DccEWJ/z7q7hSmECGJPtDFrPjq1RA3UqQ2AbxyRKNYkkhzaxM6+n9B704Zk6eM183
hh+BvdYF/XR8FVj/rpwnnrO0IpzYbpvuYV3kB1pE8+1EIOHBogu3nkkcunj/yssbPL3yssHFRQwD
mLn++MpmPA0O/UEDSE7LkS4uoxRmK5kt94lN1wS3dXmDD9n4ovRICWWswnMGlhPH5MuLhHpGq4e6
Jx+XOBlkLfq53vaWxWakMkKJDYp8QjMtxojyYMDcx8zThfu2t4YLG8TJVZrI/pBS19zMmeouZTay
soY6WHdeCzHn/Qf0xqTPF7ZsIeBCY2M8GWY9cRQ9bRc6yKqRd4jg+nuoT061zvx5uPYyiejl/Su+
NRhYB5eJja3bq2VmKibQaRYcGOZZdAYwgiAdG+X3IkQfIaUFuMJS1o1uPf3l/Su/Masi4mOngUtM
mkwvx4PBD3uRO3Q01lZPUzGjqg+ABqCDH9pNvEpbN9hWbR2cmcveuCoDECOqwDzNBvVk8FNYaEDs
9Kxxgv6LGOvwK/1ZQuoaayQq0ZFkxKwnUP/7938tprdXYx/vK5wFl23qcgI8/rkNgJKxd0kiiPVs
exR9+RIOrlvQ3ynKwNmGrqiMbccO7BLwgjVcWnlv/NadprY25vYcHupBiN+xSQjLIQfKIhEl5ybC
JidMqk3s6/l7nFsz4rq+bmFq4D7O1yqjgbflKDaPO0kZ5SOcCCoz7cSm5yAJJdUXrZkTkTzlc1us
W4ui3FWb6tbZ6XKJ9A7ZcW5qEMyfTG+BT5iGqW6h+fX+XgZLyGkPIqpfdRTk9IroJpCsJHrS39JT
70x068b2jD9IvvGRcBC2cBqw0QaYufz5H0coC8JI74h5yZs2u6sAoRnhndkA/aUpo30fksiV5Cnp
wEM2XhuOjVIPCfet7xNWodO6vPB0X10kkeXf1p0w79A0cMA887rfeNv4HiD+Sr4r83QmR1AeIuuL
yJ0QhfszYTojdasevr1/lTfmU2z5rBSCx6EY1cdPwiawVvP22XhFhJkMOay2jTm6yJ88El43YFk0
bT6OTGi/oXjEqRLr9+/gja2Bp3yOe9LBrIgh9PgOujHtY40iaOUmBm00U7eLqzE8A3d8a9vOUQqD
O/wB5irn5IdygMsF52bKCRWxgDbhLispemflB3a+005P7w83hn9REmmxd8wm3nn1FH+gFexfVLCX
4T7opvgclczYSDwFFLwICoVOsnO4hNfzKR+5TdGDOg3Tizh5INoXKclfLK55AaKpK6xoW1QieaLZ
F97OxChf6DB5mkg4PbO2vlBCjxdXmz3wsnHnyibA1ONXUYjG98uoRRCR1M4hM0Pnrhj88kIsrQ2C
u0KUYAO5qgay5TwM4fCIZLxtSHHaOEUEavJvRwa3g1SOVWzZnr/c7h9fqZaalKi8ZtNogPDKy5Fo
JW2eI8TKN543Q99xLI+HbjO9Hv9qSt8VskW0TROWoa2VjrDZaIoj+agHc0+mD2g6DvxfSVgIqjXS
rWQVVuhy21iU9i4TVrEFDE7mODoo+ksTqcammtW+qGPcC7ntnflkXx92cTO/HD1NTNJ8uMf3O6bY
27uO8gBIxu+YRmD9ZcLoYO8TtH7mFbxe64DmgAtgTJiQmE+dlETclYbUPJs5SLy7HkcqkpbM+lRr
4X6iqM22AqTu9/ff+5vjEBqFwBnO3ILD7PgXtgRoec0kGId+9EnZQb0TgcPsbKaiIJAmnaMtSVxy
bXCkIg+PRNaV1XpE+KYT3a/YcaszYOW3HjknaIqdlBf4Ok5W3sIqp37kNLWaylbswnqiCGVUI4mc
YzwFZ/ZTbw1IfO9L7Ah1oMW3fvzzrcilLuDz0E2CeB76cdKYZpOpZrfhi8hPD6VpWOkGhK0/HkLC
HgrSO4okW0dIEJu1MB3kBZ6JLkdB0Zy++FlYwXtwoy65A+qMA6FDE4DOH9OYPLz/7t74mOxlpHDQ
8c3Fvn9877kRSpX23Lsa5IhIO0kOpadJXs6GZl82dnZjwpZfk5dht2fG6uuljLmCMsdLyZwHd3Jp
7GkNVQmfwoxntVig2YLRvcq7ZC2MITbuOz9rr5skdJxfwhrnj9MgsT+9//PfOIFyE7ZFWZbiJWbo
k8lEO2kw0dDlJuwi/oiz3KHagjqsmZxPXtu0h2FGigKhrEOTbgxfiAFBzZJKnXyqRwLkE8dncxaQ
Z3Rmz/PG03EkL8TCy0kF3zkZVDHcULwx9Ppb2vBf+7FLyJgrTXlDhkc771FoNOF2iiFoBug+4ouK
w0X16f2n83qpX6y/S+UaEzHu0ZPPSBtBCz0uDqlc2yCp5FhsJh2eO4+88bG6JqdTT0mHjcXpnFXA
I+s8hJqrkTZ9tXLqJFqzzVR04Ep3OrN7efNiVJGoOEBygAl0PN6L3PU7zM4ky5QDvgJMIc9dkX8Z
zUl+/uuHR4GTp2bB2hCkiBxfKVVp7Mhw+bKKoL6Iin7YpiKLzxSfT6ADy+nWBuQGv4WyIYyd09ON
ymKir6CIsRN3YSVW8/g56ocWaVlctt9cUiDNC5WaqDEzmW3IlEwqIuHDn+bY980KhtCz10vqaZ6j
fhOIWiM0d2Mspy62H+ReUG9LrUT2+PcPh3qHxXFQWVjMT1YMqoqOp60BmPvkLWnhiM20qOwzk9vy
Mk/2R1QJqReaBEJTATjZmWVgn+QcchXYcxChmVFRarTyk1VG6pp9bHtmJTBfV/DATIklI4MWmI3f
8vidIzdHW4JpeMU5oFgh8jOeTDNC8jG3/T5syCCL82C6ph+YrkMcc5sOWBw5F6OFAxD/zkU/whRz
UijDuDPDXe3Bn/M5Hl+UBoJlvyva6wSW9JnN9hvfuWs7fOo4TARImJOhas4lWYIqMFYlhyWOpU18
MDRu3b9/53RJWWPoFsGXWfYuf2wPo65BkJRxti1pVl82sxOtlGy6M1d56wMHZUFBzaN2+2pBmwmb
s9FKgSEEm7lYfSoLRq8FV0/meOXe/0lvXQybO1AuSYfPPW3tTbMjcvwjxqqK8mjxrZMx2FJLssvQ
v3j/Um+9Iz5xBeN8wUa8FBv+eHqtBZm3qBlaSKcA+Mumvci63L5//ypv7B9dj1YJBWiqdTRnjt8R
7hnVkC7GAI4VSWO+anYA5sAmtg+Y1tCeI4R5/4qvfxe9GT4XqEGuyUnvZFQ4bdxUVs85L+RAu0rt
qbpzOmM6M8JfvyhQFhZEeqJQlkPryXyDyFVS4WAlG3qR7WBgBxEmLam2UkXnAnne+kXk/dDtFcwD
HIWOn2GfyCYykD4gtcVXDCGsxsLbzmfmtjd2nVTwLAaEuwx201l+8h8DItURjEWQnutgaA0A3OCF
J5mHl3gSxwPkcmQ7SdaQthomt2Me1VdOovsD5WYs3VhPkQghOpJN/yMdC/+RxIbixkb9+RlwPkrk
91/yG4/fNclc4lSIxZZTwvG9ZgO0boJX+Si7iIK6Aal4pbrRpx0bmF/fv9brIUy1AEqezVTMofh0
DradgJoIOGsSABSUvIJOHxnNQBKsBsNUiFvgMfbGzjnzE9/YSR5f9+Q3+gStTGXJQDZC6phOYz0j
zc123AqQTC8HYIpUbg9u27hQunPv/CF9Ji50hptkpOVu6JAU6nQsn99/HKxzPNzjVZAbIymL6hld
ato2xw8/dzUtZX8GmC+iurpv9WwYnwS5s9llg2A+eZyLAQeMGYbyNyLbmHT4GMXnRjVdUt07FU5D
AMiGuC3cKnN2SdSDVqeK6z3S5nPtAy8+U/sYQ/LnxGlwKOHtx8k1DKFrsDP2nS0RA6Vel2KWwK5o
AVhE3AQJqEIvjdhCI5lKLwd/np0N7SwTYpNnARJ15hkcajelFoeD0RVIOkvnofc5VyHfHPt7ilQJ
BNawKX4MxOLBCO+dKmYnU5EfE0yIQtfcJXTwGuB5eZ0pKp6stUvjtivNYlyhCNFPBLpm0dZvpIrX
cGWxqsB3qq6oHdYks/ieUWzSOR1/TGbNl+whNCFYlxj3a8Qtnbuxsk6zZzLGDFO9O/5qMFmITQs4
R18TIt+327BJAwWBIEj6rejJMF+JstVPDpuFhwAjCZ54ZdV7K1oCY/O5tCuCBixTb0Yx+PcgNeJs
G9VlSazgwJ4fMaVy1l7FYXolOgjJm7Iwra/ouO2fbVtl5gYTuH0ZBgOqu8wZhj3oAWMzSVGpFTVC
aOxhqwhoD9pu/lFbffWEpA3eVmOtyZuF/4CKm6Mg2DII36OFSU3mlgJZgp+N7lTS4PmH37ukIsvA
exgjej+cl6Jq3GMbX8TugAKsfdTE2UM+JtOXFqHGl0nn91bdJxdN7DZy6wV586tuTfkjHeryCYb0
/GGGSJ/iZu/wNY8TMYo4dpP6tqKjkG9gOQxibWOMbS8Di6MjYGgX3XIbht1HeN0KGLpq5ecia0LW
/UIxdlRS+XD2A9wdN108pleBu5AbbN0QGA9fOxwPaT7qe1diGheNq9FqSM946mLt/cBrsUi4CYp+
tIql662ntpnXIoApsLbTUX3DkKmaDam+8wflFvuAcAOE8pgDi62I4/xLXSPF3aRBUmBewnIhV4z0
EKOE4waPegT2tsqGUF6PrltmqwSO2e2g4+x7muTjbWar7nva6DK5UKNMLuqMreBMygnjU8r2kYjx
SC6e1xiXvV54Yak1ySvSNBq1ddyeNNzKKqto58oJwW70YjNzUYIQFfXiQdNwVcDwd8DrNmNdBc/2
hHx85ZCXrNfhHNCmYfxB2skrLA/G4t/01ew8OoNBDsRcKCybWuG13NiT12T7pE9QhbcJipG6JY9n
xpLdrEu5mF4odFWfszwployRdoChSaPye69SwDtVgfcbq5LtkReWW7aLkBLsyaoa/aLZ4gLW+VUs
iCfBKiZnRJEA0JfvUFtPaUP09yqX2rrSAZ31RSw2/CbAo/goe86bOFWcEfRI146XRAgptZnNaAS7
Pebxr9KX+AKUMIIvbhGW14X2cJESa+l/E8SVfrFLD/Oimil4r6hujWpFba1O1zHHPUxZfp/fERKM
stqgDPlRwPz50i9lir5xZYtQoihBpnRmFuGWmLvPoh6tgnOB097NiKKHFWna5lc1RChBmbVJ6GyB
FlAQmO99IsMLRp7NqSiuZ0vvkSiwYgeWtofL2rNj0k91I0lrl4V/V7Rl9qNrZTQspIdxS060TdxG
bIz3M6zz7/WQtXdixNe9quxBfB/rPlMMW+JgqIzXIqEQCnHQa+L0d9844gnEDVEL2KzDe9RcccIH
7bQu+IvR4RFXnkDEWs4uWB36Mg+jZ1FWlNMwJZgiWzTs1Ywa3K7t/ibrO5I/HHuogdoYfT6RIRBn
H0NrrL09VS77ozQ7Zj0XrvqD8OroO0c2iugknnrPaJnSp1j33aNtDtN8EBADwC/h6UkwFw3dk4iK
4GX6wY8/MlE00IUwWEViZnxYRvC7nBz9RL6tlT7CUc2+MHn73rWwOSqvsqoqf3RukEYHROvA2bHV
Zhhr3eyTl9UQmgI+0+mDG8YOSQ8o3Mw7ORRFu8PPh9kGJksO3xGgoAYcTxdkhZokv7a6oLmuGcvX
Y4g9g71ADQqwkXZc8Mn0hbgw8iRDGhO4QBRi8uOfqQcXGMSSMbwKmrTNL/vEbFiJDNfdJH4sb7us
Ya3qHKuVB1O7RN5gh0nv6FcHzQYlEZow0txsssmpTSaIh5g6N7ia1U1vpDFeHLw0dFcNjYHYz80W
kg4dpMe8roMH+qCBxY9O22gXeWQ1bFVjRZ9Gb27MfYB6p0mCdgWVPcIAwbemDTIfsLMmOSEYXlyZ
tM2R3m+Iwh70IcTCfNu6PmSMsC/c73Wk8o4/M+s7WXH7W9lHeLm7xd3lMWKAgk+yhmAQNfO4F9il
H1JS6+Id00DMDkIVNRqk2hoyzPkq+BEywX6eObj/tA2VikPpC5e2ozuaHzrXLIkxsvsSR5IMahcj
twdGipAZRHVtR8TFmuPa7O1J2fG+mGr5NdBQhx4uo1YfJinpxU4iWEgBJHFhhQiUuG4qUEqbChfx
XajJJFjHk9OJvambMTz0cvCJyfV6XNF1M91AWcT8VkRZ6d9mhcw3udnl/iZ/EQy1TmHfTWOJPT/3
K7R5Ifo3/KiVmF2y2GeiNAPpwHQK/a4OdrVtAAJSEUXPLVazrL8OYuX/dBo1fqWKaS/0tEA9+h4a
8FXWJDhUrbrOn9kH4g3DCwordRiwza6kM1rPespYKyP2ecYaqaLArILXQq5A0zDVBj35RBvXT8xb
t+39OyPpuocqiKJbd67DuyiSSmPp5HM1gQjB/7Hk9NAUDR6vCcxNusYUMWTrRLf6Gxs+r1pVTmom
m0CMLBICFvawquoJxD1bk/Y+1Jn5Na0F3vxw1qm9SXHD3WYtXjnf7ke62ZHY9FXt/05a13jusRZc
i1lHDtrH2gKrzaIZrEjTKnZmzCZpZ4GUOjhJM3Zb+LCIW4igN3eK3nT94LZiSjZOZw7hA99HtKBV
MRKtS4eZiKQTw/sKfyLKLslCKLKrzLaHYeXFPTmWKo8adCoA15tNG2VJepE6wr7pixz3TKXq3lkv
JhdCTVAXNDdOXwc161ueYuh1Mt/aEN9UdHvT0L23VyaBVpeTl6S42klSCTGZQ9rf4yK1ET315Gb4
Rj99ykh5fCxj08ecRT8hg/Ng2CAdwqL5JEqLCC97dgbJRiXNmYYWaMN2chIsMP3gp08oomxzFfil
+OzkKvzolFNuXppqii7LScl546RVjunERwWOSdz80Kg0alCdeskBFuSYXHpwAG4KymS0qSCjZSsU
G32xGecBEv8wqYyEMLdViwQN0/6FHc/ToUg9tmiWPzGutWOo63QSMt/i58jVNTYXgJpspnr2K5Hh
h+txbP0HYh9Gb1eyL/45DBiyd/OUkU/RZI6Jw7l30DEXpRf9xgQUcG/sTm6yQgtYfua8XBwhA0ZF
z/zBcjktAd7OROKJJinSGh1qI1X+oZJRFFxUZtB8FZVf3KHNToNtLsZ6X45Dim4BpgURFJUcpnXI
bn7b9CFddPoB7TVzCUFvTiV0ft3MvUHiuQhks626qToot0zajT2yC1gJ7eA0zFqt2l3jQhLelGjS
8FqpPmVKIm8c036u2f1XQTGtG6pwrrNK+4xp38YY+Rmt/ILY8kbrEM16QcT5bZrfp2OUVltPZMGw
CeUAh4PstpwUwsiy9cGxNP/+/yE5JAXcjZoH2w8NX3aFNaFRg1Gv6bi05pkK5xutPkoaJLsvjgJk
LeqkXJMCxNID/t91qp0KFXL3s49sznY6QijlyYDnABZGpaP43i6QjkgM7WVWTcEv152iv6/qwGQS
yqbpuEhCT6pVGmUXPOLFME4e+L4y0vaXSotgHRc2Dr4z5+i3TtGeXERk6KKoYx6foh0LUkppdfxw
jmKraADzO7ZJ+7swyAyj7W2eObe/IVtziN9AE4ZQapHonjxpi8CgtMJhB9OFNjEnvYKF0iDzneyY
6WcQ5eNH1ymYAiW5ZKnhVXe19u1t75hktQXYeNlk+BW5gcY07dNZ0dx+/4m8VWhx0bFTzkWOIk9F
OUg0Rem2FXLlkLucBsBmKwLtsb4NHnbHCs1FX5T6zAhc3ulJNYOqAjouAVuUoutJJU+FrI58UVzV
KvsrY5JQwdIu8TdJ6c+7VsFjiD0LcgEYwvRMze31tRn8i05VCcfyaV8cjwEz9IPUK7h2Myf6skxH
79AOefu1NYtntsHBhymnONAa5CH97aNWi9bHokNGU5u+4PGFYQv5Vjk6bGSMsb/kvJNfYhkGEULR
EyqIzr7QDE/OPGn31ZNG+ooCh9YswlRIxccXNRrpE/vxogFOSCEslpPBzOYH0kN0zR9k+/d/5Bsj
nonFZ2aBc0XimTj5xMhr66e6QgpJTAROvy7JAIBiDZ0n9pisaW4gN2qyWSk9zt82B5KaMw1SzujB
F4Qfz4h0L+XUo02yYz9aj/gozwks3ngoLIPMgIhPqPqfavrGZPCqyJwgQg+VuxpTCuSivI4SAJ21
/Pn+A1ne6vFQR35tLwMdqQsi4aXQ/EeFdzQEnsFCIYEayvLaL1VjHBLbwE1tRcoxATbZ4RNZhkZI
8Ujg2xXg4Lwz9fnXRhvKN/g/aGAC9OI4cXIXaOvALi2SEjPQXX5ZmrPrrRv4co+5bMYHo67ltykY
5mxTsOzYG22ZbKzwVng/DUMAp3n/obxRZ/XEIncSZG4hZjaXN/THU4ktz6heLAtD0pjbOoPeNy8b
jGpOvfs8Kilq51G1D8saz2c9w+PrrXpX98FwaJJk+DpQ/4ME0Aab92/s9chY7ouWEyIoHC2nGuvG
nHwLWm+I3ibPNhMxfjjhNF4oEmQP2Vyf0xu+noyQtNJnwDGCvJVm6vFzIBxN1AxEeuXF6D1p2lOr
uIPrxe5hORKEmt11Qlr4km1qjmfewvKXHw9NfiETEV0VpkQabccXd/sksapAI20ddbNvFi5nxxHt
zNh745Ey8vgIMMVglXylrHNJKJWL1DCCv/YRzJ34QBoE4d/F3F54mavPOXBe9ylYUWiA8aGgUGbR
Pf5ZKXUJw3BY0vq6Ce8cUGmbIinU2u4Qmb0/XN64lKLHhsNz8bABvT++1EDynYTaGCIC6ufN3LXJ
dkIts5rrYDo3sb6eSLgCg4X9LT1pftjxtUKF12yIBIv0FOVXbl9UTxh5sopeYuGB4Q0nePPG2F7n
oF8O42z+NuEHbBBVinXVUTDuye29tBtElXVvzFtKNPige7vCkpGq8TJD93rmnt98PKalUPwiNKW9
enzLePLRfoZ8TRSrkl90jIYrWY5yF4t5vnj/TbyeUWhG867J/mCqU+wkT66FPy7NCF9b05wW+V3T
p6QJdmU9/UzITW2xpw3Z18JFfXSZTHZIF8mMo+G5NqO02zZzU+drL0cFtrFoWZj3VeSH/pmdx4sg
4uiDQyYBgx+8HxtQ7Fon92h1og3IGF2Qo5arn8J4IvN2xL5BIjPl6mkTGoPO9q4sonGPmd7XnxAQ
tUiEU+Bnk3IA/CGCaGhVMMXv6qoucfkRRDmynSwRj9P5MW7DrDOb3ZAufEFQ0LG5MjEkAZjpg2K8
zB2rgdNCeOm2y8JpCw4pmi6MPhD0HIx00rftZPbmmQ/lZZk7+emYg5aeN0+AEIKTuSYIco6rJcSr
hm3dfjRqY9pkwku/UXuwys3s9XmypWAI9jTVdgaAy3bGcoMqUN9g7Jn0NcmjxrAqR1c9tlC2rW8Z
/YVHK070D6USqoWJTwru2oUGBpVN+v03UOMmJYbB1tk2meKIfAgRR4/vD7xXkygFSzyzPt8k/1Gn
20lSDLOU/SbkcMFBz28cta4aPZ7RQr7eVqEZ4HxkOWyb2UUuPvM/F0yelAfJoEMI2gfVdZL3/rRv
C91Gmyy3m308e8ZMdHNAYmgcF/mh8ZIWRHhPIPhQ0dEkOxO8xCacOpzYVDoCczt4UzKfUTK9fhqY
3hDI0qc0fcc5Feu41LblRBtvTecGVHPf0t7igLf922fOh840+BJLz5d0MpioiTgJHytFpEiFFMER
DKwhScTVmVG7PNTjQYsqROGMZgZTy4Hl+KEb/HOTYFw49lUVbaCOylVApWSr864o9wl006uhkRYi
5MluLxsnTp3d+7/01f4AmwDPE0s24qcl5en4DkZRDFY9cwe2WRo7QCRgAnGaXdOdhUycW920tYGm
7E36gh/ev/SrdZtL+8igOCehiKUHf3zpiVZ7L2KDfupYz+sR58lNTHzyA5OOvJ+CND9zPHpj6Cyn
ULXYp0AceCcPO+ArR05LsQWOnLiAmvNT47E/80ZflHTHr3QxbXMSWryZy478+FcFnIS7TA8JMcW5
85R6De5y8OlU9ht2DdEWREiYblojwm1D43dJssQ6qoHwrUZqSwgwSmu4K+O2/0EuHoRTCD7elerB
0hzoLGRPqEmm74ERQQOp4JXKTWuO8wP6NfM2U6pTO3OMVQ+eubSg1XKn36ZK+sa2T9PB3hCa6rh8
PAQ543Rqc6ptjir7O+i0CycKQSQ9/sIwHmM0gMEvL7Pq4YBrxg13OSGz/pY+bICLF5VwtkkNRAGb
zs67eUvhObdJiA9De8dCP4FmZaV6Io/ZDTfgSs17ziRj+bGk/KOvJjOdUZlPQ1dvkV1PHFNILoJZ
VHV5QXpx2H6ZkWPJTRRWzrRJoNAOPFHq9vsObjo7itkq7wwjUN1m0C2dqpaP5T5EaLUkrHbVD9Bl
Ifx5MnCnrxWt5gtHVbBEOQYSlfcykP+Kd/LfUkz+hJj8+7tUlP8feSfLjPSfcImFp/IvTsrtcw4n
5aacn/Pvcd3/OkKeLP/SP8gTW5D4phbTLmYi9k821aF/Imgs8W+mZMqhPIM6FU8vf/Iv5Ikhxb/Z
SmDB9BfNkmUvWWz/Yp4YpvtvHjUOAJy+hUKI/MO/gZ4c7x/5a6ylSIP6H90RBzLzZPYTKoGlRFL2
ikI05lqjdK7z3kvua3SV58zix9PdP9f6f+ydyZLcRrZtf6XsjS/K0DdTIBAR2TKTmUkmOYGxRQ94
h/br3wrVM7tSSle8mr8ayMrUMDqH+/Fz9l4bBw5xsBzjdML4wL8/YNs5SmbdCSqpZC7mrFAx/fly
9apvaBDnGy9ukTX/7td4+M+u8/vorj/ueL+9JN50Quuoj9mO3kbkXRSiTeMSTAcojufE26x84E5+
9fev8hcfjP4PDSf2PWqV3wzrv7tqd5FHsngAA7gqk6G6ulzHEcfEwXSs3AG6P2JVQtP//jX/4odD
8U7uH0Ms4md/k9j+7jWrrgPSbCIuJBM2hNLf+iIjX4QrLYbDX0n1/uoDclAxmAOMw5b+5pdrCk86
bgsyZtZwp70hCb774yLP0prF9VRjr/rF73Y5if77DKGDx20WaTAFDsuE5+dNLcaCtEELjJdpc3Vj
6+3rWhUAtKbgA2ak5LYfwptK6v/sYuw/QJP+F4vl8qJcAHlF1IJU+m+eBRhlK0J6kPZr42yp3SOq
193Y/WKxvF2StBFsm178RXTLg//2hjJL0Vu73a2pdMR8X0eivpM6+vrPVgcvcmELIXL7rQnkX77f
362OlRNzF0psDBgd9YKEYXto3XC80s7Un//xS9HO4YHGIn25gL75qbRfNlWzBEQdlK29g++iAQvQ
ZVtevaWa9l/8RpeV9seFETNP4St0A4Tj7JB//GBLPcp+pK8BI50UvibZio8VGOKPSjblHQoXTLYh
CqFfPGxv1z9fJ/cBj0A70qwvisk/vmpJVULDlfSezgnNY13s600TJ8OtJwSw322wf6WS/ItFgtOI
kpRt0maLv/zz3/9+TSxjux+R4ZF8mSe1V5xjojJOf//T/fWrMBGi73fRm755rOvAt9a6F4QSwVJI
zQXAT3Ou+OdfHjSZi4shBkpCS/KPn6Ugx6Xaba4pi3IZKLaBdV/IOrp260j+rKZB/qKq/vPegecW
MWXI0UpT5G1VvSlUUaMgYSHw9jPfMmPqnaT40UyvonfeNbEyB6OcX1wf3+7HLBHuS7BW6EAz9Xgb
e4zdwe3VQKR9bCBAKuhdxzEiaKWw9unlH/5slz2K+x8zPTLB7beuPRkKa+rQOF30n/pu2cvmNAzy
Vz2+Py0OdFM0tC9J4A5/0Nt+9m6hePJRNKbthrQstXraCcIY5+kffpjLLkV/j1XOCY3984+ro4F6
nMSmJcEtRLoWLgl8cUVMzz98lYTC48JTuBzQUMvePMAYIE3U+izyRDbWwQVXn+lxiA5//yp/WgM8
sUwhbID0VFJ8e3/8LBuonDmOe34YP7auSZvaHzCpo9wN9a+GTn/6dX57qYT7OQUVA5Y3lyx7LemZ
N4NPpkPl7Vi8J9u/2gRK4/zvP9NlQ/3DhsvVnIKF5iuNP0xCbw5FNcfTaNwdjaBgrsSevpnoXPs9
2FAXFsmeGXcj8wnFJDc1y19bqO0LpLrj37+NP39eJhg8WcC9CGfkhvfHr5bn1WvKOoqQf85reb0h
n0FehKLuV6inP/+GBEaCwAovOApe583JaSHZKhXdfEQd48C9VUbpPoFcLj3hPv/jz8QLMLjC/kaV
8zYzNETfKFW/xim4S/EusvzhPLZx9Yvt9y++OZybXDLojDrs9W8esG0ow8XrNoY88VDmY8udeJiW
6lfL5E37jDEHdxhisPlEsA7c6K13IaibZp8jFA8NMMs17zi/dG7jMP8OVgdliaVrJFD0VqhPD6YW
KPuQ5QJCPJX6woAPlUY87a5Ssn1aljWmjIq43LsFxIpbwFn79wiztBjIoWvVD1iyFyFb4Wuwv7W2
1VPp6ZkcNU5jkuAbuQ596pROq67ttcCYSVyfh9D4WiczYYio2eYtiNIF0A68OTbpcouvpIuS8LGp
VsL6FoxloXfgPJPzY7AWSFEb/rGf78MwOY9RBMwALEuD+hv+OChePLFbdNq8RlU3U6PFh6Aa7ZM3
AmLKJJ9OvCv8xIo+VQoF5R2dh2hP6eojUp/nsLBhJI8mObd14gwPBAiP2xXk7r19JJixlkdHo0+4
pd7ekLYM0bQG6bA0IjnNw8L0M6XNVnCmtsEY5fS16+D9qNcCtaI2sZ95e2D5jwSvqfrQEhbziKvY
SRj/7uyJgdBEKIJgrcd0amMRHKeAUf2rWxalfT0akh1fXEwROyLkFbX6l67ywyoXpLx56V56FUgB
O5j6gxliac7Kn/GkSmcEL0y4Yvm5bQDpZ7Wi5XHoV6d+sava2q/iRFjuwd8YTGfKVWP9EG1V+BJX
bredxx1V8dWsIu/nrufVxgEjdnR0XYRuO13mDQCvrhlgZsR8Vo/l1EZj1kc4Wg7hCI+cOpQ//bHC
IY1QsQ+BG3hgtHbGSCFTnHDqO3PfVvhRrwfhdg+TnLzwefNjDfZF+wMaAstHHtjnilgy+LWb3ZWk
XxGuXllfY3jDF5y+Z6/6HkhSr26W2gq8XFjNrL7XPWlEyttiqPqi010KlpOLmc9ePRJ3VeOHPa59
bNSTMGSwfd1UQEpjNiDFVEkeeMJ4+tyGieWWB12MNrFvQy/LaM7xnSZLdHBlac/f0TrY5taPZad/
TLJRAl1ga5K9PPqb59zbPbOaa4Qn1ZrPKnTkmTehv7V2PASnIonqh7i35U8LlZqTJmNtrJtySaJ1
Simw+/FBOhaTN658njd/2xGX8atOykqsq2Tdw/mrTa7EQAMa5SgKZ2Q4qdUGPYLSsTHLIWlUE6QA
iEum4ENorVdqrrso26talo9r5xGT55hkTu5IfBX6VJX9+D3moZpPleEZ/tYDniYZ0JLDjdlLe7vt
1sLqjkss5vjKq1rHzjcenuXQVcF8bxaAvnTdY9O9Z1AT+kfVN66bV8zdUbp6VQmlqiJQEX1EEW9w
uttZ5Hi7/CSXXtvHp6op0Gezk3KCrZPga7BwA1GSgFJ+t7aL82HrkFMThmZJP/fpX1aQM6uqzWN/
ncezcXECZ8azpxFGqpBFFjczkNYCE8mP3UQ1BXDVIRgXiOGRYU4LkbBB60t9VXHjSc61pXrvRpC4
5z9MSbmEH8dxmur3i50M4iqMu3gHHr9MJUuoxGCUDCb5KIkHukO0h+zOxRbyw3YmXd5VQuLRIIxz
gPZZAIHLl9KPuyepYsRHFum4lx9oWr74c2JAI7dj9TwuTZdkg4qSBhyzO9y367CobEJnvJ0JJPaa
zNEosNIm5MJ/XtrKCQ6Drma4qTyN8LotffnOuv5RT2qwgVZ01n2LU5Z0Hq4FWYciAQWGO7NrIBAn
igXLRPtM4KNwcFURMX4q1yLQxz2OG/HuAkmp+P1MqI+YrYI+IxItjnMRNKIGH7Oq+Og7QuKdWBtV
vJZUNVzdwYs7tx5hQureWZL66uLz8M8jkapIviO3Hj4ZMmabfJj25FMION7PXOInw5+SaEIbubVD
7ESkK4XzYKsWF3Fq3Fu3ocQRdIiHroM5vTg6IHbWBqjKIb7ZqM4GOeW+O5ntaM/kqB2qwkRzJrRn
OamT4DZJSS0y+3XF0+Ic0a7aRAdOw2qu5VwC9cJ/S1pQvGkPC4tt02AuyaxwX4xRqmIu6ZfJNUre
EJLU0nP9XWkKUaOEWyKP3kDjJm9dEX1lW5P2HaT78jiVgS8zHhZhHwUwjTarotGPPs+EwyUkO/R2
e71NZL+k/JKkfdjVRFMCdCKfZCmncTwIn5DVLJgJ72Xq5pevG8JKhKsrjoiscGY4dLuIvAv4E9cE
nTw33IgIERSFIgnVj9FShcr9euvAhbtDSI2feMt5nbXq03mrcLCNC3n2R8MZ8BmnxvLUOLVvsh4f
Ir1xJL7vBA1uJ3VFg2K2u4Q8HIAjJ81115JndNgSqyYTZfRVc4yqmUClWUIcPdBqbH6iWSXc0GBf
iTJN4OTXWOCpyRofqFVOHgZRfSpEdJIutsMgOxGOnnIylt3ubPeC9JranbmvzgL6F1EunUvw1JwU
7Mhz+DE2QzWQAjZYyHwrQlJS5CUFc4Wx3h7p+m3AYjWTZYoYYrCOI+a5G9MFVpyFofY/RPtMWlGv
HS6muuzs5uDNE7rvvi2AtEdiNI/VvrcR76dCfh60MHBTGaGaJfUVUTL0sh2/kF7wxadoMcdXl6OP
R37YL+4ZqSKXrqP0vleRGjgAFzgrlJkDshcIFtJN236WFvo8DoMDg0zorfXeDl82hSX7YohynucY
Dh18E1deK3CuVeZYzdLl4dBEeVTOOrrHqbDHR3oLa0yB1MmMJgn5nCnSSuKkBGqBhvAMUciHsrDR
x29VJwiJK+PekEXXzPNyIweCpHKiMYnaiuxhrO7atlvxexFGsD65ez8H2Rj7QXPv4widTxea7Hre
UYJiBam20LkpGHq3N4JawjwPMAXIvi5rRvLXoTeVOPmsSqNSIwuhWIHh91YdAwmQ+2jKW9fb6uAb
CetM7ofelQw6E8VBivMMIzZyfWF5vvhM2eKOB7VrzQBcLkVx8K1+OtcciITBhSWh5TWOiya9hCCZ
rORyKGC/TRrzAAapNfO5Cb5Ki2zQa9XFFa70Xjl0hcdoe8QUQQJYPSWETiZWVbdHVYTTxrQeMvuB
xo8SB4ouj8gA2bh8/ZKvIOeXCa6N9jR5wIQAPuK7gJgfqmD/OBItAAe1RFN/KJXy36t+ma8D3TLL
hTkw3ZYFidxZCTTcYPskoDctRq1UvpgimV+n0vVeLwhblpubTA6EIjNE8Hl6ktJn0o/LnH9vd7MI
yaAny/A7vf4wTMd1u8QU2Z58qNDoAtnjnf+WyAI+xCLP6N5WdkRWKYGOF0wr4FaYuGB1cu3UzWth
V+wgTLP6jewhisTUI5BR4Flrpi+KQ31BamTB1JtdVA6I34vlo2xijIflQlhtKhwRPusGr24+OA7u
JrdrMWt2Y480h8JVzfnmxmo+b71DUg8ys+E5sFyc1ttsBeZI2Rc9hHYZ2qnXdchpvLpqEIsCPsni
AKd/SvjDcA4HxFy8OsMZFD5r/N5ZGqs/+HiV5GG3S5wGVSXnH8hD0NeWm+AxJCRVK+J5poi/40Xm
g55IghpbRct0R/VgH7izLT/Bu4iPRG2HZ78oqKXs1uG2xF1g1EjuW30LcYBnNVDWejlvDAJaqMNk
9WLpJCoQu9P4hfFpdLMP/trnLmjxMF+7oHogsaMXL0mtZJitVaRZStPWRgeJkORImoptHVUVtuHR
bnfA5BGUbrK+McuShEu0jkIt0uyPwAxLrBccpreRNZflddUM1oskn85+EbFbLKSztPO7Xfrew0qQ
qUcyrm+9r5uksvLQnsNjUk3TrUQrAhMx2FAdYrEA9IWn8AEUuFkpsZEXpdoNGYb7U1Vs/PxD512O
g6I4uT4RR1dNyEXjkZ7H8qOUw/CzE3MQHHpLc3rWmGlwejnr8GVFEk3itu2rVePjnDenyNoyMFyD
o23YCdUUamCbZvlgULiJ2G2ST2SI9uqxtUm24C1WeE2OUR3b7Qu+1sHgtCTL1KXG9pRr3lV4Tngq
LWFrKTMKIP5JZBfRh554iZcl4vEiFXsI5uMkvA4RvAmC11I387PPVVBhBYqMd3B2vBsspWYz2WjW
OD5uljPfEFCB4TvC6Q3o3G9qFp09hRVBRK5vqh/M0QlnFGO8f1mlnr430lQzbHdOHdaphdRZWJLw
Zqx3LelLsh1usNJW1bFHE2CyArpPkXdKUwHvvet9GGvP/jA37N5stp3dnxLcK+dmGLwW4SiAyMH3
OtLGLEFgICCI/ns5FWNyiuKqfRVB51UHY4bueNHhe1no7slrsE6WeHDbcMGFCJohEF+nmovcc9cz
JPvMd7s5eWstcsurldI7JXsgfKmEStrDyCSfEFQZmfpQkLk0H0kWJxCFaJvgGbnxtJ5Ab1CLsU9j
7HmETVs1N0NkxdEhxCvr5+6s7RMNWfnN2QKfvS0khxmSwoTdxHfadc5pNlGQj8YnNgpZJjeFWa8E
nC47ofaSelOnlrPuzyQZTZ/LMNFeOra284pNPrwbNv6QTNawpnBUhvMHgCY2YQvKlkHOiqN2oH1K
vAzQ9ouZMKKHltIeFuYgAXV1J6kvYcZhNw/f+mTe2fmY0q5pSD6rk00m0tfegIE+36okImk87nsn
XaZx+mItFXkwSzA6hjYItuoT408C/Sg1pvdK94SdOFa83g+O7gnmHaUFk2CX6/vdYIQ6IVbAE7zM
lkX6Iw0jPuoUk1Pm7Et4jqIlmOlF0HhOA8t25P1Y1+D/ahSk0e3cO+XroGKiN+tQCJNGQe8+Q55C
rQBsPLqQU8NL7dY16oYkckK0ot1qPlDybRSgFWdopoqAh18uUYtIzR96PFPQlW141Qlajnny1bdo
LBedOl5CEkATEeB2QsZhxIF1yXY4rknp5FbZJyXR8A10ICCb3We5sM2kevMpswnA6l4sGe/voMGu
P1Qvd57ylQDB60XM83fWZUneJxKw+iemuoHEQGpj67pwaoznk9kr5tNIjrozCYZmOKHE5+SUDokX
R269tv25BznbklnWwABSgBi+rrJm35kg9z0QhL2MV6hC1Ccc2oqiaa4VZkdvb6GE3Vkb+Wr9U7VN
Ps+XxDwHoIySZLq3RbwRByp3F5Pozk31G42Dpv9sN+EMzlY52px0KWhTpbLhrv7cUsbh+hSLCxS6
8y+qO4aKEfTvAoU3z2mFkEW/77wuSDIcugxcZLvU4i4uwuXnsuJzvVhgW/Zpt+C2DOkAfUkU1rct
PPcfgZx7PDsTGcBzUrkf50JM3c9mpfo+gnTyiKsNRxdkp4ZZ8VQhUiH9G0xf9RwahtV0AWTz0ZTm
/dBuseISYRw88ywNbxAUu401cC0KqkMhAvfM9/xZ986tHNQ7Mrh+ct8lml1E34fOXT81SazzPi6T
U4iGVl9KTks4p7hfTUaQh+t/K2N/q27+S/AoESKSDCl+RGc4zLq2Hqxw8HQeuA0OtFCQqJ01lgZ6
WcYBVxmMJLxvvQTv/ise10Iprn9c0IcSVPrY2Eh7VDO9SybPeeJmRtxvPFWUp9sS6weRjCtnjJza
l7/vC79tQcfwl5mIXHJQQOMAYPtjr3sg4peViZy75tvOClqU2SqANGnb+hXm7W1zmIshcxdmSGgJ
LtEkb8YIwUqk5S6WInWsur0rOQYPvtnWfzjy5lUYiWC+v4hZUHK/ad5rDHJmrJoLPDBS11yChluE
Ld4vXuU3mcXvRxW8DCgTWulMxjyIVm9mw7oksMo12gJOYHXFEcMfhXgx+4PMI8DN9zVEu/slsrlT
tKW0XmIOvJ9YBih9/vkPiGSShvtl4Om/xfXPQeE7lsUPSKE8ZYuJEqSrmjAf9Nn/6bv/f+XV//FZ
q/+z8Orwox+/KbKmvv3r/Q8xfe34P+PPf1H8/AsjRzn+Xo51+ZP+o8bynH8jYUdrhUjHvSx5ZtH/
UWM57r8Z+oBVvMx8EE9cnoT/p8YK/o28nkQUmnAR7GLEov8txnLIrYIRT5YTTojLw/qPEqguU+o3
4zYUsBwMiXP5H8PE3zT4vxv8z/HA4bwS3odWfSG0u9xacsAhSYvx52hrAgEJRod6MXp0euinLE5x
sJXrfhIhhm425aUEjtMljUkRuLTFoVBhdTWbBH1+n/Q4tIt+3+sTU8zowS9r+SWcpvIJxg5htl5b
W2R8Fuu0p43qKjiJBZP9lKmLfRXQhIgoBkJJSq1TjYSWE13rHRgv1beIQAzky2SCVTBtq/uRYRY6
RDV23Qs5HCODJw9uYUYgs68yD0yFRaW7qwqS32xMOlW9u2dluIffsCKvn/jSTXxDuEgLsHEYu+8F
BxQX0JEOwQQbo0wNwSMVDxgbCq3JXaRqC3ds0THogBzVNo7+RcnipSb5+1vgB4zw5iCuG4ZFEE1S
myTXZ018ENBDv57ibNHW8Hnyd+xAq3bck21cQ5ttE8NRrSYiPzAwyxPqfUQ1xiSRZAizyI/SS5TI
B9PgW3K0HfBX4zFnM4WzbBmZJNt2Iqj1oik1q7gUPzB+lsGl/COAdL1oEyhgYn9kcDG7iteJutn/
yVVof9czWeU0av3yPa3U3T+bOhE/KXMJC+vbel6vpNit4YxBviY6fpMl8AybFniKvQXtVGNU4B5r
bXV8IxyAT/Y62AJupWU/i6YNPtfEF4m0aU38IZgrPdNebrgNFJopARco3LTRat8AR25+eKqcP8ze
epkjKlL0aJSGjFdG3/8eTbPEZ1+XNo3zxG9IJMZ4byATeFuT7/OoyNydpjhMnRl18iM6K6lV6g++
VVz1CxgqyjiYgOau1R0Xa78vI2gQo7TjfC5i+xj2tiB5sg+sz9LgnqAmAm5ycgQtuHOoRLmlXWGa
a+WVF3PXbJP2cheXFuMsPe3Iiv2OjC2md+UMyTOiWCf0fVh1/EhvXq4k+LaDsm8lBQXafnjEQXGv
jCuLfLYR9uVxIrf6AxgH5R07qDrLVejWrW+nHMpb8HlzmWHliQ8oifEqi/Fmb1Cd3DLlKvarQsEY
OApXWhPvmGIhT7phjOiVURFfi9ia4cLPOBtJMLYifeAi39p31oBZ/tUbfL98oqNXB6RcT36QaRXv
y2Eqqs5+melF7xl9xKr43LlJ3X+YZOgu9zZ9MbRyrdUEr8NYJ93NQLm3u6mYpEi+IhcRzXsiwObq
uCLc8d9jyl7JnF/o1J3sdV2WeyGmaL4R7eBKEpymiOh5yFMWO8GE+z5f9LbYT74EOJK5oJDBPzWF
etfwI/IyTjQ1dVoYL/jUWahT8okQCc2ooA6/9j6UpIPt7UP4qezqivYITcUPCxe+JbNQKsOlAYqe
7arf4tst1Au3ABPQGF06x1w5jA1++AxU4zsuEdx2SwgoftaqcbXe4cmKcQ+wzRiaaJU3fdnwwz0V
TQ2ikX23qQ9rlyC3gw7gF3k4E+nxngyCdiFhNPYfo2WML0r1Yn4MV5deW0zhu2eUNAwPCxMst+De
luVn6e7m6BYzT3PdNSBnao+fNE3MMk5pQVfpifOp6Z8AZ9Tv65YpdtYOe3leNpqtQONggFALm2Av
jrbrBI+t3vS3nUvAq99W4lsdNfZ0XIJ1+UqUhQ1DxyyKDqVp6mr9JF1PG+4zum/OFC6uPqAhVks6
hTXvpDRdZOVqqTv9mMCLuvQhV/BFHWmPIPe3mi/LmuxFHsvCoaNBabS9Yw1o/1RPFxZAK/3+Dsn4
Vh+ssNqjbKCdORySqRvfGWyvLUIdQej6TxeSZwvLKr6EJ5TFGmdzjJ8T9HIdi9M82911KxouKHyf
fnHfDqZ9gTr1G6nKZdNNCjt8wNYTjenQrZcbVmLBryurun41cvY+ddGFw4ObjDynkK5PvmyDKNMx
7LR8T9KWuA32kDRux7noNDs4dX62b3sFK5HH+YMjE1KunZmbQDpBP/k0lE30xDBJkdVKJb/dOaJs
72vRgz/SNUoACGb781jCwDpJh4V3Dr2Ztj6UxNJOA2fqnwuizadDvV7IdoozJ7ncH1Zcj3icFy6E
83jy5AR4IGoub7Vl8ltnVYPt7OgTWsXiGBKWUgCV8UI2Eh2k44J2Y048BUODvts+Sc1GnVe0+7tD
YiB0kApp2eU1pvkqTFXPXDErvTXQWYX94QXtNBG67hbNkNQtDwApK9c7j5ZOOJ5X9jNgWNPS5xUN
Jv5qjfZtL2xGfn6TgCsc3BpgFfIeFZ7bZRWSPG8y+Ii2XSwn82cdisOqoBauWHmjA5zD+NkdW36/
adkSotZslBRdUzdfO05mQgXRHxNmAB3wQbtOUQCpc7wXUu494AMLeC3WhP25kYHWh1gQ95Jqvo2v
VDSBdVwis37qUDN8dbghYUvH1sFX7Mnksow965lOfvW6tzL5Tkg2TV9KgDbMeq/kTQQS9UQWJb3N
sVnF9AkV76cl4yW4tWEx2enkTOB1kIb1lA3xsrPuwRDQbkzcIe9rxwqekHTWy8EeHJSeVikYvGn6
a/1t1BFQnanesX60pQ7HozBL4xOQa4krLpILECTfKYnLW5zklenU+G5aGYVncavrS+rHqN4xsW1j
EggJGM3dtZkeCH2U5rQyaiFUh94gg52iHOjZ1F3P7LRkb1JmhF1Ant6ECM8CXwG6ZrDr3Bce/zo2
qXgG/TI1BIBJQZ3SYlstjiWQnltkdLE463aiQFtAw+2nHVTdcL/X1vZpVjTVThAP958eAgsWg67j
NQ+YbfS3eo0JdGLt7beh8sT3AKjCx7Zwy+dyK7Hyx2ZJvophbP2UPXL70dPsnw47C/MTNGEyGpcd
BLMqJvrMZvOVn/I36/O86v0LdifU8G5n0SdShWexRmO7IYASpvWHCcD+nG4ug6VungTOupXNJFu6
JZi40KvmhpBIg5O9lsW1HczSy6WazeNAOfudXEnhpHut+yetOvk5gbL2vTQr3UQbNcoMf8mr6ROV
oOz6Wg0vMP22H0Tvigc6g0xt4t1Onpl9t9dyWeiz+UPB7+cs6hunsnocRbgqMjsd+lwILZoPdVA7
P1217U8J06QzIdEj75gRxefZtvr3E/0HlTpj5wPsJmn8m6/NSF2my+SrBGb4cYu64AtCfVBZ66SH
r2JXBI5O7ZbcGi+kviqqomozqsuYiFZp7tZocvyMWzTji8ZbDKBW09E5XG23m6iDBSi1aAPcSYjK
Kg/JaC19ZveR+Ip2mTn+1jKqTXFuiufSWpdzX60rXaxyjR8UEdoThiZmXymN1uRpGzqQYJHetyuH
LR9aTtwuH9nTgM+Xa6c29mUadZm1exEFk6fnMW/8LlC5uKwWt50Bl8mw7to86hW4dR2rYDmqTZgf
wtXqs281DFXDZSyaHIXY2KRc3K2Pxdov38IxtJ+ZCsYiq4yx6rSmyH/ZmlaZVO/NNB4T0JHnHfIi
xQIMMYY1pbaA4ZmVtM4gMIQ9t6KqL3njthrPIthhcLrLRkhA7ah2yAcLmczZNMqjYJYN/fIdCv1M
BkrLACiALNpkBVogptSdsJ4LXZiFvqovrvlPig+4xOFNMZndLBQBw0biThvTVAS5svl3a0d//ayS
HXiRtDowin7IwJg0JGQ2XjBfyKszFXsGyRbxFaAUDve5R7uxrnOY5MVCvXtgWOVTsm4JJ4tFbuEX
wyphBOGtHD6CbPnPKyhVrlxoZ+CiWT2KhBgvWJwJmxfN62X1XvmdxYMDX/+TYiqAW39Sy71lJd1r
YdzJBdqYmDinK1J9qPpSxkc6ttV+w91y7A/cwPw9GxhI/9htsiR5Sw4MRKGlKY88LtOZEcAU5IVL
7huD5wD5rlvaSHcVV73xEK8+F0iBL4YYj87BTdRJyPJHHwHDdpgLycVSu71mGZnOFWf0gvRLR7Bx
Jg1buvkpYKklOeqga0CH1SVzr6AqLey4gdOLk95WhbbCMfGxaXykH0FoVm4d5QbhI4aAxhTZ3Sd1
z3xPy1OX6P4uWpvZPTYkhI2ZXK1iTPuArexgpi1a025GnHacBhSboEScTudtCDiauW5Yh0+d18CM
9aySK2m07HV5JpaeY2otQgNucQzn5tTvbYGWYxwdDOVeHw5XBtnOkJV0QZu8mTcOdHu/kOfEXiTT
IeBk8RiVrsNwopjRzxbRju11gcSyYxApABr5LaPNAxRGdtm5DEhz3nsP3AKJCe/XntL2pNWErGkL
pza5m7ZxWzOnJN+KAzdJvjfKEnMmo8t9GGWtKI5IKUK8ygEB19ctgo763PlmfpFdO1knEdJETcdE
u8DQKjspX+xEGjsHMbnINNzQZMA0oY+bEpNQ6wPPS5Wku95ieYBmzMwcztrKqSrrZDzJjqUF64uU
Er7cuKHs9DrWL17uCtcmQQsWDDFHFgdaZnQH1IR2hsSubgI/6OiuuK48XXHr6btWnDsZNdWVy/wp
OpcczON9sUD0OzMqF/2d2xd1feb8r0ueb4M+EX/FZq7QYIyktxUbw2eDiIer+boO1TF2an5mN6AZ
/ECZvQArCBPpfi+8SIijCO2hv8fJuQ8Z88BO3q8V8bmp0/VkjTYBoPCzmImZyXmDUKlbVSoPzFDP
Rd9MgVF5q3UhDiUXxJ+NvezOKboc7+ASQBShAnKpfcw+BoQPcVfv7i2Ubzs0FNxBHJskwl8lweZP
h1Jua41AYnPro79gf2Umy+p/1LMLgK3t2iI4iphJCR5tuxhPvl0U6GuTgWKQ/jGCr+PsTXq5WtYx
Wt5tYrPn+86MU3/jsEd0j8koVP1cRLIDp1wX8/JpDkrWI+C8fY/ezzuXzduEKYJP17vV6xH0rkVq
9qyaa2xFpPMsrggCZCB1UTxPYoYMTC0N3R3dtBw2shmsWXFNp3OSs6BgYpMklbhEXlX7dNsa6TA0
AtAw5mD0EAtyh2dCIPvQVGe38YWDsM1A0ACyREKErmpH54QDJs1XxsfWK0C9Xl7jA8bITM9vZIzM
V9wf43ow5lZ5ejOcqPVmncxWeluOvGkRpxAxKDNYf2/oRkHuRoDmkKpCtQ22Nl8Wjx/D3d2myv8v
e2fW2zh+Z+3vMvdscF+AwVyIpCjZsi1btuzyDeHywn3nn9unfx9WdyZtV9KVvnyBSRoBOlW2JIrL
bznnOV3fITczGwRae0TIotvzgBecaUbbmiTr6nF6J6wSyCxUi7oIrExrlK0xwmhyByUpVZZrQ8ST
W+NQBqD/tAMLOhQefUIMtlsDTp1RNWjtXWrm6ctYRoSu1PCpBTTVltK3Jdq4ILedmYMHWLy7ts3S
OmIAKBA+D7l4BkfaBsvUDXagckWx9W+XtvJAICOOr1CybqO44lwfS30+JYR92TB1AXR4s0qA885c
7PrelCsI0PGo9PKG8WM5+ykDwcRvM6u03aRS7Aoh15IfGQ/AoTXyydwzeqvI7qtSE8gYu6pv9jTB
WJVGp79OlqqYtxKN7hP7L+fMOm8Go2Jy1rqhqKxndF7Zd4iiC5j71Eb7Qaw1kR75kAwX5AYm7SZT
Oc7cLZkh8jhneUqOGfkHqGjzGRVY4TjPudQr2WYhmhdOAcUWjxKsFs2mtarujYsfhRjJDM18MQyd
Mj+2Cf3BfnbAIApRDAkHH4GMSwU/UYpmAxtWpmFRJtIrLqayXRebUw9iuhaJyIOkajsKqUqmc9ZA
tsWR6ZlSkaCaYzFO3xaEQpnaXc9ZMrIyl9LonhQTSotjy7JMu8aq7gCFZlOoZ/U2c4q638qmIO1y
IxlRV59kMPfsRBkomb4RpsDUhc1CcOV4GVXUenFL4lNghAnqKET8kwy/uSqMxre1yRReY2Z64kU2
86J6W82tjIKi00UDd72LCQaWtroZMuqMh3hItkObSIIngJObOxysYY52riJhjF5wWHwdCShTCk0w
FQ/0EuJqG6S9tSgvQz47w12O0dze6TEbXb5sVCAs+uR5eu8GSGTppoVorC6IouFoBwwGZFoYFMwG
Tx4a5JjbRVaPtniNnXgY0a+2dHatxmpG2VgVXqGYOV2BFIksOFVdw4ubYm6+h2k7h89oazJxn4E7
YXiZyCFdwkZUJoMxpMddn84kCTmG/kRBHXf3RrTYqbsALIjfVFjPMcIral/zZNUOxbdTVEmdb/Te
AeKSJPqQ3kScGtUdD6TQQGTWwnyGONv0vr7kzQUk4/mhjZUpDQZbg73GRtBatU3rJAy7J+hVfdnR
+jemRwoJ6FO+uGIfwoFuLoQkeqQSMQlewOzj/F2ew+a9rhLl3CtkDiImgNToaw3rXJqJFcI60iwC
6eqzNEbZUhKKoGdJiWYPqc8BPz8+NkR1pACMtR127ghB2dhMKEInlAGJwn4yqqmTFfpw7mJSPZ86
yU7AF3TN2F9oi8jbDUApdOlKk9lURU0JkBefFhKkbgaMiZSTaRLjIbl5cpQ6fpPSdaPcz5l0quMK
blmq1IXqz0yYFvTnXNj7cqriI2B8pWB7KfVXjImicTM2o8T/Vn3iM9CcjGOpVirZSX1vR5s20oin
zuIxf6vscjoTTzlKXpLbNQonKV7V2GOHU7G1wuRDYQrKR0CJTXpla0wMAdSpUz22F1FHZoE9wOtH
2oGETaspBsNeUXySRhEpl1rNB84H9S4d+2nwlH5WXmnTom1i5RlY5Ske3dEmfWPpzebBBh9Pjuxi
WKyCe7WjdwAg2DPJxuPksbSP8In0hKRwNtONT5rSTO5SL9ZzNY1sH61Ibd8HS5goP+Qhu50tGQWd
vVicZoO81LuM8/8uLC1W3DMj9judBqXyaPLi954S8Y5xCEdn6NHGEv4kGAYiqs04JJ1xlJIIyT9g
OwQgUsqV7FI9pMm2bm0xb8wyibNNLlXjY2HIJj1GrS9XyP6bghQC7BXctUIq0WVI6RphqDa6V/D4
y/wkyxl3ZGlrv0iJM5IMINfFRwX06H3QIjQ5DIm8ueFGcZBCg8d30hYhPTqDaB5lyVwS8VnY2Tdk
EiEJuVXEtH+U5vE+ZPUS751cikbWUMlke6rSpCNpBdZ4NTmSWTHl1NN3+qiEjAsETocC8wiefRDA
hOrYpoqXoMZLoCbYHoh+zpMPo5SBt6R9ybrGqA3mK7qWUicjpZEXL63hr7BTyfTUS3QT5T42Gsq2
lrtffAHGtqJE7hkgVRnK7E0nZyj0G+6NMoQxSbmPonyQN1WayP3WKWwAUA63JcRXUkSlzy6szNYJ
DesgmNa0nHUrMfig6TVP4YiqCusTuM1i0eJbDXkQZ1G6pAgQmTS9ZdzcGYeMdl8zxxloxxlj6PIF
wsnm1Zma6UHhSsKBESrddS1QqLrwdKXbfIkwtaRWNYtNRDgF99RcDe9bXQkFA1tNmV2NDKlm0zgs
Qa4pCe1b+NxC96Yq5yfDvkN2HDH3tXaLWZhApPMmfnKaKZLcYtDMHXapsd7Cf1M6YhebhlGOORcZ
7DpkFHt6P/VE52ZdhATv6X6npxBKCBEt1jxA9nIbdcBfhO2xXExXa7Q2/dah4vlIEZVAXyzy4c3S
lyK7M/uudzxVXgfAjGFYBNmw5+9gojrSpWmV2nXvGBM+MWS/T2aRy7cj/Vcf6DVB2IeO93do7BSz
3ijC5ayzdqpdHnWazLynrD/0ulqEK48qVUYnye20gRwa34EirV6QpDUZksOmOzdOhd5DrvPq9cdK
+v+W8/+lQvz798v5DbIq8fby5x38+gO/7+AlU/8NN6KGnx7HuWmQyvePJfz6RxhaoZqYNsRGjQ34
/27hNfU3zNyIKlbUADb8lbj8BxKFP1JXmQWBSYYCWQGH+f/89yfqQ/fl3/+MDDE/IwYMQ5OBAKIh
AU1pUjp+9as3Ar1pPfXtdlKyfWxkQW0zHWOYrZcxVyuxMXeExQOMm68jO9sVQx/wpujmBteJlavU
yoJK0jfNfB6WDM9M45aT48aZ4xZ9twuxGtiSdFFHTPi1N71/Rmy5QaO7Y9HwWGftgxDlFjA/VXu6
U1rZLUfXSqstcRFez51OYvrOth2XVPwY6Z03ma23VGRcpADqV6KoqQUpXUa2TzVn15pjgeR/dJ1k
pm4vIqTRZXqPSuIJuffdEscBzjU/c/pL0wg01jvkK5GKkG+YfXp/Ogn+BV9jlfn8U5/z84H9YiUG
nzqYRdi1275h8zlzuzOPiHoBKv2K6fVZ1vTzK61//icVRd3UBCZRHG0d9Sip3wblVwy2nz8KOFHc
8YiNdJMT8ssLNJZUdmo6tls7ukqYihX2acm2GSpjZMeZfB+hdlxHd3aTXdfxpVYV20wlpyJli9a5
LbuYtTChQL3oJMMzh0ehdZ6snCdOnJgmipqCMGaWn32FoaByeSIeHFTLJs2Xpd1KeI7EKmVbFzxz
5aMO8YFso6+KfIaaqE+zHXMtUr3QTBoXTSX9wlT8Q4fy+bvkAKBf4Rpx4LOoXyRdMmbgsB6HlulO
xDtOguk1jQgPF4+iGnaZUrrrepGhGlJ9psU6s7hwi9n3d/nTp4v308X60yn1+W18kcoVqLfMOeJ7
SJ1wgzqMdRFxSwzpWSv9LVHXek59fqkvxvCKTBgHFyG3BY3ZgCKz6sWOIP/qE603xi9Xyfo6JmQ4
k5udKa9//qdz14nbOu8zjmyn3se1sU9lVmz0exIzTyl+bJ0DYZ1ur+PKEXfkiFTV4HfLIwIAd9E5
1jXlSuiH4Xfy7n5BUfgsTvrHIfjnW/uiFtQ7gXcrFaCcMS3Hk+VlMRm/YhW2RaRvNLhhJB9zwN3f
vW98PiLc+T8dEWnC7j/wJTdm7hlofEm9dbt62OZ0PH/9Uj/fOD6/1JdbVGkkSR0JXmrGUt0xAYiK
X6Sc/+oVvtw5YtHS5be8wjg/t9Z9J35xa/qXdyZ4VwZ8IWTSxpcL0ySussaY1G6FAlTvFR0H/FGD
ffvrXx8pnsQ/n6bgTlbFHILfr7wTBs/OVHS8TrPKsIagFmd5Of31a+j6vzzjYFBCoAAwQIDZ56++
MyJYSgVnXNFm3OHGbT3zpEvsvbrIhMLKXklCor0sG1GM28S87BBgIXBB66+dmZBxD7U+VCO5SbC0
2OztNkKaHgZ2KRtMrOjME/6qTYROBvVaymGfTQ8pgTl6DvoBiX8Zx4RXdV6BbCevjUCuWSqOW1nk
G+Es1731Kjdvks7PW/UFVpALJb5GB7GxK8TO7IyInxkXX9LeOv2BlcPS7nsD9Zyeec3i7FnmeiVW
qbzhqkGoXyXlli3tdiQADGflPpwYyckW/VaP/exMO3KhDekuZ/XSj0Fdy37V5ddq+S5fJEr1PWmt
D0MfzqaxnOxwuuutoFevCXK/JcfqIxWOF0uEBRHNEabyKR44cGl82XPguhjbUEUWFZZmrGgosGTf
rjFTjMeWiZs0PreZgU5OC4zRCCra8JpmIIuu1cbxOUWOeLKuGRgdsuZNUEIsO+u2b16zJQh5Nq4f
YSyNbaiwnJTuRPVSmq/Rgtjusc0cHk4vRlIcwylnvyAISXO8DA8k+CoPS7LfO44/TyZtdnq1TPal
mNRgJHmpgVWeVRcmYM7C3siiceUlvaLJ36p9dVhPFyl5a5JiO8lpYOnxHV+PRzvP/CncFLPhRaDu
5lh9s8W01e3wNE6kqiSy1W2ARhwgvV0hbsOGEo3X2jCe6jUtFMPf1JxQX2F5viQiyqubxMcb6qJ4
v1wbdZ2JhG3u5IIp0/p4SPi2WXhYFRGL9HoibL2JJarRfyffyptj7uMSk563dauHmXTTlrNnf++B
VZoRSzxH2Te9vreiy4qrzLDifZq+aFpKcSYTTnONIdgb+itd/r0iyE3E7QKzduq2GboQZJJFrfnr
Nq8fnPtiuOnwy1OHOHMHPUHye/Fdjf2WdY6jXleojuTjOnuj83XTLr6rijUziLaxLjxJG55SyJYT
zW/FKm7JCvJb1sEN0RrADchG4n6sXjHQ85pc3RosNTCLvZDh85zoy01pVtfVMt51I009paysvyph
dGEZZPZQhPbiVbClLcr2rEm5F1oPQ0PtwgQsqr738/sIJEJmk6VP6a61Sgqh2ZXaDoto6RNkxiiA
8egRFB1prm8KtA8NkO/C2Cfh7aP/onAK9NHkONSBYlJJO8n1JEmukrG1BF8D/z5VJB+C3qHOsx0O
r8uiqVzGpldTVD4DzsQDrPp2dVOpEu+AqRejv6i/qbKO4zD6Njs40xy2jBW8OT3nBr1DU+yEBNOk
N7BGPYeIDUKh+TFwgmqcvTZi49KnV7Z9GtXKZ8SBStwKhgk4iaH6HTTStZhUO9eM8tu2MPYoE9xk
1vYZUGlEDNvclFxDDs+azhg/NT2bs38hDK+M/WJmDtJMB2e2bnIppERje1qzaa7J0aYB3pNRiFm/
2C0IeVu4GOsnzOz+ZHZTMKBiGCM/LU8Gs3e+nHq8Bpd0TIqEgPbi2W6l26RvL6YuPKgkPqbRSPLh
QWI8Qyg9W/rnFNSHxreAz491VusPxuhyjfV1tVV4IYUVG3SNPbPibdvpOy0U+ylxuISHrS5ArHbI
pyrHt+UjhaYHn5deARiapLozwrdIIqB9PGg2k29dD8LMuozb6BE4TcBm/1CoH/KEH0g+xo64nAfA
0SZa6Yic0ejWUodrrXk21OiuFdN+GK5qu/O02fGljLAwFblvDvy73Jdqjfs5C+CObPBFXEtpegb+
7KJ9vmREfkPY5tWSZTtBwkRooOqR8n3SnRji7f76KfglwZiyi6bW4h/AUqzYla/2CWyJbL1E1W6N
pLpAxcqzi5uBWmPWczaySnYuE7eIHLEJJpgkMs+UHZ/N62U2yFc4dhBFD0cpPpPF+Yu39tPj+cs7
+/J4thAv5BRkLRJd29Pa8GZdOajoQY3unPNdsnPf9n3u/fUB+an0+PKqXypxTSBsxnfUbgnbBNhx
7kUa6OR4/vWrOGut96nFWV9G0WEoguFDkr9++D8V4jhlyQhWMz6cBVRQmDtDotoW/VEAGKoky8ON
5ivjeLMWAGnMAFfVEeKIy6Gxn0jBIw7QR/frDqSdWuJSZcpnkOW+9ujxiA+R80oX+gMyWprGHtH0
jLoAW678ZrCk6GdzP5rn/q5P7nukEjjfwHKgIFH8YafREpKDBUKVKFomalXmK/pTHfqaTnUSdb6o
GVHa45YwuKAz5+tW64+6tWxt7T3JomMsdcf1mjOV4WxExRPWAc9YomPeOX7uFFfhUG4hkJxjkwRa
Z7ztavUZ1YZrxSczYvQ+tdO2QPvEUM2LB7Er5/A8j+ZT3kc4DfULWW0DSV2RH86mBsUwEY+GAtyL
isbt0Vt0aPASHiRaygUda+5ff3PKL765Hy3Wn745boFhC69nPS2vZe6JcXti+bWOcezFPgwc4+Us
LkTHaso+hc7rX7/8T/MjBVPVj2GUaQDa/grc6hp7MlqdV6+qgKzSbb2Pr5PCOPSl+P0U/Vvzxfuq
4J///oRO/jHtekW9Rnp63P/Pf0ZmDt6rlWncff1Vn34zg7Q/3t2KQv70L5gckn6+Fe/tfPfeibz/
x8xt/Zv/6R/+AVe+n2vgyq8VsuT1t4E6KP88TFyR4v9++ujGL29f//bvo0dV+83hP/QT8HRkW5U5
cf6w/+DjseDo4WaB4yuvL/CH+4efQe+DMcjR+VOSxug+/5g7Wr/pwB6hTMoqvTrzAfPvzB350U83
HAsaODR/UiVo/fkvt/rPNxxWhEJHesyaMGukGodFyCOylWKn3tthrCAnVQusH7gsi+xec6p4JZHC
YEGnHlNakrkbo/N37h0F9MsOzkhtbpNCm7PLBRm4fFmVacPocllGKgosCtsUdSztBx7nHv5LVrA2
pudV24dYYUsLdiBRVIyQQ0o8c1RHaNc2PciZFfcnkuoSGdDYdXsDHEzhptrSkp6N039HGFuoc/E3
GTOgWsd5HdtUDyjy2qBkFVxtJl3m0tA0ho8SJnw1woksdGpfM2M7pRSVHF1PrVTK17phKStboFTl
AxSp7Ak/iVOwYO0V84mnT/wSsS3wpImE7w3hVurRVPXOh0iE6va6tozFYwL1wLZ+ZpNYhFaLUE5a
DEV61PgVXmZJs3Y3imJpr5usQFCCrCM0NWQo0V1alCgX4Q5pNU+ashdNfpArqzBiN8R5cANK2o7v
ZGkWLI3SUCnrtykxiGFpJDkle3zI9MkbZFL2TlHs9MadIWF7/lZHLXFvaNU1Fz3f+AZIX2GmhIvh
e9xY8wf0fJ2KhzwmCzs56rMb4jXkHXoiiitTY3O27TpDXNmAgNIb5gATZnUUWzf41kOJlU5MDZpG
pTKzv5TH91RVsvo2D824zbAIjJYNHiKq79FohRetNFuePK9Niz4kqGnHDKeCwgQNGRJCrrSj1gzV
WCOJu+iwD1mWXkzbJCFpMyEd2CF7yYV/UzhXToPYH2HCWDiYHSeyMUOa9XxiUU/aMP5QlIXOKAbX
5L5VraHPzayQQExjPqwKVidmC4OKfek9qyRG8AbVNQWoMHQSkya9Uu3LPhpRjmk6RqR9RA5c59fE
lUiXgqwBrOKhaR/VsDfFxTKR8HhhhnC4SPnrxYBySDAQDm1L5DurzZpyj/3LOJsjQb3g6CavqqYu
GHrGvkgVauYmMmq4w1wU8bVUFN22N3QWlMJpi2vC6TGfgBWUrsIYffB2gMd6mts5pTIw5nY3KdVw
G8X1fINXyfDUbJ6ka7trxO1YlYrlsq0ugeFFeXTGKUqOJwodjhVAPRRHcyEFOhJofaOHbX5SKweg
CeP+Zl83qn47qVb9EtH6fQs5tVAxWdLCPCwfEWDOxP4YLnJ1CUkmgaL13gBekXl2krHS1jQHOSO5
NJl0SEXWP5qhEd9Pc6Nf2xlHuoX3EXb9flbjjrDEXoxpMr3FSBBCHO9hr8dWgV6nl7iaEMSGY9MP
r9wVdE344Qy4cdV2aWj2Iq8uYLHR0I5Mu3I1cEDj2kqgyRi4LD9WRvp/LJrdqF6i6pf7k9OlSP/6
3IlNspQiKVUJVEDIVBX7zOlKUX3U7cj0owYyF1pxSgkhkvGAoy1Fp7GyMIaW5TwmHLA7U45js7gM
bYG4jH68mQqoB8rU43PH6UVE+KSN+rZ2RmKP3cni4LPulzMcHjJv80ob6ZPHcxHG9qy5ut3CX6d7
wnQVJGUnqetcSY8aFzkTqdDdaqV6WNfjyIdK1RzjF92JuvLs9IQ7f1tyvcrubVSyEzM5yvgrJ+uT
9soMuyXxHVJlQf+AdSvFsUXnwMwfSl2LuWEsvLJVRmsTtob5IhqWN9ykG2tXOIke9FqE7aCSi+eY
L3djOBMgK46+Fxt5zZwol042/n5GWDmgKLNIs605rb2parAUUPlFVwv40Qs7M+27mAGuNw8Lwa6J
hjsOEAliUEfI5c6axu6bpo0I9lrVgVSBZsQbYCZtEzEQJyd3pRJMhZOfY3iaNxHsPjSuFR2IWnWy
RxIofLnYQhRCLM6NMElAGwnI2oVmaQaEfth7uR4ZVKBzNJ6HGQ5Ejz6HiRszIJn+YdfGA6F+3M5x
ghJTdw84BzaKkxu9X6SG5oVDQf68qjIXUssOA6U+q85WZ+kcJGqsPBhZcbeAadhUUSEuaiF/mOS5
3Fs1cQ0I2xl3lG2r7Z24Ls/5nJrF5cyxDtCBfkdd1rTPccSdmLTxYWjewlzrqqs6qSboJWzgaQws
qztP6hBDzat42H5LCtOuEq8sqxJDlYHV7AoLjR69ZUmXvhhwZ6UncxJZdGjLrLS3YZpKGH15wnka
0jlidrFcsUqMktF29aQrbydrroMEidG8ygDLazNbAGLin0R0SLoJGssVeLXqeyP7Kk+WrvQU9l8b
NFN9kKrd7DYtbIspclIJn1UxHzGf6YuvlUJ2cLtmqbM3G9yEGUkstrbFywDvWUF4uzgQ0CBv2s+G
YODajDoIJpmr87boGuuARM2869uFbUCXORGYC72cvueShlUOgdfLOEG6dwWg1C2xaTO0GWPOTpPG
JtBFVtq/DKbMd78r43V5lS5Jtryi9yVPO8yi0doSAtTYAbre+VLLTZW5ERZtFHq0v7MlxR/zokdz
0C1ly0Uf94j6jj8Kx79VYP9n1fP/f7km1L7/voa+esn7T/t7xeTv/15FK/pvGOFXIrhuYVD8sfz8
o4rWf2Npjjeb9Tysbc2mNfqjjNbM3yi4Ka7ZFRJbwSr/f8tozfiNL1w1yK+DEsGz2/47ZTQv9aWM
Vol907QfLRhiAVDNn8toGRHNKtLHAI/wLbFh6I26J4zQLU1xWzJDTOaXXtOOSv6yxEdbPIiKQXnK
9Dm+lRklaETzTumBmbbfdacRtVXV7VqZKZuK5VJmTkvUPLNBwuS9EMK8cruAyjKNp6W+AuDlri89
1vfqFHD/cIdLqX6tEO9JvjLvogdzupXzwGpp6rxisCjZMQlEzUZj2oQLJ4SvU1W7pSGjDpkyaW55
jMOd/8vKZc9M9rCAvJYZkAzwPWnfc8bILW4wGR4JsNFef9er42pxS5r2NJSpl9UfC9OG0HmakZZj
IvtO+tBNL897SUP3yLR+jHatoV1RxDO8xFBUPNnZd4upVoLFx0oYgWMVwQHhsd2uRsdveSbK2ata
14fKOMmhGhDyN2nV2bAjfwrHrcHAaqON1a4IV+HvFqfltqjiy6iJfUuLtsqk7AHWcRD77agM2wrv
DEYfavF6h3vfU6YPPCLBgKrOup2TZ73ZE6e00atvIiL2I2EQLvEkxNPUXhdJg0kqYt/Zu2P4WgBV
XK0gKluSd2V5tZd7yXlRTOH26POVQrjx/N1YCDuIkqMTxvfCjv3M2hkti/MsC2RulpP1hJ9+PxMN
LurRl3TcjkbPTKRzcyUIK6CklFuTgsg+d6MlC4ZI3GApQDxOmDgK+UwD4hRrwTzA3zQFJfzgWxO5
KTI7RfTgDHtlLDoxy1PaH1dhjBk3L+UP+TKnTqK78uU4xBfE6QXpQqSeSD1U95e1rMJcOGkNVdZb
qdsMWyMXCoGn9/vJBgXfPstT4qlE0ZXA5QAxuVJJ+G6kBVPH+W0AxyMl11yjkPlVuKb2ZhfgCfVQ
fDMdtw5mMVxaEXjWUHfrMgkW+6buWV1YPk8japv8IjLPw/CthrdQ5Fd5F/JBeQ9cCesrRsazIgR8
DgQR5beMyXA3caZq+zR5pY7w6xbjjzYhjGV2XtNjNQvtUbtZmGGBe3XJo9h2jbZFac4zoQdYgV4U
19aiTF4CIK7UXuEe7MpipIKjW6TOdfsYiwG8QHMEXbNSZuH4tXxw+TAopzqbbopfBdha6775n4NB
bmDrDQZqu6qiSAZmuM4n/zReghaiOnGfCJyMH/hFra54yEa+y7DYmqO3qMcIwq0Dunxp7YPepPvZ
KlYrsl8v01YKx6CCToM6H2eGsh0ik/SeI7XmlhkkP0aomfK9hNiV09l7/XvMADfhZ5TGVUAb0Qp6
crUF1rthe4bS7rKK75aGsAm0e2rsznjg9RHOuvY8o/XRJuS9ZwfujMrVbDILH2yu8YZJ2MHU32L2
n3D8Ls3uklwVL+/2afzC0K6bUWBngTTe57yJEs0KUWbsN27YChWsXoxfRZF8mdn9fFC/7K0F3sWs
gsRB2/Ig99kRUhMIKNT9yCKL8nmGEVzKTzDjFztQ2CjMTfGLsbL2rx4cwJBImmWfTfjFl/nLSl6x
Rzyzm0yxfM0EFRIDMfai7pjTT5vfFzTsHQBry8fpKNuuod7p5r6UnhprP4V+Vt1wq5DVs5wcuOol
+O3GZWTjPMMmlWxkcwekjZvpzZ8ezMffz7t/L4H5ceAcGaAqKhzeOcq4z2cjwXZWQgK52LTOd8Gs
XVBcLdZhzpZfHJ/1F3057Xkhlv2ayuH5KcdeRCIHHVCIDVeZmnusuYvIRWee2Luo+dVrWZ91DHws
aDqrwoppHBEJiqp//lijLU+SGsYQU6SDXZp3VqiwXhl3YMJ3gzl4pb54JZwcJdWexjrn+asFirHP
Kh8TFt63K6IAN30J/A2T0oPNQAKY3DZisz7nxSM1LKnPOEwx3CFI3YHkOKVR4Y3aGZ8X9+D+TaKf
5P5Pp9HsYYq48no3FyzQouuxe0VnH/TGfFzwsdmIl022YTfsYRtb+JoKDHm+xSWwsWBkO+bHbGhu
qznkPGag/lgRs3EdMMTIxNI6Yf08FNq+kqfDtKYdKtxKxsm32nynRuecFHGxtv4tMZyxtIsIWl0+
CukI2vGijQO7s1zOCsZPE8vNawY39F3IVlDDK1BZeCDaILL78F5mPWXXjHV2VnlbaWiErXo7sqBW
WHmT0bixvkGi3o71o2Sc18cwQ5LAmB9jluBaM7twg3aIk9xBP9XWTATqxLThakSZP82MsA4ZFkAT
D0Ys3c8pPIf8bbaLC7nwzdQAND1sMufDVt4sDoEm+1KD4rd8ERmEBOvGUpi13Qz9Tsj7rL8D18mt
auGrf4yywZObH0+AonrsETE0tuHKSuLBl4QqfRgZB6WZK83wjWgR81WrGc/BojFMZHtscrXqFG29
fcHW1Ovwh8nVjEgScUZ3wGjBR3fQbtItLdq+X4p7O0dbGYGIz9Gg6wN8efjhE8YarCWAa3czH57m
ZuPwaFuE4JR6VRuu+1y5XBS/UjSklrsYljnAaGaCgTW/phjXUgoejeukUrnf8+wTrG6iQx45XqXH
vk5txsuVsbmStvcp4gynPWfWcjGaF2oXlFpAY4S/hTGMeWZx7g+i2VnmsYc1iZ1gtz5SV05JMaVe
TSEjle1OlohBQBPgmNdG8haK8HbK/DA3uGaQrC4OwNdtoT7Z6DJUgx8T0U6b9CAygHkYl/g1Ib/G
FwbdIXGwmxGAT4amIWbkzB50U3Z3yNexxT4MxnClAXZkwn6h1EEYkeFQbhqb0Uikocf2U5ukTDVh
/IrBQgts6RiHiquI20a84lOm+kKXgv0F7fswUxKgrKf7g7FHWEdIDZNi9/oQo0k9YrKCV+8Ye6HH
GfcKoXdqDRhrZ/Z3dYs3H9wB11aowcvUFVK3bfT6T8kA6g/Gdu5IjEzUfewcKf9G+x31O5ha6joH
2CqPSOXcYMg0FJZhO+DQl4XGQ7xweFBL90byKKZ7WZP3EpojZ4xP2Q/3RORCjHdb9SaUJd+q253o
XqWK70t/GoXu4nDy5nG8iMPotJaUY8p2zoE4gU1Aj4ctxJeyQ/db71RqzTm7QW+67cU3gI4PpOlA
VpBxH+IZYVvWgXq6YkUX2Wc8JZsFv3QSgWKh1DQgxCaWC7UDBf2GonumIJ1x861zRZzI7jhZnKog
V7heJs6VmaEItFjxaKlXEbfZbngMFZNEEM5LQAN4v32dfT5GIkZGT5WMUBX0Ptf8ILy42pclkg+p
32rqUcHEgm4H6mqMRim+YPS1mavs7IwDLLHctRPDX1sJoeQ3lhWBsJ5B1i9Bg4HRKHtfY5QK+9Mr
4tyT8nV6xzIi7G4aBTOoORHyVgC632stdYsJxBE8BQiBqJ0xZDR7vq3NNJ5FilniAxMeFkB0zggF
HQKRwpnaKT13luwvleKlp3x6M2h7GqJkp6Lmpe/g9OEMBcxPcgWeL1eO21upu2sy0E0qNa/FyB2T
oJnsEshLiqluIkGya8l8VZt8uzzxaOhwyuXwxOQRHQJnab4f7MtGelGAlKxvBfSDp0hHCCge9hs3
imbfbHmnFcNb9GC68TqOrAsAtGJS8FAbbXrZnfHLqrxcs6JRhM4Ss3UjdLWC5xAwb+RsuY8ffKNa
j8Z8KvTSs7vcXdBEpfabwryLW54IlUsetcE6MYkNQllc67u9XAzENwCTyowrtPQQ1B+QvAnIGEMb
ZMNukL8xjdwgpAD+TAtW7g39RjICImqz8ZYlTzLsIjmowwu9P2jTCSF3E2IhVPkEBwteuQqcwpGd
XdfIXie9d9NTSO9F7eNAtekyMKcqbKk1SCIYm+elPNfr6xT5NWa7Z+n/sXdmy5Ej15b9lf6ARhkc
cDiAx45AzBGcmRxeYMkkiXkGHMPX3xUlyVRV3a22er5tepRSzEgiHH722Xttdgbaad5JCJAUxW7x
o6mAxWQsy11r201AOqJzMjNI8NCCcFmZqQXGAplpus1YoV89Mi4gY9jbNwbzdw/saIHn0urq3Uv2
mbZYFjUnAC6bfNlKZthsg+pLkPJQqRudvWnCqVb+LFoF2Oe7wGw1L4TmK9xaNqVQPKfLFkYdoFkG
k9gKlvdJt+ts2eINgRSxpl2U/vWVATfMw5ENcE8W5EwcJCsO8IyTiAoj/37hF4bitYY4GFA3hAkp
vZJAVgujK5iVVAeT4CXDdoy+um0DNN3VURCLIxUegVPvYOjvtXhefHlvVc5mojcqUtkua/V2whZC
I8hLw1E/VhoTQLaK68epOw+EgihhBZdWn0VOyTvBHjJ5HnVQvvvKcH9j01lTNs/h9GUY9NTbxeHq
brBwNsxd9m0SLmygHSzxAVQNqgS/mDfDhpaNS69ExSUYvO7N8uIX4Qr5fhVmQA5Cxvmn0SbmjS1u
KihMsJlXeKxrpQkMOevr5/dm5qM4WgmJucuEht1EO5jjTwnRhrm6vuQyoqlXKtK4KnRI2/wVK74y
kE090uQTkAn+fcwlRMJmGYfmPfGva/MJnVDzci8vllVvVBxvcl4xYNxWBhXVKdlP9olBae7jIj32
JoaresbXnGzmnJtcddIlL99qTYCMywlxZ1BshTndAN8Iri6OPvxmuxB0Vr6PyxCgw93kH8kVs9YC
ywO+j1UivOBdJI3ARfLJLGcH/R+HKCuHYjnbhAnpHPvSuL+0hpKEy7u1673ssPWY3k18vaXYHWy1
6RkKIxm2vZiL7dzpoIYupcz6IqMqqPBaAdYPsuHHBLhm6NKNCnlS8XoZdkAj5k2ece3Mikvd3xZA
f4ei3VBq0zFH/7TS5mZoo4PVZlgj4z7INBeJ4bPjyIQVcRy0OETUX3uYS7girqfmbsFeBoJsm6rl
4HMRjX0G+mjjquLTduOt5tgnSIro8t5NE6Ve2MT5PVa5g7OPt0Mh1pnF7ZN/Iw9Okja2HMa9ebJJ
7E0GK2cD2oF6I1Ux9HINbZ6D9pWnWYZr6lZ2skAtJkmbGSxwI4Ag4XuHHS82ir2cGZWrJRirH621
bEv2aXn1vJTPDAVW3W3NxdnKfOEM27Zs0UBblfpSLMZr1GbHQYpTk75G3muRcaUc9W6cL/ZEvtjv
8ltjbG9GuzssfcNmYdwhwrGZPGquTkWZPPx95fm/o7UDy/ofxt//rW/7/PXxk8XJH+0dv/+Jf+Jd
1W/oyP/ydKArM0OyEQDnqsh+XINc/1KjiaAxWF6NHvwBn7DXv9Vo+zeT+V/RWy9tU2Gi/ztqtHCQ
yf80NQOGdQG8U+RNyyUU2b+4yNpeeyyeMrGeFJZJGDBZ9Jn7NkJM4XrZBaQziZ60z94K8pw7w53b
NKCewXh3vVZ5mzwloQpPUXBDroGpJv0YfmRU8cqgpYPvDtpHJmkOM8KFpxChhBJerid5SyTczIwM
dIefYStvCybhohO8meCucjKnNDsCE6lTvqqREmPNti0cv/PGd55L+LFPqS5ZiLLa1Cti5+4j+JAr
gV3zyizYzj2xXEpuDD3MPcncJDoPrejVNsdtEQe2GkJuPBPanmYd/trbVxhczxavDJQzRDdxt7g1
adZOPQ8wITzy7GU57RYG7PoksMDC06TEmKaKnJHHcwZeiS38kbcoqT/zsc0ghJB74ndotZvGGCna
0RyX0VqSec1okxrNd7nM9sVVU/Vix+Imd0onRsxNuUJlYTZjhRvcDbVN0IzYvveB4fUgg0hEZ9wp
LIdrpXRmrZAwTfMIq6+0uewW8buTm4TZy1xTu+0NojeYhBqKROzYo6tCRGXKZa83EHRhEJHecgn7
rGORj4869dIbnBvmrW0a0LCp4eg6Okp85lfZ4+YK4hk8x86FR/7A4m9+97yw8Hdwe+QEEGzhXdH4
5bgp2OzHq6lT0y1pHJgKNLheaxache4jzqThRYYqKgMLkAlUtpG+IHCuhMDwrjR7ltDWr5xawusM
GDbb2RfZd4EF8jOJQS3xloXMA7LSUF/8cyGzmQtG4bWss4SfNBcH25rAt9f+UHxcfZjGVpkAeDc4
9/Ee12kEfaVN4KKgmbHeXkegu+6TbkHX6MPExnlvesgR9tJ8Q1CSJZxBtze4jWbdE6bI4jF3cwRl
LAAFsq5d0z+0ON7rNI8OwynVIu0/XKz/f8tHTPc/nqaPuFXj//G/vtvk15+Wfb//sX8eqd5vbOtA
G3nKxA/LPPCv41Wo3yT52OvBCo+RU/efZyu+zt+EddUlOQw9Eygo0t0/HXOGVL9Rse5TKmOav+uI
fyuqKxDd/3S84m3CzYdTzrMcfHu2+dc+cPbjjudoC3aHEmheEWxTtj95h2VXuozR1iTpTNPENd1z
zPUiY13U4PhYhZHTsZIRi5KsPeCLBG3NobmGJzsb6domCXAjJeSK+7FhweSvnKWP0C+kbPW5TM0c
MqNZ++1+KVS6yxxJJY411gKvkygHMKSJgtf0qBaTAtPVTJdKt3YNC/NERJiz+5kTLQUcmRdWJLyA
asPonsoobEiOD8n63eyynrIsxigr2gGKxjtILCOcp1vbtyecPtT8hMzXLb1MtM3UCqIwmva0nrx5
yW/Z4OcMcyXp+EfTMpzswaLqs/jojM69d6JSmffOoKR3VFXTTSgCFZRXS0wEPgpdN9U+17wfnsCi
VU7HZcnDtOvrscw/Cvx26b7HFbyAhOtDDDoUAlLjqKu+xcKgF9fl0sQTk5KyKFySxkz0yxjdCK8Z
PIgrLYyyN4eMC+IWRMf6y/ao2c1XvQbESrdolYEvXIqxqaARCuRRUgSkbVEZGpHd1yJO8WQ4btLd
JAoW9srGU2IcCLqk3rc3dP2wx2WzdF90HAnKzCao5sh8nR5twwpyvHY55SGqL22YxwCHY3RTtVTL
Po34lXxPZq6cICkXYWzDSlT82sAFS/Yovaj96LYcWWCrNTWv6hoj0aEBQNrjL5vwD5HkcC/537eg
TvNBw/zRYFaXVwM7Jc040wQVKjzoXInuXU6iC18XK56aH00/VtWd25SbMfeb3dIl+Dsdecq4If+I
wMAdaOZEFcjcVwnc+VPAYJ3WhtavvPPA00SkY64P7n2cZbRPqolJsRopdYW5w0q3iCJuGdM05Xdc
J1z7xY5kOMASzvLx5FiAFR3TTkam9YQXE2+1WmLWdqGNOhPGMr94upYhw52U5NBTvSz3SD/1ll+q
QQNSbBIHcg2Hx9j2iUZ1lFqCxRMYzZFCU/XWIMel8MwSXv9rdnqJSbdk1pp3o+GHUbiOPAWpCYpH
ggotajkPDPhJgtnKsKblgyta2IcbB6SqdYNXpVpu4QVm1ouLwesty2eYoNJI2Dv2c2HvKj/XW75h
IcUhlbVL64HVei8t7LFNxH8uPht1dURCrgicmK3uiYb9ozGlj+nQxLyU8cXt2UYZKIdMWh8zsKnx
05Odj1tJFYazN+p8TC4NuWvruzVNCHACKFh4xE2Ywu815wF5brJxSd/S9lT1+8XoigdJlxOKxNyg
fsZtwxi2AM5ay6FrzQ2cUqrCpQsiYz3MRvVm6Lhh75TZxBbjgaPjpqZM/gi6IKFfyP9d4/RgiQUg
Oj1EfSA1W1/Cf5ZVQdWX7/YkaCIGzTVFbrTztYORnjN00CuvssvsU7j0aPq9QIBeRWGFYGjix7Lw
S1TFq+aO162w0WYnw271XYUrMUdqT9WAFU7mXFxsp3wdrGL5CiupTkIl0Mgx5X1i1GS5jy/zoYi9
1wUC5EPYOdI+JHxoRNk4RNGyumxXMMCRe1o083vD+clfxPBWi2tWB7dJxG6pNCE4yNbxioav7m3y
J+Ww0zCSXxFgoZdS6ui25/+TBVuXMNij5zmll+9qcuG7JhzmMzvr4ilKCzIMZWZbx9DtvpWpKB8N
k1JuG2Op2Wb71XPqjh4aai+sbwh7kKUw3dkkpDyYJkvicumCs/YU2cvioVpqikN62311c4vr1zQA
tKWwAftcTxXccVCtuw4Tz/khWUvD3g1xasF3Rne1Kis795qmYnD/YXMbs77bUJLlkeAw25Cq4M6e
voZWP/eEjGjbgvn3KkuzeeIEYK8kgOa3m6IwssPgefITlJF/k3QUFHtOGQV2ac0Xmr3C9zGOF3HO
q35kVZAjjXvWmN66Tere8888HVThZ+9dPSBdisobttfmiegqpMk2wFwKHW0ybfTfRoh6X1uqfWEl
52HsnCzV7Fwt5UNusBLohRu/lqarL5H2DMqUhHxScde+teY4bAkzEd2c3OQBk2j3e5nYXrvGcfZg
g8Z2/WRmU3MzSn8Mb+cOakGbsvuxazoLsQk686lXHLZ23e8Tq0eONcOWCyz1wEd7NJ1nkPsfsqnL
o5iicxb7XNrBBfc/yJdR64oCfHHlcEsDUf5UL8sS4Gum0bZdaFStwEXrJDz3LGTWztC3pGSH6kR+
h6uAXVvFW0I7wBHygfEwdjOM0LKqyDdlMW5eI3rzE9TSpsAm3JiO8Z0vUGzoe0iHHDZQhUvXrJrs
UM/0MECSVdc5QkdbfOHJOV+G7yhJb2ExHcqmCd9CYd2xF+seJc7xTZq08qUxkpISwvrGzftLK5qB
xXwNRtOoCvOb7mIYTm18okrOXItGxj8Mw7yaWsCBlIU8+BH61tJ1R6jqdEWY1xJKW5pX6GmLVd1f
xvBp8itny5vv07IxD64B+nJ5L4adn6XVqR7LbVm2aRPoLnfqQ402hGxem3qFne+27OR04pLj7TlQ
/TM6k7Erisj5wTXIUO9NBeT+ExovFeNmXjYPGYZc3Dw5fg8/YdJbhWnYv6RJZdtHKNfTk+NVXRFo
I2T+C9yoBaLuMc1QWR1xKXkQizm6b7kv9EfsFUDJ8SfM+yQdymDs4RfRB/VNbh/QOodc8ZXxyr/x
BvWSV0b6BlaW4xlKM/VWBBWGsIuaE9DHZB/2PgoXZp9sNTkx58tw1ZJds7nkk5HRmkUgwvX7ng3n
lOE+nL1XvhnGFY5ok4O2bYxRVZxHmC96hDfghcYhr6+n9iAiF4+jSIZ+67bz/GuKDQqofMhy/a2U
FC1ELZAnB5P8pkraa23umL/rMC3gh8JJCUKlWXu0BlbWtMPmns6y3oR1fUvfAjYr6bnwaOKKnXCT
z/OqFbI4hz0Muwo2DDat5exgz8Z3VZfleQ5Z3AB1LHeVpSuWooYrtoZgPxNmhkFjQ2GBEpYd5+mK
AplxO9FbtOk0Pk47JABRJxNm9DbKxk9m1fKxBEH3hmM8e50NLV+pme8fJhrrxSpysaJQwOG9eG3X
77VGe5iG6nMpXHNPRXnO1t30LrUoi0ulxm7rekv+WYyWvRto1NjH2UgnnT+0HJR2cdtqMw4clQ5B
F3XJgx6ZFulfF9twLIpny2GX4ViOeInd+jlPEAGWxjN3VbroL8tpsPHl7lfF07DTft6tUWdAa8b0
cOpMP3BN6HiZJrIAeuc7a8CRhAfKkIz14kaX1nd5ZL0p4l1rhpes6r6S3MFAy/PvM2TL5qHlt2kf
u06h/+I9fZF2YQRVib1PE9f+QJRQ+3j2+MLBUsyeO6fMd7Iryhvc3vKdIEBOZWnBaM8kQvrdmAwS
+1PN9RRPb3wrx3ZY5SIloQzYmf5mOhRY2jC8ldzNJj2undT6BqU3HK4Rnm6FUkF7j0vtMX0qrkCe
zDBvgcpHybbqUR3qbGExCtiSO4NhSSrq2bhsysJjNG+iNjSOnrfgiqDOYdiBoLGei/TKLVoEzYWV
R+kjmQdLvhpW63w70IA/LGiqlwSKNGV/sn0nPstCpKCzft2mJg6avivrn7aFEYDqDmzoSwgWFduu
uYH3VweN0Tb6vshJgIOpXyKudJht8Gve6II6cEF4ALGj6B8w4Ds3vcnieo0uQvk2+gVeKNr2aHcY
fg/LlFT+WguKUw70W6wg25dsVnpyDheacwe8fJh3xERvyLo1tLHyKLBgwW/l17Q5sW+SRq55qXi2
MbPNVstHmoVlY7S0mQR5YscbWgqzp2kZzTAwZgocTpOTuvuYTfcDiZ9531Rg5o4azmgY9I7snsca
/9g1PSwgpMrZWQ/wxwAr0l4/vQzdfKE1FNqPIHocc9E24/1MBmTDFcYhn6mNXRNJ9cuxRpPVU1YN
dx7H8EHOWXqeiiX6wHrmdYfIjCwX+1FF0SWaFS0es+LQypIKD6efYqCq0rxdTk7lJCyDKdbd+u7A
4ib1uATmqn2iT4SvYsW9cRXjqf2WRMxYIIQpPk3bfokGJ/kA6Ua/TZ/q17bqSrDFnE9CtVjQbcUm
t+1j7P30E96OvTbDNcWX+Y/QvhpdeMFQmku9+o3M/AH3JLGm1IkpPiXYat5gFXdv/EqOPwVXSoxd
Sv6i6IkqyzIl3Y6PkW6ZnEPx0IaNPHtSlU+l55dvroe0tKbuhc5naE/1Q1375raho/00m735rihr
2NBMow5m3xKo4/UTfsq6bwJ8A+OjZ7fj/VIOfrKa526k6jtOYTo6vdjh1/rFbjH6kWmIETONqpce
JaJaAToE28BC5oE91bKn3BEk41y6KbtSzzv2RIp2tUH2dzRLuEtASecAoNlLLER4QAsmJBQa6Zfq
4SbTjDmcGspOVwM1Gr+cSCGQOV18o4opexAcirx4EgIhPtPSPaUsOQ/Y1P2s/Non+WeG7FX8bqOE
d3CUOZxzVURHyKcZ2yU+PqJw3jx6soCY2jcAsuuWgXscknNMKfJ1bgNg5vAUG5azh1kfcoAk1ISv
yara75SKFicqxeozxFOxaezqsQM7mK4mQLtb304ThdkR7jf43jnZjRRfHgUOMVwdCe44Nbb5D7l0
IybPhRe0W+ZV4BbMhJzfhbgHoti9lI1L+4iqZjw82RChY2NsWfgTo/Lvo0hVNS9aWJpgrGKGa9QT
LtVkRYmnYKajYYvlaG850seqNOmfTVvJ12HqxudaLIUDKgK/OSZj4f0AnCrpykgn/9APTu2faLlP
0o+lIve5Txvu+KPPVuwgZdZMW5MZr9txVf7MO8LCodmNd7qUzrjSjfdteql+65Lc7KjphXN9WwnA
HEgA04LNKAe2m7bZR+e004SGjr+aPvOEdTrlEy9+OKt9N8nuEeEj3DXJBMFhhJrvHK44QndtttG8
H6cW2jYMkQRLJ0uFIrCiGeNLOrfl0XBkRayq8cdzOZQmBVsocNmuXWx761/hcixMnU8VmQ1chCod
QVpwG18ThMzWoxsaLM2wRsO7QASpqGmffLcYcTDoLNsyni7jhmdcyEOtRt0Hk2fNZ4Qddr5G1JBE
5nV5dReDMcZRA15Wm3XzPLUyAfrdwzdP/KhauUVS/Bp64Ry7WFPu5qrHJCSC1w6j8csk/M3cS/UC
VMzpEQeqPHNBtSG+FATjCssEtZCk9yJfyp014sbz2tK9DIacHl0Kum74pAxiRpG9KY56GCzRDJS+
K0BLSmFnN7NnwL9oUaR5r2IGgfgUXZMn86UBPEeXOTIjTnbamYCUtOmDqkJ8NB1Lj008EwJeM3Ll
d4pCzA64P+TsC+o6ymAmihm2DbBK9zhgKTAf2tzHwd80/ZyfUDsiL8iIHGE5mQYHc4JLJc9jW3dV
dGeENeyXDU/WyGbayjDVfcmCWO7HQGk4eBCnbfBu9kQhcVcp+ul/JB7Hx37Isjgltx5mU/jaO4PX
mjyFKjTA3uCA8IOauT3a5VAHHTp3igXTi0uj2zrVI4NM749+eIotbFXANACgfsW9456dqfa+x7RP
/fcJpinRP7PncIInZKv2rMPCvWNykOlz5o/UwNFvlnQHWXmpt42HKvQuFGFN4b0T2mG1zZkaxsMy
clRulz7jpybkNj8BkS6UonvQTiu2cNA7SCKmei1cJtuJPYHE+wboJBSb0HX577WNCkUNEjv5fSq0
MWz42T30hcUncDHo/iRHbNfgkXjNPDSjq5dtQiQ63Jl8m5yL7rx+OeHin+XeoVgp3qMPFe4pp5xn
2NnTgiK5WoZFhA+G5/DDoRcYwBj5oNEOpXDWh4jAWX83Gz019LaX4SNMPZd+9CymDmDfd5Zh3KVJ
7RfU6dhE/9TcWdWeVZUKzzlZRC7JjFHmM1q64tgt0wEvfZvKcZW5TIl3/kIIK1j6BaH2f3YurQnm
BACKXP18piqt5HYsfwKRrI+dCTcWNoIfLQFg5+pMDHpa1kWsZ2+rLGYr9tPCxEvoFOquozjlHA4K
iZmmniBu+HoyneR7iHA7NRotaeIeLmvWLcXOlvgl+gwMkigK9ZF0EIk1sPBnZIxiZZmtexhQDw9F
ZomTmoFWYR3MgtBiis+0Y2xiq/2leitZe8PwGpFOXbU0DVzQX90np/DaW51zvQBb6+Jkyhndbimi
+mzC6Xnyip6f5b22M9VL6eIfk7o7Wlf+rib6TYqRJhluXWzz4tJfNdB4AQ1h6op7FK04j1/ahRsH
MVBiYJSg061qgJOUS7Fp4ijexVNn7F3dMgpLrmBl72MBHHed7apN7zXFmi6YcRsW5rwSRO02COPi
zumacK3JoNMgr+s4PDidJiKakJFEVOEAn+GWYUAQyc+OJd/WmThlM1gcM67BWNvmZWmXdB/n7oky
v2ifQnvcSOOaS7Dyh85zfiaKur1VwRF/TzOH2EENzA5qlN2BVLr11Geq/iaBHV8J8SNxCLxQd/ju
eXc1MB+9uhou5CqaN2kCWzbxmhy44+OXrPlx76M0mZuc0g4KvlMnKj2nb6+Ey106HV9slWR6F9ZC
fcSpPutlyn/kuo9edI15gmnD/WWHqfthFgmSJf+wr27HvUNDnHmcZ2ihhHVwFQsqJFtWRFT+1HgX
baw2ttb+2jOwDJu0523NOn5RlT+npJ6o2Vi1MOrXJDGjB4PQ575TyRe9bOqQ0DhnIyiuMu1i2Ysp
H88MjuomMRFCNUHwKfzGdpseRFx4HzRkECZBHG+s4nOubYXGLOuAlPPLQC0O5mUpMOJwWzf6Jjxp
t63v3GL6yZXeWLOkRfLgi7eqHKgniTd7gRLIsYHrDvfcwT6w8rDJDH3ePhPmSNY3Ky4p41Yscfm6
VBke8FyKnv6TunkktouhL0mn/GGp5nt26XC3pwFvoTHWh2LAUw44bgK/aIpgzhMSC3b2mMZkpsPG
b3GC8ZXdwUysf+rMBJRiP8z9/DwDEVKlYNvRV6+EyatTWqg9RQ3Rvsl4rlKb9jq66C/JMB9D2PEb
ZQN6lHEN+gjv6UlPbXUpcGoeBb3tq5F77QH2PHNPTWyKnhOx85cyuknGfhs1nvhqqPd67IixXCVg
D8xUo4aDa7e/aElH5UHkOrqN22Dur/ZVzp7E6v18azbct1Lp408qJD6+CA8elDIiT+qVM1S/4ZY/
ylyH9GS0eg2mR+nN0BAixODQ7Xu/Os65ZQROfHUuTYVNQ1YoAEP1lrZvqXxjeR3bvVMwQcnyyORW
xoHg+zLuYBckJzsM1Y2teGzrJZn2vk2N0KLzl9q8ur3aUDzjwaayiWV1wHqpPLqUGq1mAPF4KMvn
NlKYfHgys2uUKLcp3lGueKF3Vq75ZV0nthSfUpLPqGFJ5yUbJtgXkYOHV/i3s0IxoklV7LgLFBud
lM5ZloPx6VN7tiLTRZ3E6ML4i6tnDNjZfhpYd63p1cYKnXfWkX4gD42liV6WLOfuh9kP5rzNJi9L
m3USq+JNsz/cAGQgc6ILmpxSlm3Xag3n3u6oJeyJ5y0rO6qvL4I5+mQQ5a5h5Rhg6XyLOQdrnuMq
qo8j2i/NheV5yMLmh2gJz7j0IFxDAnwpvYZYt0goCrZdY9qYkaP2pDt2TDPYSindkgELwnnclDT7
DgU0BcRBzvB4wGZHs+Scps6J32H5RX8KBuysZEj53a88DN2ZZFL2FFdcNlZGPpV8tJQ44lUc/jZ6
rtNVN1TP1kx7zSAzD9GE1VFQ5GD3F9Me+LzCGOWlrXlkD6503ic05IPh15VcI3R2/WZyXdpg4nLh
YgiIXLE8DAoxfcSW4S/EAlpKxeixgVlCByrACquE27AbXcs+TrDeX0KU1FM187JMvLi+Z7uNI8RI
KA27SmnYqEcfM0di/ETA4BJtZDtGHnGx7D5/XsIU8/ICkrlvkk9vdqIAUepelP59b2A2v94U8Y0u
hG/SZokCIU2E7AyyHb24PW7HEUsgErMVmLX3K0lxj8BfV+GGclQi+Avzfb1qZJ7aa6uugULNEYKw
AjjisEnjVltYt5rdKwKQ7LY6GVCFJhsXZ6WwRs9tDfJpsTiD6KrSwDLneRubsENIC7LJ80X+NSzl
MXUnzMqZOZ+SThi3nNdE8WdezVxWjaD1QvNJSZsey3nUlz/Ytf4PaaW/sLvAabvStyXEUGniznGv
dqk/ZOeaIhoNu5yJElh6z4S2zeZBsOCd3dV//kHXfNC/00oeOWQTVwCAZlNCIAHI/ecfFI5gadyw
AH5Gi25zLFRiTafZWYT5/4oq/fkH8TEUoBEhr5g2ByfZX/JXIdC9tMYASHt2PrqbCjMLWcvCD990
xd2RZH/dLVzT/PiJjkhH7/7z5/xLcM67/nxqxG3Ltlyazck9//mDjo3nh5Xyk01SGpKeXmRYuHsJ
xgVwHXa59QzXr1/xT6T6ArhU3JlLjdJwRf8ELNSN+Bz5telfRD90zvr3v9zfctb8t3QxSh63/3u6
/vzVVX38p456OHP/ytdb/m8Seq8JWhtv2D98i//I11vub6bgSfOZhLC1AND/g+vGI5VPTI7Yoidc
zxX/DthTnPubcr2r/RCSFeR8529ZGi3n+t3503fLgYkn+UsSs1c8d38JSv57cOm5sAUNVeLUIfHu
iEYuxvZg3lDXhEDWbuSscwYjq9/QOHY04S42hT6w29g3HYhHx4yHnZPpLbfZmPh7NKwbd4rXeeIH
g4/IdVUx/Zew+VmRzIgmAgxReqQtFjaSetF9y91N9jdscJ5ml7WU0TVbt7dTdt+fXmP/0ogJHLk5
N/7+rk2IZfTpeyR5S1BoygJbDtOPq2qBWduhB8xuf4QgQmO3Jcsd+tOq1OMt2tOp6YGgxrI6l3my
QxS7U5kLQysWaErNcrhmRCptyaCmwDnANHLd13dfjr28UyAFJ4Q2zI5LZWNozOJq3OZ0rRXR8pFm
+a3K+FjYCfKjbHr84+k7lqshUHa7dePyG7RPta6qASxVcTfMRYkliHJQx//lJEjWETt1oPGNfk9N
h3QHQw5hdWzf9RiRhZ75a+r+WtIG78l4IqfNZ5pWU98QrBbuA/AXri0d9496KcETNsuryvugJ+aw
M3EE5bbNMnQCYN+xIqBH7paC3HuprVub+PkC9qAT1SXzeSEXVfm2XFE2fj0d/SyC40IOwKlIRQjK
VjaTgZwHwczcGmOY7ha3uI/TepNnbEs8mjmi5R4a6MWGrnRtyOta4h2uUT8isD4g8MDwjIxqq3pU
LOpifhlTeGeQN5tc6J1zw/8Y9yUAEswVOyMncaExvvKqLTrjxHeF9l8PZq2q9nQJ3uSonMKuh7uy
tR+pQzIes9Zn+Q3+ZyVGsvDWsPxAFTjJrHps2gUSbdN8UPRlrh0qfr5Rc6zVMKuRXbbvrjsb/GHi
iSjAbs4yMEnsgzWPIGPSZZPTyUv/JXHHueV8pSmFu2Qkd+DZ7tqW9ICwL2qoX2DBtAEK5sgqMrtN
ksY60y23tbSLq2PuKFNjibdOG//CunA/J6iCTu8SW+J628/DjXBgcRtAD4N+EfKOhuOfkkpB8NzA
EkSV8vei4yWDLMQ6Jpq5BbN4MmLnnA3tK0LWM7WhFzdnao0bs+UraE03sixYLTlDQPEQmSCBCMC+
ZmPa9Y9syPg2WtXNyK13bciw2NDn/mGnjKoVG7bUVekmsc29n15yqRvsFnI89Om1YWYA4VDIEaaS
nKqTgcV0zRJt3rHPRDsS7BW4n2igcfmvUSTFiiLzCv2CayIzwUm0ybNiwR3ACdoX+MZarA7sjLn/
uOn0yy+z8++Ab6rJzC33mbXVFkeXxLtB7mctEuuj1KCCOqToZsjpuk7sgp/l7P1katGhZ9bo+SbO
b7lZN5uaL0hMyTCWFQrnUuqdeBTSX9Bn9WD7gZ20d7Hsh3WeWuT5ZMuVW8+FXA2pGz3alq5Bhojm
zNTSrR2/LjbtwtbTMqOY+TZno6H1e46BbTuLULyOfvvo4FqZo5n1LhMEDe2Rc1PTgkMezCkhJjKS
g4pSwUgy6SANRoEZntN0Ddt5BZvBkqu6vUyXbImOSN/TnpEjO2rBIMvX6W6kWIfyxhOurs/F1U9p
Ov7IEcvbIq6CYjK+EhbPm6QwQ+aC8DZSNbdZ6yj1fKJnLQMiMQ9rpdJ1BSmIH1QZ+w4OO8TiEZ2F
ne3FAg/iGh6k4ihhch9pI9d3sTfcpFXGWWBGOVkzIjpRNJ4Gxzt2Gba82i9pHfJNxg3i9IhLK6vR
5hcLKg/9lvOrtjwKH0uLRDFVSagSU+At7XTGXlDuBuakK4ZrDNKOK6XdgA7S5SPtqm9Z+1DN9r4c
WXNHlAdz6P8Xd2eSZDeSZdmtxAIKXmgVgEhKDuz3rbXfGk4gZqQRPaCAoh/VNmp7uZI8ID0ijXQP
9/QcheSIQqHRfgNA9el7956brZoOBTensPEhyHaAz1m/W6NrHkdhqpMWmvsCajvN2T2YM4zjroWR
S3MGOMAOFpg2NhEh0SMlbW2Sn/X5+DYSRX5KBbR4OYSLLmsUSHK8RkQ5ME9wGYrlr5yTdOIL2mTh
MnmB8Sdeu1Z+icNGbWoDGKDdOOQGG9uoRB/V6Jh6SkjrCt1fJPYQ0xYc2s5aHD9OTixWUZfvU2RA
AAdJscV2RyYY14csMm9s3kcXYVgVZgcReMHOFAXQkBBMXNFJkg4hpensMVV7ihvvUgt2gzY4COb7
OpiJKfRRY88R3V50IvT5HUH4hZPNtCrt2sGIyM1UOhDARAR4I46KFoVokK7HJlj7BQ1spRgzV3Om
TRT58doi13XRtP2djbVwiCfkEkW0gM8IHFxrFmRn5guEjmKttCw9+T47UDf1L0xRJbhBZRgbwIaC
FrXHje4FhDMgCF8nWjuuCiX0rVlo0/MwTU+eQH1DNjaVBcPeK/SeA2BSR24Hp+wWUTEk+4wh31uc
hHCmyWLnB93IWbpDAICMcckiEnH7pkfY3ibcBlststun2DbHR04o5cvoF/mtnjrgJTnI1s61E65H
B4Mt9LWF7PR7S7Of8gIde6Iznp9cMrOdZkeKO/bNBnFF2GcFuzmLrJa6zcrBNHql+uCTTzPmitxZ
4vogLCztKlor2iU4D2jjVe+9EtYxMDzgIpqDJGd0XpPE33SF6+wIpdfvq7B5MkfBXubeEf+6afrO
esIXFi+cWjtBiiPIwqyKPfmeqIoqA/OYYrckVbfZoeFejzP3B6l+UKKnKxLsXPoO0P5ViVGrRLuA
4q1i4JavTJ3IvBgshgtjP4FVh+eP4O9HbK1H2jMzIoYwV/8q6JW/HgNDrRHF4AH35HZMjYfctyEo
5n2EIY9cZawJ140FPwisI5vzTA3kFD6C8q/EKklc9szyqLfaaggj6E08DH5w7UXtfWhCN2HI748D
e2u9Q1IKA82+KOyHSLrbBYIkIPecwxLSuRnSgG3MmIQZZwO8RxEgnSB6OBE13jzz3VQZwphjgQ0l
xsEwswpoF25t5wbE5We0podJ0XQSLU61gXop5EFw86WrhRty77bE4e3LytxkUFIou9atEHutacCU
+LQ5Q8LG12QvMUe0J+zvtLDKjnBm9M2bcJguzEZ03gn+Xytq2y16ikfiscwlOt85CVhctzQ6pKO/
ISg6GDr7mRqnrx2pmTG56WsHkW9QqG1mhDsrNq+5qSn5mJ2jCKGv568Jpl5lub3tVEADsX6r1Z2m
9/fSxjqngqW07ssye+lk+FSUxkaSpt359W7SsmMeasgw9TPgweWgJcQxzAHYQw9aXerxelAVPJR6
/Fqm3rMz64dYG1JRvZRu/U7m3MHpW6i05ZFZ6aY3240GtTCioe/EEr18/6XrabiLft/ROpyqra+H
G0yfVPP12sr9I5M8dGqfutE8qvCo23ehmG5Bbh/ajNku3Q8vImc0qo9CJ+ku6PC4Gixk5VAfapva
ZgzbE3iJV0GtywA9X9S+R80kC0Qr5lbQ6JDpqZlksNDDCkqHB01HFvyaURdfUYFgy2o8+zgKl4rK
P1UV6H+rvu00Z836cRLkHsE/v3GGfDXVd5bCtqjnQwca5TqLR1ydlXnSY3J+axMogcZmUiHAQ2US
7fzxZej0dSCypzjOTjaFqqNmp7b7iG/mIgsbqm9IVPVIvz+jM5zF7Q2xqC9xiIMaWTmG26jdjq11
DV2is6LlPGWbBjWC6tGw1Pq7tvAfG0HxUjXtfqz19WBa9aa1tFugQ5eKNv8gjoPwP3MnxUtYZ3dm
yFyZSOsAnV4WrvqofyuiicGHTNdmZtsnEnytTSGJDBjMc5Ig3xYTGAP0JrUS2H1byB65+y5ih25s
Oz7GRJpwoogWHttYON+Wnf8yUCslbGV6oR2zwl1M2FpdgWYijVhFY7IO7O6uiDsc0xAABmMRmu0h
ZQ+MtIH2accW0A7OLqD1jjflpeuu/Uyex7A+WZp372M7S2vr2Q6I6GTZY8/ANd+a8tJOb6l4TRzt
fbIOsebc6AIQAbNqlr3bcXS2ampPZdVat3WZfMHyeSp15zEHWQeValylCHxhpSyQLp/Jdl6RlLA3
7W41xvKrb5S3Q9itSrosifsO/nRLgAuDGGzCoeEAew+uZQX1BUHdnk2b0xrAjSbGv0qoK3PddWy0
O4MGJEG6XwpERItIlbPyxlz0s62e5NNTJjVMpxMjoWhbA/pKPe2plqQWj8mwdgAmrbyaiRwhyq8Z
1GgNv4VTU5JOGosNLugO7GtPUkOUeosACxmgAXjyfYeYOZJfNZxl0gzA1hT6Xap53opxo7iKXSQA
btNbO6NnTBDT3rYy7yGQ0QsBMBRbXXsMDfMsq+qxm7J8QfBsv5e5CBbBiPg5n8ZFm3bTksiSt0ba
96VmlRtkbK+RSS1peSWRUUZx6Traf6ihd1oOxoUO7nMXVC95WqClVVqIZGTIF26ffM45tC5q6Jf7
oCzd9dR6LYQ/8Rb25R0gUmdptN5NnSSIkgIaqWOprk29PU2hOKMuZHqRgLhggsgTpSYHaJyF0175
uJOr8IWQCGepKTvful7UbxLbETSrkW/r3pitY9wpV72cFVL+ABVIJMU+UzTgtTEOngwjfIgqhnyc
j4mxrSDCpazEYAgokM06WnNx6P5q4LbxA8H2blO673Z7yOaprlaHtxnStqEHbQKjJxL+KogViiWn
X/ll9U7/8QYF1zrISpRkbkBCRRaSIV33QXFy0RzsjAr0ietVILi7sVlHjOJQ1sTufdyBl+ErHVgf
APvmnCFDqpWhHG6aIKVnI7rgGJe5ykEQaubBbotiLXNZXSXgcZHMSmNHAjOVUlVlnwJvyHdIIxRH
tM+hxrOtJ+vR5t5I4Qdo3rHXOCjN0w4n/+qx11ojgNpA97YlSBDW6aR3rwaz+5TH/WOQFNAF8BN4
obVHrazBGyU1QbeOZsdtjjaWoA2wFIK1alnn5JPI7kpq+LUcVjjMPQ+tQecSp77DPd5r0Y6tJQeg
FocGaXCVA/toLL21O49ujQxk65B22cbnbE2iMj0YAsX7RfRt5hsnGZA2rAgZaRlTgwnEmleP4JCE
wWlUqFDqijDTMNNq6jrzEXzpW+unS8ajDB2Ls82d6Clo5Nxqhas9xHCZloaEt4OeMiOrJSrqkDAo
Y+UAtquDESllw7ac5LAN8KNCXQnaVWEDlQPDgx/3EBJOC9NrXEuMtMsWlfCidIqDYVjnhFItN4t9
3TNU9Qnstbu9H8ODyJGEV2+ZYJavvJsOEb1tOuvWM/cuWlJ8ALAEbbiRnfoUkBenMhycaX8mwuuQ
jS+hO7P7xlvLDq+HMX3WCnmUaLBRHF0JbCRwh/eOp9/OKUpWTLZ4DU+40PojrLYbC9uKVO1N2D1V
Q3KXSNRy9jStHE8+01UgxIiSmIKxVGyxmk2LQICCzMLGWGcoyI5aRHkaACIIQDhO2Xhi0onPx7/l
sVxGQj3YIe6ISXu3qfsmq33qowp5rCoPMeb7dDD9czck4rFq8dLg/1qSOMsQP7MI1ahfsO/iHdBY
d0vjqCU6UGX2KUJl/EOikgtzdNpZVT8gWIpvA0tGK2fGRGOgOzcd5CJmvfdT5vqLnolLOmhPTWFc
h0PgLszSpLqE5rEo6uo5TBmaX5nGneYrSMSI4Ey4B81U0YLIGFtjBFuDILlKgZdToURfFdT3XaD3
/qnwJcLWJrHadYKfp47TG2HSUCQHYBjatSq9RzucLuT8Ia1I85HZrbuzwuhEY8hfaHkk2BgsoCSu
kcQbk2nt1pRJ2q6cMNxFE4P2znbvw2K4x6b2jMIh+h80+/+XwnJ1lDR08v6op3//WoQ/YAn+8X++
G2lduvq648zjGkFUxDdX7Peuvuv94jpU+T5pMqbNn0xw/s4pMH7BG4JXFhCebjnG3In/1UprGQB1
Xdy35JAaTAqIp/l74MavY7g/Cr3lBPFDT18zmcXZYHN/5hP0eAdz0cTBhqiHZwaKGCIwqG4a5ukb
2BpsA/aYr7BCFPt48ji0zYoJRO7NglZUveHTtJyIMtr8YJ8x5WMZ+caPLqziU5zzrHa2Pu0rT+av
dRh0u1gDk2lgpl0Nuo23ylMCuloLS8egt4pgnMWGgcKFzeszvcuaJcKU0EvaDvmS37wSSI69VC9z
GmIBWedVasK0YZ94G+mZ7EHGoCNh7rsviHVe0HmgiAJJvJeis1deRWoQV9qEKZDbEAz1MpmJBDq4
sMETt35qQ0RxS5aRGMl4XjqSlQ6gwthP5ZIxd7QKDEJ3UIDlC9Kth11ssMt0nXzSEr+5LyOEGZFZ
Ufz6A4SoOBrfXctv1z7UIgbvFMHYAwSSCXqORJub7O4F1oOMEgxtD0iaCiggUyFWptY1rkq323Q0
rLxRxxTooLyNnCR+CDN0t7P7UaCmw/ho1uFdZoM3iKzi1E8tBc1QGYSP0W/YItbHmNRMYCcamX8C
KEHfvwjGjcAlcnLMsUM6QyetoEBcc67X1iTZq/0Ixa4Q5rNHgbwyVATzE5/iQjZM1P3Aztj17XJP
wDet8LRO3XWLGnZj9AN1ULLxhhHbKQ2/jW/XJ2YcHZ0IVpwMUfs2C4djzve9sdzBpQ+oP0zegGQ4
CSClhnjcWofFEQk6oDz6wBWGsSvULchhcvM2F5x+qB7qY4sY9FbUWBzwBjIXaTL/k7Iaa1Fi+dyH
g0QjM5WcfANdwkvr5X3X5d0yClv3UKUe7r7MQnhmwFpeAOeneTjE9SMShnbj0qRFwiXyrY815umv
D0X/e+vk749O5+nr5/LXcJ9/jUAel+wbhvp/tD5CFH8dX/92aJmz/cf/+/8qnf+2qcfXL69/+79/
276+lflr/Ledyl6LL+rjQvqP3/13+jjcAdZPE7LLzBGYKa7f11EGo794mIF94bozRvwDk8C2fuEh
RnuAaZoENTLH/7GO8k+WwIXhIXfyHc/37L+yjs40l/+ajLJw+AIgug9RxgQwY/yMkB39tM7MQq8v
AouXU+mHnD6LpHtU0m/lP69nvlNSjn/CgKXI+50X9iGJmATeMRf+mQILOtismsZqLjJCqUdDu6Ed
FlMbEl+KpdnIV5wiIWlN3QnLHqfBDgxeqVAbIktc2L6z6QkkUbbaI2YFiJJ/SqZxRWTPtjC7u4Sa
KsOFFepy11dMEco3I3c28zhShA4GnvShlFjz1FpUOeXgBBxKPCRjd/IFnHLfmVbpUO5EgeRwGiCs
ixe3QRWEdv8BqwIKf2ZONA2Tt8iWQLgzWj/gC+341QqxN6EYfQhzcHe1fCHU6WLbVD5MS7M4/gJ1
C0dxyEIw3HUC2Skdbn+R1N6Zs/MDs7K7+Veqpt4hiE6ulNbv0tq77n0QmwWA2bVNHqYWkBLJGVpL
Fe07Zzm0GkF79rIh6WslppTeYPCZsUm9K/piW2jJlyhqkzXaUnvDwvLsB8FKMu4dxsbB3aNFa+i1
a3PqIPhZFx0k+2DTgXetWoOsKM5thTK2qDk+IKxlg6CLXomlm6m9lAK0bX40PPBmbHJ2PK4y0f6J
ZsX/UYbz7T41dVcXjuPNuVffsu8+ynBUlbeDodUXnfGpDqc4ctTar8ZVFTu3Y4CpxRI9XsP4AYnf
IaJ5ymhrkWbuOWbi30TyXjYuLnuyKqdYPYfZ8JghG2tKuYmwx5PBA9wuIOilWzogy/Ck3U4NIRaB
v8M9w95HOmghqpsyGB6xi11FEZc9EUfm8M9G0JKEEVy14XCoioL2B7FH89WZuItLsNA1br7FYLR3
wP+5Zp61ikOPLKKoA3fqILAUSzvKACjhhCLTt1Kcgzot/9R3OcNHMIiG2y7bUb5kTr2fuvTs4oAh
0ufWF/lNbrrHJBuuQ2uga1Pd+2GwzDKNHcO+RHG5tXzz0tVA7BscPEF+4/KYDJF9Tk0G9vZw6sLP
VFpLLFE3oeS9RjBYOSdWBneIAS8zy3de0e65QY/RFOw/LKm/lnUfWdAUhb9dB0yIWCx+UJotoMf8
+4cL26XoBIpeqEut+w9S+EwiKB8ybz3OY16dIT85ONfx4Kwk0aNND8+4Lu+CbjODeJgwXycM0Osq
Ocaev9LLcCYfAk4zTxItcV/IG6wHDxAalnHmHuUEf9MSSz3DQasZw6Guqp0zOBsbO3hOsMHoMPjB
O68ksjtWQgWbLrLsDXz5ZeIiP0u7hUScF2Q1ytZkadXJG+m6x74TGGAgCFVF/1gDomVH5x0NeGXx
pal2mWIM8MdyY4UsVkzcRt1cd0yZKtCT2jB/9fKm64rt6LQn6XeLQQqe4XTlsgqVzEAaqU6h1V3n
Vju3sehbDgezJqo5UuvE6E+5b9LqjMhZN7CHoifnkSCXwT9HFZ7+7jro5bZMv8C6uZqcAhWwe6V7
n2syOC1T23MR9q1C9OyUN0nEuBJ53k5arPyB9j2hhC0+fC9/54pbP2pxvj/JgHaMOXDDd2dtzw8X
nDl7Lmh7qAvf9altWFJCZxNiNVR2sa0QW/u9s/UCGkxucCNdYk4TuWm0FgomXyM3hyzKFzvJAW7F
dJ6ycisnsZ6Qn9BFJ6XHXqg+PXt5i2W+fVJesTMt61IF8ef5KTF5bkOW/Vp0tPyIkSm9c+37f6Ll
+73PaOls6p5u4yZki/7hM9qZWbmE3jQXrIPwe3hN5gnLETElftTkT9ZG4/fWRuubuMl1aMdbPz9C
Wm1psmcrtctm7+Tl2r0igrYBVxYemsq5BG5PqKxzrOsSPSz5Bm3OQLpj8OoGxeqPH2jx8/NswcXg
A5OngivJtryf8HEWgyjX6rv+0pM9NiW0SH2gQfOmWhXi2AFHkJIqI7M3NZjqTpKgQUEsHWc9k6B1
8JuiFOeksc4NCdKs1/uodY9lVD0PRXGTFCEORPDKXbHDx3HCHX7jmP4NFr4newoPXeUsihgbsNbd
iYaPWYztU94mZ0sbHuvMOtaVgCocfslzOrmhQwJxe9KhPGLAf1fs2iaIMpXwIpRAuVfcpyMjsQo9
DzTUilCBYHwkTRNNRSBfSNS7tfkBZMOs86b2oHRGFFaE1Djv/+Qiz3fMxzrNogTkuAvBAkEdurn5
jvuwTEoSouMo4msVmrWt2cWtLPh+6f6S9vG/V+b/05/6F6z0oct8uIN/w2c8vzfRe/2bGv7b//q1
D/KLSRluEZrJ127SvOD3fa/f50Icrp6um6QKQUx0eDB/7YM41i9kY+qcfHkw55r/v+p3R6d7wqbr
EzeE6Hfuq/yFPsiMM/t4Y+j0K2wBocwz8Whxg/z0vBnepGh91iRgyAqQvXJMZm2k5aTEe1Rq6aaN
wMtpI0NXmNYZEmA+WGHawMQPxAD31DAbnHtz74nAf5mSoaAdOmQMnBvNy9ZTEaUz/90PHmyrrXco
b9EQgpRff/jWf2db+OkcMn8Mhy8DtCUHMwsW24/3t24j8idXEfFMMllraaGIutJDmhtW2ARL+r7V
XTnY0RYCU7rTJ11f/PHrW/MLfHjAvr8BGlpUmCiTdf2nJXu0qzKve9oUKsiSIzAAZq39zHdqKuTR
DF5aNJFhF+wlk6wtdrGRg7l2nwlCaQo5rroJhI7lT/SGInVNkVZdmz75jH1d+RvpqXoH78qwcSzC
pYoKqV183dIWOBz9lwSOmn2yayOB0+VCZnb6Jth//6rzqfuTj2rQBvz5o3LWI9yK7cKyTXveTz6s
JUVIZ9tNyZls41TepSrxz5AYqKcnIi3FOiqn4dx7foLmnVy9DhABnf9FagfWIiO69QmuWvbq1gHQ
YLylOBDpDveg5Tn5OBo4+4Q77o+vjqHP7+nHyyM8zoSCE6/Jc/hN4fvhPfeW3WVoQei3kWmKvWt4
b1JJ+cMHXNEd6w4It4J94w/3APQm6vceb3PYOG9j3hHUYOEDgXSBXM8YIjwSNc3tc4y5H8Wk0V+m
KPY+h0qOzaqc6nhE+phXF3sipjxjqrQfY5rclij0G+Yz6yQo7A2XsSJ4ruH0gzRlM8Rp9ZYOTX0y
fKt+Sk0LnYHla3e0tbK9G9NSCxBhnqXG1MiG1LVyOyJajTpVBzko95rsQ29Vtn1x7zqd/6UMpkud
etNj2VbFUxkVxaPmZgJOCwhiEWbVIQ4B6wdtNd6oqMjmfIuyYC6YD3voNuIsRyrGciqK69qsIqRR
CGys2gyOjjHRXvPTO+yo6gyCpU+XqEPkmk5Af29ZWpIuIy3YVYNDHCbI5+TK7cb+5LrkmpgkN4XE
QJ6HROGa9Nc4vycizcMrshdfTFkBi0g8j8MUVGQEqhpKajvz9VsjHrGiDUUnNsOACSUfvASMPyw4
0WGkCwgH3lIxyPEKV/wMfpZP3qgRZCC65gbbfbpK9XZfpZWxroe8/L71/dOi9Fs0+sfby9B5GugI
0YygcqGn/eMjIUUYD+SgMrn1OloMYuBI7jD5qTa4WuqvSIv07dgYGpDPeLwmI7Q+obN4ajRTg8OY
dvVIA1MTxtKwuwQtdMgk2C/jbTc//aabI/mlFj7+yVPxU/4PDXtO48KmFy9cYevW/KB/eCgKr7Nc
t5zJvJJc80SiPYRyOLCoj/6WsNcLvvbu3cBbtMmY3yCQHNXSxzr28sdv5OcFZX4f2Ek8B/E/hM2f
187B0sqIGWOE2qirHvyY60vdGy+jdjSQylfiARxJ82fX7LevymZBeC8mUtsA3zl/Ox8+vW6I0NQw
6BOgZkYd8sK+erbdOvzcpliJcbQg4dhgoS4uMAb9TaA7OSP2oW0xulQQL5rIt1+qVqmj5sMFk5bh
HUQ1cMbIwe//8TckxG+ulcHuNpObHXg3vv6zvacmxLjADodGgYS5hdO617z5N+y0TGpT0w02fuQt
jbrCsS9jh4C/Thy6CI0LTCBQ+UrhzoQd/yrpYt84cVZzgB8hsTGn32hOZix7snffCkvbxloZ7zvM
BgsQwk/WWDFfMCpjQRJscC+EyTy8yvWNm9mXWgtBWUxUtRvUBgZcRund1wEw0LIPjStl9LQzosZt
z57OXyCUCeBLSrM3fpgdhwjjrWYjgRtG4memquO8ZVpAmmwCSxyUs8hqwH7A6hPeetKn6FPsu+O+
FJ5HT5HoYUWzYp2GaT3BVITupfWVuFcj8ShaFQWbNJ89F7GoV75esDNXkf3iRD3msgmmMacLIrWH
UiN4jDMBaSxjCmNCI/9uBjUzbDbrG8epFE63ovtih7GxZjlLz7o06ZEEdjft84gpwFUiTXcZlkyt
kV1bp8gxb0uVAEYxLflMYxQoMvTVs6Pa+EZLgPKF0EdWCcXfbkiow4eSWc8AKA9QQh7tlQBcUmei
2+SAWK9zXM+s2XpIZE7Ql0CfSPkut1ij7DdVCWPVIBTzrrSWVEEnsbpy3Voy5jRv9UybLGsx2pra
Mh8fVwTn4vuEcyZfjbCUS/qnCBqmZJeHcXseY8wgXhwMx6Txdh747nUeOM+mHlgHq4oeRQjD2aw5
j6kuPnkjlSIDClLI+0KdM80pjwBQGqRuk/+GKiHb0PCas1lg8mXLIZQlFmrU5pNTeidcuJdpzEh3
KRvv2uvIhQKdhSAfCPciMKSzIcPkBvXfp0jFwx0C2PJKS1TQX8mORIuoysRKBWj0jBrkpTFBSEsC
ptFWedv3wrsmtZ0EZGqhS0Dm9iNltLmDFGYdZie6ZX3LVIuaReSl4wOaeg2hg5R3Ddizw1DARZSJ
eGLST8yWZvc3tZDjTedr8V4rPBsCLuVsVpLUmqF6lW3jucvOQ70guxaEcwRakDvMV8skRqIdqqH5
xDXs74nw/RTgI937zWDSromdo5Mrhkqa6T5XIHWvElPg+RBE+CFGpLfSZu+jNsKaK9vBXfiDhbIz
KTJzP1W+WufRECxEQnpQXUXvpd3MfuXcRaqYwj+TnQHOfIxRh0zVCYp0Dy3OLLXbhgfmFil3+laU
4cnw7GFV23X5mVpMjxcdSAIUFMLbW3Zu3tkRTiFsmu1jUZn3iQztfW4qFIiZhVbWdLiRp7hMiGWR
BCnQbRy3GRfgXCAlfqWP4z1pHKTRxBfmxcsmeS0hSDxTqkaryUrGo7JCRv5o4t1kQ2wDVNw+65Fr
qzgiWLNyEeI0iQEIMvWj4FlD4rdOkyR+r11c2TRm8+IUKw3/Ek6SHaNTc8M9Vr1hffgMXtZboBLz
FlDmR3JFfbExcHGT+Bg2h5jg4GsF2OvgOvBcPXd6smLxteSJJ+VBMatz/XWom/nCSJIbM0MMm/uD
vwwyQ2xa37Vfu1hsga+aC10O9ZZqJnUfXX/O65whuBRoE5ofF1qXtQQWR4iJnRnVOtbS5hp8bvh5
BHC1Ak4BKJCW00w47qZNOw8rakcBhJdNgJtkBBxJKXCOIgHxUKW9du4rxP5RgtD2SkgVbzJqB+pr
/PPB1CJrEgmucKPBiO2Nw9vYht6hApty0mInlQuaowmOgCH7EgsJnqie8ievCIervhb2WxuM7T30
VRb+0V4FSvNe/c7uT4moauajlXFOfelDXfO5Mp3j4k5H7FyIfQcNZBGmLnL/sMDtd4Xfpobt3mco
v9j/UZNXCDiXuIjqvcE6lixofmk8AfOzL6VUUPyxueuBnl/HGRCMlXSMwF91gWWOqxh11HCJaQCv
JWwSSD1OC4CysXTjS99OpXHdJYqG3rdXSvpE0O6E+nsVzI/B6HnhPq/mUJoWACgDXZy+5m0dC0HY
gE8iQMk7PndlYOWL0rYYwoZCn44U6uOy5VlbKQXyTZ8cNuAE+v9GFu1w0xejIpSUyf0mGSbj7HrS
IwNzzv90WHzbnKY4OVTGcINJxWQhDuqIPrRkrLNW9WBb676Lq552MjXKoYzbjPu1yfl29RTEFDqf
zZB73pF93H/kxbPqToeOQ8uYNpx1Y4uKmT1eI2CdojMkmr0adtMiNDzZwmnMmy+d1HsqGWWcJZTN
7be3SnC1TbpeE29GszcepJ7XW0h9xpkJSb016tA4o8+AwmWwGXN4AzUxNmxVAbvM0chxICCH4NPH
A9m4OQ2sO0RbJCV4ZlleSmTY8H7CkRLIKjs0dw7flta4orsbtNw4RzhoZjGfYb8mKD/JvxmYgV/Z
KAWNdcKBEtFh2scbFcy/SC+yGn5U7R8dR2EXt6zsBXoF76NL4+nK1RmQ+W3dAPstPXlnSp9+Kbzr
xlv4XcINi0Bh18YtH0QVE1cDQJLbLE2cdDCgpCS1J0nICSB0eUBwyImozZCSrkYIG9tamc51SZ3I
RAOTFtIvKCMHTHGjsXQdzX8E/cRXN6RgdmRtqi82eK3HcRojBP2Th/LSxsP0mgWG/mT4nSLNHGWT
XOPs724SWiJfJ09LUEMj2XPM0L0qpc8NGuH0wfYjgb8h5Y0c/waitrYqyP1Y9q7dl6tUNNkarmi0
Ut03w3txq9eT/ZoRK3kifmKH+tpYKXLRb/1qiPahNvXnqI06shu7yVhkMHgerCyth5WdOIQ1g6Uj
dzYK91aWjVu/ztJrl1To2zYz7RMuJWCIGek2WWPV+z4Di9f7/nxSU76/tKkk1tA53TdDVdksqiQI
uVIZsRbNaC7dIM6+KPiAbB9MqnQ/OVo4qVaObPOtYbhkmIGMPeVBoz9IhoxogSdhTVeigXW7LirZ
vkxIFylVJOTevjTYQZBxzlTkCkPdhLee8Y21pauCiNx0JeyvopwyAvKiYGQHteID1qoeq2hp7JJs
1p4LadR828zdKCeEEWyR+LiIrrXh3fYSBdTENHZIy+CLJJ1xl9g1yFzFyX9b0iQ+2SlP9oI8jEfY
kE/UmPcu89gaie9Cq2R9UIDCNlnb3DGyx1lhAVBoo/otJPyB4RA5SBF3/LUcKKRGJ9dutX6kSvcQ
F42Tdhv1Ohj8iLOkJpxxpawAsx0BIVBDmFaFTdcemAmW1yqfhi1dBO+TFRXmTQ5uZKH3qXWdhF7B
9JLQbsOJCZ0c6/CksjQ4CwgctwVqlQsZSU+y1O2tpbzybBXtq9YFBAg5MhYLLZI+0Jc4XmYknmxh
rD2GZSVe2gF9u7LD+gthFzFEGk9xHzTgiSbRexSGnr0xNSjpHoHOgCub2yYqdKI2SyJCI5ACm7I1
ba6+9QWWyMU3x9OEaZyQpHr1f+ISfnbi2Q7GAA8JoghXZY8QiEr0UlB2xqN+radYeYuBE5tl1G9K
NHde63w2U+OJ0BYoErq8q4P2PtWShyginBkvhBnpl28nsb/U5f59mcpHlcq//9MW9w8/tXkvz6/5
u/q3Hxrf//7jX/81FC8+1vt/bvDf1O/vn98/qljmn//eAMfeP/cYfM+jLYvsbp5m/Spg8X+xZuGK
bnKoRRI4T+1/bYDbxi/I8yDV+SY96bkF/g8Bi2X/4iFp4Z8EzbxvvfG/0AA3fmrcQjshRdghtIjW
rcuY5KcGeI9fi+QXkEkBim2GsmK69nXU2NrgNytzqtuz7fbdrQwtbdO0LbGIXelsP3xZv9O95nN+
7E5+ew+uMND3IHQhaX4ein1oRQwi7iHTVox1W9vYlpNenV3ECgcJSfuvDYK+vRTfK58W+ZDwZo3n
Dy8FV97pdLjAYUs3U6QF7aqiUmnyJx0L+zffq68zvTSEzcUCGDKjGz6+UNoEXu+hKV6UQ+CsqNCG
LWO/imqVp/vcu3kCtSNAxc9gL/bAfI250HaV246fHWdMTqQfOQ9BWFT/ydmZLEfKbFn3iTDD6ZkG
RIRCXSrVKydYKhv6HhyHp6+F/n+QCqkU9pVZ3ZrkvSIAx5tz9l6bSdzpGuBMC919MtaVOANYaIug
nQYWirgWyRq0I9mXOC5Ux62utb6DgtFM000LagwLpmHjVnFhlqhCgGWP22H67VaOu+3VFOMCyvIe
L6TnpoSmsWbPQCZHUvTglzQXXQVvbddpJegfBJFusu0gilgUZbX+/0uK/9dC4lGbjo62vhIwqFDz
/3XjmBajTKOIXA1NcxKrXxST4h36wfyUaOJ4uPEd8jVSbkMIZuvULN+/mhbPncExBOV03IszLbbo
70YKKhSj58GXZrcVmo2jy9Pq7MyPhfg2eURfp8B4iAofxpCYWLLuvAbZpmQwnRg6ay/yn2KqQSkO
/a/J9w9pA+LR0RfZGfkAMIKft/SGt4rJsFtToCTkokWWRWSTdv/15/fWHTq6IlAbpHSrMm5tvL1/
IKpUdgqzl+pGLdMHUeYw2BJ9Kc/iumh/AWptlg2s8PKJIiVRNKYnx9e105dukZ4j+XCpKUH181H6
olR3bAwQFpk6WdHMP72IyBNKQTktNb3vCQ7Um6b1/vszs1D8IRmgI+O5x6VcIEdEqsE842eXD8RG
DvuUglU4DtZVY/i/v35eH8cPNW7XMwUTsIkB4mj8aGlXFQsYq42Vm9EVNk9rX9JC+EYom3miRk36
3IfBQFHQt3zfAvnDcvD+1aB2IzNj1NCuUeevgWM3GKwlH/gWlKE2n7X0HcdNxGEFLjE0/j+c0fwb
FZNjEZRVgx1NL2DD7gDPZh4IgiR/6H3l3jgZRujAzts324uEjK1bBcZC3Z+L65hotTEYbGqtgUUR
XOGFk0SC2E0HARY+SLGVhkGG1xz1+hxMpWxB7sVswwaLNug3/tH5Pi2z/apsr1hBdxqW2arTWqJp
eiaqwanxppNSq1+zU56TMwlEf9p//ZreKthHw9pHGmpYCPDftCTvn13u+a2xOB3vKcGSHQgDTA3H
NJXgsVCS2Du2Xs+gS5HjUbgjx5dDZLJtaWd/40iHK7AA4b5JRxMXbe1Hz6DcnRukGM4NxzliS+1s
yo1dlwz+YwcrgbC21st/fn0Tx93GdTZgpTfcdTPAiuWsg/GftXEoaI8UdsE6UtVZuSMaSV6YGtGf
sEtTbJWJW2wQP3j7wUYh2VtC4SLTui1Q2ShY5IqAaWNJ/o3hjQ9EJ63eVJad1QLKgeLrH7sO/OMH
7oNQpqHO/IUA9/1vJTpAWM46sRJiM4VijRq0ezfbfn2VdeV8f5VVxGHS8HEt1tW3VsE/T4RwAiem
qEwOd4MfhygSdSnalLDesoGI7uZTSTMiNvknz+luvr72h+0S74PNF/s15hk+Sfto/9B3s5RJQd4w
ctb5tXXMdOUbzteo8eOHGiA2gc0sDyy/VKUCDd1MGhq6PZ74HR/XCH6Bh7gZJ4iDWnf993+egdtG
tjZabGO0ZBl3CUSfS7vGS2ABB8H5VBFB+PWNf3ZBhykW9ajnrdFr7y+oKM5JU+/jwJipc3Jmdc4G
SmLYr3twhINbnliTPg4lQ+fGfM+kF4Ta42jeGxg2tL+GGEdsC71A0PTp2c795wHLVdgG2pS3UKgY
R2+zUD6H/Ym7SjrfOusn0rhx37gntref3guOHcdcdXtiVbD/+7Imr3K92edefBS3ga2Rd6bpXOrr
N/TZVRCuUgZZxfkErr2/Skmoi5RWisuXkCOQEshx7ZVs83+4iudazOACc9MqzPn3Xuy4RFo/MR25
zUiZ0B7MAgXaqG6/vszHb5zCJecRtCQOa+yH5qShUpu6Ha8/n6ZdbapV1GI4JOPlDq2Zbn70M4xI
Iic94esrv93B++nF5BCClNZjF2bTzn5/h42azLaLmMTmlj+uD0t9P7TauMPUCAZl8eegzoclWIax
2o3WL8A692yCcEBHUBi+/i3rfHn0U0zfQ62xHhtRT63//s9XbiuoRRBJ0vVhE17cAjOfTasBQD2r
i68v9TbU31+LwwonUZ418Y5sBN9fy0njTumEB2zqdPEf+doxFcGzhnfOycGyAgens7sjNE4/tzvi
RuBvZdFlaVIz5pwwJo/NAG7+W8lfucXfBe5ZtzlW7soxyYtw7EYIpfOSooTxzT4jy0POEumfyNcc
glHRqRSdLnGZWWsSBLIRZ9/rnXlmeXKKT3z2H58rWkAb6Q6SeLZv7vop/fNcVdck0xwZPpRSttXU
kukNx+QILiRbnPgqP86bbB/IAjYcBzUbUtn3l+K0AFtNYDvSykb/M9XzcKnRgMJp4P+t22o4sef5
eGcI4iwDod2b6M47GjG+XZbmgvqJhIsV/wqdiMgEGkgbrSft88RjFB83p9wU53XWYIMwsLfF8p/n
WEo3stA/RZsCLTVOQReKr9c350tTRLtoqfTdVJjuY1l4xu3YgxnRzVwPc2Hnh69H78fpwhECSaBP
hjOP+vjcaEoP23vL4EVq0zwZ8dTvgXvRfG2pjUIlMaPlUBS6vQUvZp/Yon985Ou8Ti2Tuf2TMyv0
ebDqI498aEi0yBbO9X3akTW5isS/vs3jKd5CQ2EJjh14VAgv+nDKicqEKm2GUTEbfwnyhkmyIS70
64u8LeX/zgQcNGxOgdZ6CMWC+qaX/uetYsasjbLWGxiBRA5swIlG+zkyKRHJWSn6KWZu4z0vQPoe
NAeDTDCalTYDIlCCsN/Mw2lugbAiTYHXjVu0q9rLFgA9cvNJSfc7kwGMucoubD0YKi19oneIrhqq
+lTfxGML6KCoS7hSX9/Y8YvivjjiujBoKanxSR5/ii5173aUbZC5qBiAY8ndTEzXpTTRi3x9qY8v
Cjgsvl8O72jx6J68/+ozy2piQuYbnIrlcKY0DUWIhJX49VU+HHAY7JZLycRiKV7PCEdf+5xQwyHr
bwjsSrYvqqA3BgV60jKOe/ZERxA6f6D7crwjlwmcRSU1pgLQ0f1z2Q9U/2tzIMTEgJVLapysYR1o
SYrRpbWmEjYG+eITVoyooz1imhWA4CoekmCEAn1qf/lhY829UHigaLDyTDGzHO1oSQnFNZ9lXTAU
2T3tpu5nP41rCyl1zy28Ddta2catasr0PkokhD2jMU+46j6+NT6wVaQsKCCQ/mS8f2tjWbiyAAYQ
TJGkmYjgkPkCqPPXb+2Tq7AN5A55beuFjvZpMUzSjCywgRw/ziyNYdgHGUl9e+Iqn13GBRrr6jpb
aP/YGJQMYCnHqhiInVcr6MWbaMANbt7dWdJSL+7Uy2+dp/rbxk3VdZXl6qFRjjntu8ZvUOJAjQQO
rrER2jD3T2e99JpmL4tG/wvPpruCyFOgRSDuId51mSx/RJ2cFJkNBqQIX7PJLxMczh/QdgOVmZuo
udZjHfaq7FrIVIkYnmiqQTecopmsNlQi6mrJOzCjqZodlISTLF5oaasBh5EODyaqWvlK6u9Clrki
FEiMlgOKCK3BA2yUCh9M6dYnvrAPKxz6VwctA8mRKOXwVB4NiXyRHHyE6gK2YtNT65b+3zF1i7O0
jbz7kSSrkMZnrbZ+6ievUUkBpeKU0SLnXMbm1I9ZJ6j3E/O6h8C3ypLLS9WPfkwiSn/J1ohe07jN
o00wkKESB+zF51NXWjd7769EJY0Cuc13wDHzGPjbzK5EgFNQ2SM0crxcLHspN05lU5kF1Eqi2pTI
uAqwoFTztjFGB9Em0SvGjT7Gxv3XI/nY6rqWbywDBzCbUm4aMML7z1L1SRTNrlEFBvSbCdMaHQvG
Cz1YlLzp+Ld37V7tWaBok6Z6alzQvkBooiyqIixBevq4uiKRPjfaeGLt/zg++G0mFZp1H0QGun80
a5WinUSrARKMFfjOnYANtFWZN/61m7wuCL9AH7Opc732dwvEdXvjSY8cEhKONTI3fefUGue/7fCO
Xh0TC8+KYWsbLA/vn9ZYjmKIMc9C681wLRjRAoOo8otF7LAl2OmWE4T33awQj20sFouXjNiUnNgU
V3spaTM+DGNtPFmVk92VmHO2yq+Kh2I0loIMwXF6AklHfKfjRPeRbQGFMrsZVn6REGzAjpobQteB
YxDlTHxT9znxWFOpOcRyWOTFnNuTsq8wjJg/8lRof0uzI6hYGvZYbH0vih4HmuFMPk3lHnox+L/Y
PcNHKpmxzG3iLZa3iUsS6gJ09K61Sdgv0fXwy+yVLY13HtEcgedn0NreuFTB/qRGO90tGeEwW+RB
i7GZWrtuNiazyjMB2/Gyg+Vc/WhtZhvq0iJBtaIXVLvJv3XlTrSz/at1V0AlEpoU6yDlRGdX2TNS
JESxxeqA9aAE93Y5TJcw3or04JWz/QOZJSAj20mqR4sOBvMUghqgPXGRE2djTFO6yeQQNXtDJl5G
JBkKzY3CzekD+qFeEEa26z/0VYX4Lc2y5nY06+4hQh2VbxAkUHjhOMqGoo7GnHDtdHg0WURAvnh9
/qcxpuGHl8zZZR315CzE+uglOFSX6peunGprlHM5H+hkw7zzx9rpQ4JfuwvfrABFtXWt/WkHrVVB
Ryr6o5ZpDGECYDTjgDuG7gc6RbzUQBS9dEeGO9xBtgsuyS2L+j5Pkf/ddsdpgmHBzE+FeBx/DoLx
g+AgW+LAHLATlTaeD6Qny3JVoVJdEK3pwzUFpeo5mZzsCblWPgbYxgTsjZGe3c7i1MN530EqvalM
ysoXeNoy9ARmRLJohzQtVCQVjxSwI3KN57Esr/2y7b3tUpnsHvSiHrvrcTQJEYFBHbPTmeFRhbY7
KJgnHqFeiPx7blV31vwpMD4JRFbTZ2Up+5FY0cXWqIbXxoREqkI7AlFoJOY3sii+IxfB3xZ4JF65
e+SPjoOmV4O2Zbcd2Vwz3YGQbBdBo07aqUC4g10fs3JuwkIvhHEold+tD68CNTkIWLAkIRKEp6NJ
zUOr6vsLrfat1TGRu2qnkIvckw5MlKBBYudz3eHODqZlgbOFtdYLHIS4yW503OhqijgxXUZLljxI
Y0i6x1HqsxbY6FSyLfyTt/x6ssyIwMCnDDS4ybCq25y/A1IrqXZIqIHdBbXu5iFNbZ/8YYmuF2aT
0eAxTTi+s0eb/yjpoSFpCCvau9Uk7/Oy6vpAa9jq83PK6mWQIkHMqNz+MvaADPJ3Sg0Mnk3Qb5yM
z0SUmWqz7sFWunA28GGLwQbyvPj5/ajPjnWRzyspuBkIOiE6xU/2YGLoI6QZcy/0AGzKwdDrRo9L
ZVQvtZ3MM5RVOaPVsvQVtNKN1nnTFIZ+bujEjKKGjW16rtlo7mrlES+Uo8K9TQ0vqg9To4Eh4wv2
zQv0jLDwOAJLNtgd5++w7QcfWy2wu02pCnjOvaOKMUhaUyLKbZL6ai4UHRI1Zf7M6RthbJhmkb73
RSzcHSj0aQ48b05+qxg2KhGgUb8DfeWeO5WvXeJ/8Rk3gMdfOVuBW4/QFdwUsWz8kI4P2+TcK41f
cQIaIYDjRq5Z1bEzgYKokqupcLztjFwExxHTgL8FcFUpOp2EY6JtdZPmoCfkKW4GT5bNmU4Y1MMw
GBbZu1VJi8eNTLLqmcIx3Jr+AHNb+mqhp1ymKJzmBEVDaA3AsnaW3+FTjYzWpLfcjP3vFKxnHRjG
ZHYbmBCDfqbaXG+3LeHxt4QFz3+gQKYF2P7BfLaGVSuGcJvFY+qJLg16uF4lAq+8J62wW2RYlsjZ
mRndCl/ekso8HPvcWm4qrwPI5hbedGn7LHpnAxJ7oDPDRI8n9Tm6IgXOwENmo17jSWDZBdKfLn8X
YojvlKFxkDViUuE2yqFDJeYljDVvL7OxvVt0EvqSVlxRibI3cyQv3K6nllDq16VKcf/Fr1rjvpa2
tq9iOkak7IQln/tGc9S2sXBU5ON9lbo3xKDde5IxQ38Seeu3tIVBYOUHTo3bKc//6GkGGtw62FIP
PNrMqDCvI/CwI/FLoSfKEKkxkWQ1bgzl793Eucva8gmifWA1/QUE8eyOWMPraZYXtlO8ZhCEbKKh
FvFSj/d5XG4985cgU6EU7sHiL/RzuiuGBNy3uWNldXdu6uVhinOOpwocFxc46qyB2wAMGZk/4oSV
q2qoXDeR/m0kSBJyukjG26hy2XtTokCvWokLKqn8d02AF7pNDDGYRBz5katCvW33qdvfj7Lc6TEf
xljWV9GEFhhiCWYG97ulisOgWQjeVHk3dN0T+417guGpLw7J9EOv3O5Mn9FOzcsPB/Vo2/tXsWFf
8P5vTaN8sLX6zE4lfPvBuPWa+HvmuAc7f/DiK9MuOwxfjg+1No0vGGXkek1/gTWew1K6j0ofDkA8
PIgGTVtiNJtMTcveXJJDr0yP7uR0h3J0P0lNEDvhHjpIJFGf/RSQMVrUaGEhm301GbuIJg8yrmrn
CvNZacaNSKi9JXRn9Fq/M9Ih9H1iERoPVgWcYpfbdDbaYuyHOrmDArwhh9YMNRkD9k6WbasVMT/j
xintZymmJ619NkF5Ioj/lQ2ICcnC3qi+ujIydUkg7tafwDL65beoUEjlNFR+sTB/eCkvXs3gnzUw
dyIhazCaL7A3ITDMwsnQf9cMoG1bLL9T88dEj36ysWbF9lPB97QZHSRusLbj0W5vJ7H6GBO2cTHf
+rTVvfq3JfKzWclrSgKAb1obp2lGsWDoXgytr0P6oTcFktvaZlRksY4idHzlw/9WA9c81HNVb0ei
1tluqNuxm8gLMIdfhAxIAJ9Y6MC5YidlM+l2gUS6PQ2NfklmobtjYfaeEoaOddAn+woZxZk398im
lXnmNd1lTvZA6XqXrQ1YbKgHOCGmdu1k+cKCbdJGRWMdsY/ZJ33+m2MvZpiy+5MZ5f3kiReiQMhN
6n9K6RAgjELW1Q9TrDht2QOMY6SVdXSZl7Z6dPAK/SDuTvyGGBXPARbnGc8te5B4U/YZ6gAQzf53
32uMbGNzVGQPyQbLD4d+bm+Vn7T+oR8SA9WiThoSCFhDQMMlazndJH0BRDs3huU5W0oRkQs5p1Uo
o8bvgy5ZCSbe6nyZW4pnhbmuLT1WJ36eS+KnP+EXCs2sBoPid7W+J4XBomHRaCK0epF+i3wYLUHJ
V5FsEvQ2bjB6qwTJZzZ4VfS0X+GQtzi8THy1pAzI1aOP34jtZgPwi/zjRGhQ1swWQACbrPNZxwIF
TLMbSCEjLIs50strE4OsKX6WulV9b41E3VrOJIHoxAmFf6jj3YRUOY8gpPYLQTJt53m/oewkPwZL
wvNVZt1+dyUfV9gWuZcGnZcTpTKQCxFMDSJaSHO9dT5UqiUghYyuImxm+IdBngwdzEt3iRBXAnlv
4V4WlECsrm1B1rK43HpAThbWwSTQATdulzydyEnP4UCEY4tlknRfIrADYSm2IbYS3a+mt2DfE53u
3Pp2W4HqthwHsCfLCVYTWKcFtedGkKZBQIa1KR1P/J0jC48GNipJgHlbSAsZjw+KxpxMO2MZmdjd
TlieZubcIpMXrbsgB5uFNG9N0u1rSNw+JledPZq7pS0VX/hZl4rQ1CdMw1Ib7b9Z1fL64BjHT5b0
wKjZRHq8Cl8TzdbJh+5RG4S8rOeewAR0T9hAwI7iZ9WXXidCweizK9crWdodoskwmcQu/GbCQ5Y6
mOwpJifGbUvGjt/0NwtNzBYjglgeigxBVMjBPXoE61C92lpqGEQmVOIniCWEvdqoN98syuJX+WyK
8lBKkllCYRaIg9J2beyRIuBn0GYmGUNTL/05xEFEEA7xFegSKODql9RCBu+Mkge01JjEq9t8EuWF
1hb1kwsa9hqGIzdPeuvqhDELba0mT0hx+1oH9ecZ2iqSW2hN2XXF7pxsPOMHk7fh47BaWNm9UbJ9
s2yihwKr8CKC+6ImPmSlTJ9jVZmA8jKQyIFHmBhTkWESFQBk/0bvMpMP2yqajWNk5eOUF3VGAtva
3UVrg/eoiPgaUflX3nPmrwHdy+zBziqqZjqQlVCsOyS9vEgHB/OuSSFLhDY+pu9a3BPxS0WMvm3q
kDVN7q5PiG02O+aZvXTyGtcPUMapq6ZXzhkpehZzgY3TyLwmtrhN2o1Zaslrw//g2clNsPV66xlt
2NJqpxRf1h57iF4js5mnPdyIqKh+Lj5mLWixmvGzdqL6ChnSKDAQaNTTNDbev+AdjN9TUS6cDAj1
9vZlb5HRQV4ElTG2nc0YRpmR8EQnjmK7YRkFpEdLL8ydRkr9sPGR1vTbZpG2fRY3yBdvTKshwsIF
XviL4gwKew+z3x3xktUNf1a+QEHnKJ8jR7pLfLa54cBBEpNF3w5/RVtFt1gW+xeShQVuhX6dmzKK
BhyCGitxNlSKfHmVTcMKz66SAiPTHDfbNW5njczIaWv4fkrZgyD4uQmn1ILmnhnLkG09X6RPIk6K
p8hH/rqxXKzYm7nJO/pYTvmt04qChA7GC+bNJoabXFEqcDdNueBiNgeCeVM4ufmW4F7DJo2JI3tg
xorvRbINOHgxhxqOEmB4NjTp9d+Tq6f452y9e6obEDTU3ApXDxxnTM6XHAtOoLQJ942bMQA2saYU
6elG6exL1wZmW1I/6WSWINGqtAtcMhr9Ddu7KnR8H3y4YvyVKllBqkbWgvMEu/1Fr2uEiBQjnkmG
fMYH3pmktnAnBOp41czcD7oyYmebq/GRHa3Wb4UVscuKF1uxqiR2cjPPVXwf66Cn6r5JWMDicrK2
VCwYE202sHBjF4vJuNZmdwVUO5a5sqj8A2MuV7hyVGNvQPrMPWmtdiL2+CL1czEghwpx9GOXzRwI
c+G0+PFN4sL2Doxs1uhCDfkMr0OSSLIhNQOk+WJpwwWyB2AGRclhJGwS6V7pVqbFWyFa9wV2Dtg4
lND6z5n5DHZU0+kvI0bTP/Awm9cojgjnXVTrXg2Tk8Cnm+LoO9YzsFDF3A13GjuJNij6lCEWdU5T
hBlI43bPIXqtcJl69kcUo2Aw4H+bw6mn+rQx0f28FkxcwHuKek5DS7V+Gvbx2OvsJ8YBCo3syB+H
Rd9vCTMBLUYZtYGMp625LmRpZd8pB1j6+czS1fEpx0u/b7F1kuUAtHmg5l2T8x2xuUliaWoQEKrC
ZlyxfoVkB8U3dtcwGBwci8DRYEanQTYvI2lW2oKllGiX4rkcRvu30FlkWJ9Ggz0z/tmtplHGVsaS
LnuLHK0fWe6XJjwtmGpzoZHfMJZz/ov6o3Nlqny4rnuHMZWzJ3YoNHbTT2/KW+hoPkUm5IRvegBL
K/+jtIYlhpaRC8+R1h59iKNGm5Etoo6wTQU+VpALUrHVFYfjE9qID60ULmK6kBYNmhU40Nd//6ch
KgjIaNm6ZQFHz3TbFTyovKyTEz3sYw4VdW66DT54DgthGU2wo/K+oZkJObh9E3RZ3FzNgiCKKeqt
p0pRiTKSQlw0mU8GU0VZm1p7tYWbdG+MijoBu+PzFplYOPc9Rz2LTdXXRfgPvdO33+aATFghIuK4
qqyq2qtKtsPBvJavjArCPVFvwOszdaJxJY57+etjsFEjegZwT3zJR+V+FBKZ0eGkZ/qYiMuZ+879
69cWO5cSDrmPwTu01w1enTlrWLzpBwNw/ZdlDXyLUUzbG+kOOhki5rwdVV6de4NOvQsI9q4G4PHw
9YM5Rl+8vTWOtSjJwd6sTdj3gwOrsVmINXdas5LyLM1auqQu5mTV9QbWu6TbJYWWQpfo9HOHH79l
MzGep3r05Jdkw+dsX24pUcUcbEz9yutjw4QaAsO/bjxvA8S+PSEq+mQ0oypn9DhoGOkTrK/6n9HM
rrDSxIwOx9L89k9fFf5r0pA78vVz+eQqwDWw16/WcgTMR4NZNzvSydO+CMh6Ty8p7A4hFgW5+/oq
HzvgtPEpt63GFbpiZGi+vxkOHn7tQm4JvBzzd+MZ/g49cffbLg2DDkgCZh1vW7B0CZNqUztXrVpr
76WBcXODVlbbOYps81yJej/rgwsVHmr8BUW/5Lwo3H7fK8++sxzCkWM2r+HXP//jV8WvtzHewMfC
/XM81NPagK+ntxVrN3sH3pdGuRJ1YI8J7MQHfKxDWr8qDn+eST+Y/7OOxA8NtsVpmHB5NAtBGjVh
0EHs13zPhkPInJ6e+oqPpUFcD6IKOpI3tegb2+vfUTbqGod5oerAsSNJgEHL2mRZ7RZdQXdAmmPv
2nHRbyfXaCDOubARXNnt6VGXN18/409uHHkEjhLXI0aV+38/QnQxl8qlVh3YYhz+rAwFzC1TRbKk
X1B2r5wT0o+P7xT8DfISnWIPzdNjdbKCk5J0M+cnfLnVN8fqq+fSke7lZOXZiXXps0uxWqxT8/pq
j1UmnpZQV1gzyCljkyqBiGMI8og6OKkkvn/iU/v4QXOg5THq0Akdl5t7/xw5JSlSXZiW0w6zlNcR
CU8WZXLiKp9NpytOWceYQ7fQPG641zkuyMxMUc6oIQJG6NvRE+5aGngwC4lwAU4jAKBbjupvxDKm
5N0DIAWRSBe2ANemNPaAjWyvjYVa+abDjvLNmD3nXvZZT0JWVC4Ed+CueVykjgn668H2yRvB9mUg
F+DdryS09w9Ja9KU4kXSIH1Y7NBQSrtOK1GR5TY6j19f6uO45s976N3YMeANMNb39c803sqoE7O3
lEEz5fIs6fLloImyObQm/cjcBEX736/3tttiWmede8sT+Od6WUQk78gZMICQADya/PgNLYFuq/ul
9y0F1ZufmLHWRvW7RjaoHx+m7brpQhh0jFmTg5hc0bNOFWizOQUY0V1meO2V2wl3n/cAEiAGD3cz
CD/qplVenOrtfxTCOQh10PXZ634E9NDR5tLiBD4ghoX8P1Tl7yQThIfUlU9puNVsK4zh5WjIYFUH
l6LK9d9kylr9Zdl4wCRMPkNC3ONYzdtSa7wnR2TEtLtR11P0LF1aIp5eRxrnxllQVc+gpdFaKpJf
bpqgE+jTymq2tWf1zoF2p05u09zmLyabCXdjpflM4mcaUaamW29RYk0bqP9uNHhcwyfvJBzzRiNB
p1XDVTK4rbWV+eTekWuCgAsVHGFz5lwZ+gV73/WAimKJMBJDp0aI2CF+HEff+LuQFvE9yxLrqU9b
8oyA4vZ/AQn0ryUXGUnMW8jlrHJ8jQFR9c4fnJuEIcMrJ/TW4hDsP8luqFFFGoMNv0WvbQLlqjEi
QdGZ0heALe0L1Y/hhgCfQg9Z5YfHBKhtQo5S1iAVpuRn7MCWp8PlYs7s+owYIgt1Q5qJYVTZgw8C
2iqeSU9Bhlp35ClT2+LIfTZRXdaw68HyCNJFDoe+8fzfltvVxAsjAYPOXC0vKkPvv9GGpRI7fV5j
Sg23byN8kTKlYM5pkmACWt+bGQvmEySt6cGwarky6DJ6jq10RBu6SBkk3nx7DfBRmldtCm1NJsRw
Ka6tokITMpMdEYdIxosskGMCGJV6GHU/ipSX3F32N20kdcAB3J627Ucr/auNZXtAWN9RK41Vcp/F
5iI2+eTFF6ksINU1He3ULoI/sBn81uqIiXULIATuEqSDLe+//vw/Tv8AVFlAV1YZWeTHUvRWGSQQ
pwmGHlv15NQZBgEOeMe+vsrb9P7+o2evyDYOkRQXgln4flaLfVmi5qCnW85tF/aaQ6wAzwdqPY3F
A8fxdDssRUO6dKSCqk27UCL8RWHZ1AFlQvci83p1NbDVChoaqQT59LFOaCygPNn5YBTKbjjnoN6E
rVa3YSkpl3x9C5/My5zimLLY+MC4ON5eN1HVWHxl0HJw+V+bU0ZKtNF257Gp04IxGTpfX++DXwFT
Dn4rrshI5bLiaCGY4lpPPIutnAi12+XMfi525T46W/4W5xNBJuWJV/TJCs31GAC4czzmHc94/4oI
UJGjMQIWD38cbv/cHg77zTY4mzbh92lzYoPzcdC9v9TRckr3rNQ7yaVU/0REH0lsp5wA4pPX9e5u
jp7eDCUh0te7udjd77iV/X7/9+7i+4kb+WRcr3eCthUzv8eqdqTKqic9RnDLZdpt/6AuCRC+kWf2
RbEjzzSogz5Ue9QmBxr9UF5uiFR7+XqUfNyYcG385ZzF+AkfPHOUZjrM3Q3CbAqRQLSld+BbIlBu
WLwT9/rxpf2/S0BWZAP3wfjeRIROdu1AlmtrxE89Ymw2/f5/NTqwGdX5D8d5Z7UbHlsNjbakRzt3
IEdUWty3IJduZyujn5knp2TWH6XJXAs0MOMdAwcVhaND5uJMypptEt0Rpo7nqsQb1EnaGS0SlILW
kx7/KEqNPBmcILusMhJo+UbjXP33V4g1ngA3cJUc4I9/BWF9q5kto+AODJJm43SwsurR7xL9xBHm
szdIO4BRQlHN5tz0/gvHNJbVTspKmmnpRNJgshwatZinJq715HU01wvGJHWINcjkg7YWoY9nSNCk
AWuhXDN4SKZCXOKDLp5NbdzWmi/u64HoNE73JWGoje7dlWWT3CWxZZA/pS+UF2y3R6lUrMIUm74a
uZbRBLisbof/XtKAGYF/z2Xaowh9jA3oM9pn6JDWMmBPXXn1d7p10554+J89FZSprsBOw9s+trKM
ut+LmbYSbXpZXkZO5X5PTNlvoUxkDx3jE97loPoTg+uTV449kdfB6YWTy7FF0WtdzS9MSpx2MtoH
v3WbkNjJ8sS9ffYlrcUaHycpFVXneO1IRUGDDuJdkFVWZiCazTMVxFabcSYrnd6nHNEkxjYyYcNv
RL2gMSYMXl4Qlaf3JxayT6ZEAxMxWiXfZ3d7fKDR0rwXb1pmDssZyCmKyEhU571HfGf4nz9dioNY
CdlXUtR8UxH/c3YyEZkqkYiUHDDX3VUdikOUURd0+/67chvXCZiKlZ2OOxO07ftvF4uuJHCSJG1l
LhzWF4kwC5t08w2qKXt5acUHY0m67zBDnQM6c/qMWuVff32/b4fPo097LfxxCGauoh5y9CsaR6G4
8Th/EOPi9JsZSe2VXc8W8vGob0LNS/52KjG3cZzre82YUiJ5R+u3InxsVZ3AVHVaP+xr4ruYUqxD
t+D9FEhPYE9LkxUMTYiSWJNoLWdFkW6lvur7yjZ7VLM4hc/+5JMkiAEhPH0z1rZj9mwkWjzBYmZ8
1Ob8SJ/Du6NnKTcm5e+t0Cf/AQBCcuIZfjI8cSULDzU2C9wHByzQUCTHE4sO4A10G6PILvuxRUjn
JfqJky6H6o9TMU0UWg8e7BFW1fXH/DNAaT3nSZnAmVIt+pqNLaRGAnPCeUZmBXIzXdZ01HtLR9yG
6Du/T/PFh4dstgC1eh+BAGBDf9Quu7FK2bynpQ7xTCzZ/eKsqkR7KFB1jquqd0skbNHvsf0KK9Cj
2rTPY4JOfhp5LX42zmK+AiBc46ugp11LVO4k3MJTxGoc0XHETNaXcD0Eac2bRKnyYU5LkmKtpjad
DX5i7WZIxJQFggD4a/yszrOWAzer88ZGOR0R0Zy3C3p96YFyRB4eD6ElDS0J3KFt/ozOWBMRXRo1
AuvZhaUWWVoDcXbMnPvxfzg7s+W4kWzL/kpZvqMu5uHazXpAICIYnEVK1PACk0QK8+CYga/vBVZ1
twIRFmh1lVmmpVGiY3C4Hz9nn7UbQ/nc4TP3RUMuLua+2HJ8kgAT+zuV5az1rExI101fUpKkYhBf
Q4kbOa1T8H0CuIvFDR37mo+Cp69wxWgnCb5eAkRkG8AuxeXTCBCa0LlzTXUOGSa+GeIuJKckPJQ4
pe+No13zNdl979D4L3PVc+LFphVGkyxgtRnaPidDObVh20W6Zzo5JRvYerHsQvIcfZAgVvRgB4YR
uPVYS5nr1P1435pjou1GCeq+m2LpDnEzDeKXys+C0aMoXX3HmgpqRsXSHW+tlCYx10xxXnSdfJiA
3KlGdYtgypa8FP5j6GZ+jn9KKzVqtJNSnZMts6uk0Vcvu2FjD83U7KcqQFiIuB2nRYVqwXXvZBDr
ytLuPsFfQWwlUScTXj/E5SE1fCu7zYYORFVGXdhNyKy+kiOYpo2o5SjFIcgM77o2Mostav72LhXO
qO5rpFlI4AYZUTSSVPstJNPCu+XWbq1SVkvw6gAwvXxIagPhYtchmhwEkOGhlwqkDHo56FvcGO1X
MkVDcl2pY6VujBQZjtGWo+ShJcdcyZb66Ws5BC1ITnl2WI8oCyEeyAkZsSuIkNCqA3pNRAY2WYze
AGwsN6PGJMYXIKcxshoR26hUMbeFbKY/WVHIsEGIzCV36udHXZhK1+ylKGiyrZKogBQn2inFti1r
Ia4gI4N41qn/xRuqzGLaZWavlyQFis68mujKIl1TK6XGzA8RrzMRM4prYaHdTJ2kN56Qk/FbVUE7
vzbUsmk3UmKm1rZ9rw3lPnhgYIMwaF1J5DpJpip1jI0Ig2Taj91QmTSEKkV5b7c5mkkHXXV8lWR+
j7yllCwVl/bIyg9T2SHvDfh8x21c2f1zYBUBQOGODLcbVVF/W6Cp/9yxYX0PaauptgmbJEKszBEy
tNu+VLZSYLbag9MmsLSiQQ1onoiC16iR8499kRCGW7ViwGKuexbKSm6ZLLFJmmdrd3qLiLvy/R/6
ODYvtZWoGGb0vfUmiDvodgM03c+gyfC2V6JC/trZlF5dRaa0R0eBj9NEIPsoerr40UBg80nSBvUp
zHpO3KAHjVlNOvuXwflFaGE0ynXcZpW2TWQzeB1ppv+ELqJ4ubzXnoncCNVpj6Jfl7y5uTgWGHTa
gpDlZIdK396khE/3mSQnr5dH0U6H4XfTUUQ6kNMQ7WfHO4RpB3SUNwwD7mc7eY2Hy/WddgAF4mle
vhN3zr2yl56Sq+Eq3AEG2jn7YpdulW2xM7Y0mLj53Xhlb9EwrOyTZ8rmx1c2X/lve1dVWi3MVq4s
cS039d5Aom3f0LK4z8ku8mjoWYkbz/R8HQ+42CwLCg59NA+YuT+e3MPXzfbDh8tP+3TvPx5hET5F
Y4BmcGAEyWpcVdwGgK1EvLs8yLk3SikHDx7KOuwHi9tQgJ9TK2K3LilBbi3RsaBgXbsSW5y5Fc5K
xNlkqByqnYtbiWtkciFMoE0ipdXBaAx5B+Y6e6zLovAu39BpwcAiepkr2jJOAYRNxxMhMXJ09fBc
EM4WSIuCirx22ZnFj96fzOusw5DDBY5QfxRSFfRXRhxIa1Njzn0dx730ANKjyfHGgNX1/hX9NhfR
GVInq8Gmdx0WOE90I2YlFuyKUqA3M3xafqQgfOwRmnyVQs28ljpa8LHMDcS2pFeLo2WAOcjlx/Ke
AFxc1GxxZBFQ8XToozx+LkVot9UAUg49Va1/GtGYILPiGd6YRY7neZ3p+s++TUv8cduOMM0MlNRx
1ahHyNXKWvbdCOXxi25G2rgZxzD/fvn6zpRZYF/OCUVOoHPWYbGC0Z88WkqHqF5JjDi/peaBNrOu
FbrH8hGdNArayEC9bftW5Yqxbl6NwbfTLSZARoNYG+tZkdnRY9fV06z9VseckLEp6RNXpmmfqglU
a5gHNK1ZQkhiLzlhcjBt3xZuWApaSkQrynplNp6Au6iSol+hEmiQJzVpwT5+7Pk0BS29krStJgnl
/KRJtLvcr7vXCiO7R8Lq0t90meqAsNbG8mdes7pCFiz1ZykczAaFlzZstd6xpYOhJO1TaJJRdm2c
1ZIN6HNL315+D2cO5xZXSUERqo/NJF4sCGTORDs4VPjSWTUDzm96trWs3QgrT57rDusCcKTKzymZ
om8hR+UdHUZqtrIqnbuKGbzjcIrVUCwYi6JbW4LfCeDHkCLoHemG4B25Uw9L/iXViL02iZOO34am
wFYrKqeh32bkYL7XU578WHke87xbfDdokOih5cDJxrdkqXQpPL+Egt/GqLDOpMUOY0z4qDeBqg/X
sVZaB8UW8jbJo/GxicPhExOCzhwlkR6s3Pe9ngzIlvLteDVznXeO4mPe0/j6XUOlfmW2zcvo8lrh
EaLNYqGFobD4xmVgYOTM+IZQBAS7VvgZyB1J24EACDBqrOqVh3Nm88CqBorB7FNINWXxlrq2j63M
H/CHoCx0j2C3vBK4R1ytvIKTPnQTjfeccoNCgjhzWeSeRJDB2Y9S3JlSCj7+UIMmwPBSQrc6SBPc
dD6H3LWAXaPOlLt8xO8kar4Gk2yuLKOnT9iW53QzGkMQEVRbjj/nyUqHERc5Wk5bp/0SKYW9rdNm
fDEmQ7tGpBl9unzvZ6RNLNiIyhRyDzSBLaGcTptTStQoheWVXfs7jrZUJxuc7n/Fdj+F26xyzJ+m
Vub40SOIezRoWfhlJhkuwxSuqRJbWqHfAXzoKwrDGviPCaUoK2sxN18h3BHfg7QKPujTaP2oelMe
ti1dvqvZ89MIgPsAgzID1uDWLD9o4VeFVuWkeS0cRN7SGo4C27TyQcTkCESY6ncEnRDjdR2j4diI
D75t9Z6W0t/q4v2RPU4KUHYgTaSGJt9aSXyeWW/YesiY8VqZyNC2jt/rGGPoEoQUNuukQJ6q+aHU
3Y1FMDTsOJb2Kxql+qlu++ClIh05uzhL6p0zVsWwEjyceU4qyddZlQfBiCDm+EJqVa7jYVRJaeOW
cdXQbUUTVqPfkHlfU3Oe2ZtQ5qGahYMMW+9EnaVq2IkpFXjGGq+znTzYzXU+memzYSXRswJUpnX5
/IM9u0HrJrZSP6SaEdzUilleWXnVHdDj5jhhNI6bRKI4SFI8XSmcu5KVIsHpGkwCjJw05ReZIGFZ
D25C1AkN+MvNqPXyV22oG/oI5eamiAFpWRif0FTblQcUq/oaJfg068fQs+rDJjag+rMIS1psf6pJ
w5K7tKpuZCGHjLNL0HvSAzekuAcJOxoeGjmIbvx4aqi/W8L50cWYjDpyV8vbDjW1TTdbXt/mEQ50
3lRnlukCzkd8YQaVoq1sAqeLMvI2i7QrhSDDUpdLlIW5AU58rJZaYmMvJeTAM5Vq/P94JTbaHJPs
MFCFZeXNERzR29l8zw6K7jnJLHpv2ZheB6KWx6YWA4dhv27cnHB8BdBzBgUCAp/8JBQQ5G6U046/
ERPBO/4UNhZJVImuDEBAN7UZ4zlNH9YvpIXxdnCwGN/Rjjw+YEjjAxnwNfGJFgZzH2E8/kEkU7WW
Hz53WdTdMaAEfsoXvDx5BKpTUZ0r0k2pNLHuZbT/PBcT+RUrcTSk22r8Q68Mmn4ylUWsypWPbSIn
wxY8k3XwRVbSjRfUa9r4MwsK+X9wkHD9ECYv435pQFuJXQokkLidnjPyL1vyhMYhsamzXd6szgzF
IZLqBqQc4OrLopU5KhpoFr/eFA4Qigpkg6dGUXJX9Oaa3sGaF+TjUGeW2JnAouYFAYnx8RwI/bb2
cTJr8PhO9fGBNkG8rCklxodQCcp7usFbGJhhSeOWVDRoPirTp4G0drTPSVyRnymyKfwoEBAqbiS3
4aNmFwHyKosferolzd1/8SSuLSseP0+qBvDaIdYx6MvJZOve7hrN3DVIU76hZ1U+Q1mpP6e0Z74o
kvJTxXX0hZY7+VuFhRoVPixgO5F028npIuAl+QQsxE9E70p9XQX7IrZqeedHjfahdmrZQM4loyVq
BLfuNlpE6xH9R2BWpBS19kYqOypznZSFnYvHov+m9DRI7pPUGZRdiEandYHsw7op8sxJ3aAHuUFe
LQ2orFmJ8eYgf32J/EoV9DUFw4/e5Om5cT80OEtE3fTZGAcoCEpGi5ZbyJFEuNCYAqlfrw2/UpXl
ZK8jaRlpLDXTj7ixm2un+NNllyoZ3KEZYzqvL4uEAd3utGfpJEN5nP6Bs7Pu6ZXT78rEUK/glgS0
NA71ypp2RgbCPihT4JmpbXNp8nhSJf3QTnVFGOKMdNMZyL9uDbrkH6dYNsnLDhY2TzRyIsKTuque
2pZHLbPdYwKGjZLsTDtEY/ohoEeL45wsnNscfOpKBPouVV7M/NmpgcLwrAEgNFxcZNnLahTOWjsj
LhSPXF+XezZT/a3ty5KzsdCNZhsOsvY00gqD7VMRqQg0HQk0iTwYlQt9Z4Dox1fguIUjaDXWnWmO
BmsZe9EWlwICMVr17jSliy0U85UkeYoBygKetE1MSWd+hGuOaCPniua04MmKk/yVHlB81uzIwdpk
4qzmTkkSP1Sj6f+sm7xtd4Fjjg8QXMQ1O2Goc47SpLemoZ9lbdeev/7FM5pTlDPpbw4bluGcZviZ
1FJq2FjgCraW7CQe6dp4myPs+BYFVnePWthGkklhRiN0fyiIMW/Tzhz2U4YFZ6LgY7wyu85Maapr
yM9nRhTK4EWIiaAxsH1T1Bt9klpPAN17JQ2keFUW4L9EsY2qVrim1z1ZknH5hXWIhg6UHQeJxYnQ
ryN6UeCQbKpUyg6+FdfX9OkRzZTWWuR6Gk4ylq3C7MNCG8nbspTODktZxVAo1udwpLb+IIlXChfK
x8gP42+S3hJPGgFgeGqs/TOqWXwmSFcbd6E6Ka+VqvwyqxYC4ahNHw1hjW/AI5sPcWVPny/vU6e5
MHQVCKEMjVUQk/L3O/ktQcchoLFw+i43moSNwH4KGtHjaoHXxk5XxBjdKTENJV6plDlEg2rCcNFX
h54yp92GpEpBOU6bggz/6LZx1BYPWVdqK0eSd9Th0RzmIqneU793TJIxy6aWnA+Dt6fR9Iyv2Hds
h8Jfo5Ghz3Uy1f9sGRNQXmswx59BGccv3SQDPKKVm2Annz2EMECjbW+TWike1YXSZ8FB7ko6IHos
sMQBDiWRPEa3HCEbukH23B/skkAvUQ1DmEk6Dw6SXW5VPaWAZEuoF/eOVkz6Srh6mki3cMUhVzsj
5ujxXTaV6VaTW32CjKbuMv3QxQp1F03oOzu0OvItKWZySdVt8WzWNmFL7tKhjZb+O4rNK9PiJKaY
r2SmaWI9Qmy5bOJq2ES1lL5Xhsm+2hRDXdWo96EqXQdRoOzVbtihVTlYIzxMMWWU1dK1let99V68
da7BRF1k6Dr/Xpz/fJbPorbma1Dr/r4PUAwCRlbNr2ag2z7m6fhNIh8hiLBkCk4BiJheVnBIQfXw
OMtLvDrMp0Of+9ZVHYTynaNTh/RbObyteqPdRbkvgOoMwz4VGmYnPqk9CmoybfxJujULvdrxdQfb
TODETpZV7OwcHkIhN+DKC1u9sauqebn84E8XKRVJJOgiDr1I/OVFUiXGy7OpHYPApsZSdJKHbtsU
rbWDLSue/nwoHuzcV4goEYXM8eYJySbB849uuhYLOU9JzWFXNvSBI2EvVtJW72qp41fJAQz5I58w
Rgi8zeOxGksaAyFi9tJ8gosr+pGYjRYWfNUwKU5mf+DCwYwdg+HZqdJRPBq4B8x5+CZ7ZQaGScPo
ypbAJJKs1De5TNvDVKS0kPeF+KxqaP0jm9dp4yP4mIWZ9EDyW3kMHAvvlTgqr3TRBdigZm0KiiGX
Dxp+sIccN5FbMRblSo3nvU9tcb9Q7aktUPGgmW3Z7KeM5WhB8sfk3hrNNxk/9dyDviQ9Jj56kh17
dSfh0lm3dByTRMNUTe7AVgbUh0FIDUHwSmAi9A3PVLkamjYIXSU3jNIbel2+KhWbLgPRW2EGgCQ1
XtSm1H5enh0nWzSlI/yA2MP4/MiILLZoQsJqCqcEsA/ulvdK6w8PZWv1B2dSE7SWDkmSKVpbds4O
Su6UD2DuL1kCifHhaCIdYyV0pX3zyDEuBycIRAz2n/llSobpo97Y5Yo891Qvzq0S5yJ5o8cKjOgi
rxEVcA/J89F0qCXFFfYHylVZEdO7KFacaz/Ri83EPzhgSHAIx5ln08shgItWqWheiKW1lP9J2oIL
YnaQUEL0T5C0WAQ0HQBln8L3NCLGEpT697NodOWjPBOkqADf59tmpzn1ljKCqMwdHQrHANj/GaRo
FruyH9umF1PvusbyEslCNtRjtwuLKYRD24U96p1WDJ8IKOp8C++mDbdSWyKQmQJ79F3SicBQOY2i
qAjDkoTL5Wl57mXNnQSmQzOEyfUv5iW5hiShcolGfKzs2zrKgk+jKtINzZzhoXFqw/OTTL8vAKs9
jjqiSTgyw61ZdTU2wdL49fLlnFmuSfuQ9idJ+W5/dLyutRj69oDcsASO2vgrNruAwQPT/yYHDiHV
5bFOE7NksNgNeVPUz6gCzJH+b6HaCEqAb4NFJXD8YRtG5jW9dTuy1T3MijonNxx9ZVqCdrIhSGTp
fmX8+TS1WNRUE6m8zrI2+/AtHj3+oMhDgc9sxBhnz7Ehwq0OhQbpN7tiOcX9Z9xv9QccYNqtUpf6
foryCkhWpn6se2NcCQrPfCScHVBg8A8+k2WGRao6oeQ4XXJAQZUTmJJxZUBXX/tI5oe6vOk5f6MQ
gSAiXSKwLX0K1bBzqBVz5MXwyK6f1FGtvihOQPFRkZrM2smNBN6F1IEF3VCuca/WkpQ/prOZJbkc
xCSUs1RsL7+PMw+AfRvTHZsaMTH84nWErS2jo+V1BAbJxQb46o2ZCONweZQzM5wxeL4ACFAHL7uF
6c8ZLT3CxGe0IT9NXYQVXhojxgaKsPJtn7shRDuczHR8A1AHH89vu3CoEDsse/gkODecwJG12jTX
PV++o3PD2HRiOKQ2aKZcPjf8J6C2NfQjYQobbe1ad24g06x5bZ15biQ/SZQzaWap7LzV/faxFmGh
2k1EijNWghwCnFxvNUnPBBLdSVn5FE4VP+gJOeGzVzAQQo9FpFwZAH9C6ueonXqOBxK01axS8oc8
A2OaFgpkwEmbPDsvrDtVw0sxKXJp4we680BFUfJauSMcrpzmw4Dway0DceZRoHDnAqliU7pbbmdK
iWaBPq0cFih2rC41K/lNnQLzx6zQsO9Gn5jxENO6jCe1phfbJs27J34T9U2LCecDcJKzGkP2AXKK
prJjYW8vK2talTPzgkblWZGO9mKGii/eWBCRM0R2uCFnUR1alV78SVvb2k8z4xSYyNGyfuuk7PlV
x6Pg5eIgEW3xJJYr0P7dABi3nFpPxSEQVS0muxYor/u4qMP7AlZu6sE4D7+Cyv08KZLmmeSw19a4
+cNarHGYS2ozmMAkkFga/ORdUaFm1eEmFVb/odSbGUEnkl8wnKed3o/t7AC9leLsDXOEbqsPTrnv
SQutLGinjXT0HnD6nWcJ2tGTY77c+BKaUJn0Yk9nJ8WkX04vij24Knx/oaA8VmSHn/JgaqDywiaN
MbtGE9+/Jrb6Qe1h9NhVp/+qZAFjBG3M1hTFdBiaEFRKaVkr++H8po6fGm3fKIhI8/N/PvHjNwnq
1jHKnJcoSchgm7qw7+CpOjepNuCDRG/ZXkp7e6Xgc2ZQwPt86bRN4LGiLybpVOZdbbSQl7BDZ9EH
g3UHjafZi6EYN8KXcq+gQri5vGKeJoMx5WWCYPXG50vL6yJC7kIzUfW2FpuhyuqvIZPouUAk98Uu
e/0e2iNYNAhwznfTDAHMkm1RlU1uAL6iO9lPX8ywCX/UEF7uURGos+bMGr+2am5+XrnOM09nVqeg
ukGvQ5A0//y3RVcggxCxUYqN3qF9ZqHH1i9V9OmLrVZBxp6lZj9KPR4fFSkYPo+A6ObWcz2zPb9s
jG2EVF+9Koosi7cV0et15cfJG0TGDL5RPAB2vny982NbzCBmO4oeQkfyW8vLtYpRlH3O5UapVnmx
TEN0SjvXTgoz7VOf19o3q4mgSYco0S6PfLokw+MwFQUlD1GCbC0eVEoL2dwUOdcU5J4QMgjvg4Ys
R4uqdmVXPzcUKJe5EMZBmGa943cC3Zu8oEYWp6PNfQtI0XFLO+7cEb7tyl2def1sMiBWiFJnpcii
ZhFidBhIMjULqwAPini9sH9MmhpcS448QgKGhI0WXKvkNVeMM/fIZzF3wBG4kENdPE6QXinAQxlw
i1KJbVB3jpfreeI6ehesxGOn4kALERhiFGR0CDsJlY6fp53HKHyAd28wQs3tTYki+y2vaNSbPU8h
3CaDxgFapT/R2Q2Wb/Rbi7VpuipTE6K+JAHCdInosJ2lo0iCb5tRpTQzOww2UPEq9RBgbQhuO2jF
1glU4XsS/NRvpRnnldshrXdwSSD6Xlljzrw7SsVz3/bstcZ8Ob6tUjioKDK/3CSDEb4QkbY3cwPq
rYEZ4RPqEtnLpjj+cPkzON3yCZfQ+nLo50yDVvZ4UDsgs4dfCwgXUfjbkmykq8W9/OfhGcNQEUBS
TBMYyKHjYQal7Wmtc+jajkaVFobR/GAOE93pNKtQjaRIewCuSZehXorrUjYEEzbGSnhOAkOUBFFE
aOWOUe3vlV4lBX35KcyfxfEypCOpIlGF7GXmGSy+UDvVOb6UMq09+Bt8M9OQhgTQRN5ownV1m9QM
95cHPBOv0kYrzwQ5zkS88UWCQ8KBY8TloNqooS13kKFNx8PTwXBA9iiTs4nDngaDEHdZ2dUDzdq1
SismWHoiTSGM+lbg5nVqfQvlLHmI/LoFWNmmK6nYM6Ea02wWgoN5mDkCi+fCsh90jYStalYIbQtl
ztypMtqKGOLIN6LlMKa1trKxfNbFtZEO/a6qsWAEMh88IXQ1byhNr4ngTmFw1Mt4U7wlIj2Ov4ul
JpNyBf6wCrgHc5+S/knb+pmUYfw1NMrprUgoCO8cUjT+NilpQtl2Rds+k7jKip3v2zgopJRSoEfA
rfwsVY32iuS91j27nhR5M0xoiRUKED9XXvhphElcSd6AeYZfG1KF4y+gF4jc5EqWAKZ0uI10dUqR
aTSGgyrGZIvcV6etMRx2SmX298KxGsPr5FJ7BYls7i5fy+laPa+b6MneIwQKdMeXUoLkJQYHRlkH
5XeafJUbp9V+9oNoVvKKp4sLA83IC5Kn1Nbs+ee/BSNSaEUZtqEMVPX+RlGSmKovdYvLt3NuFBRO
zFLIPHMN/HiUWvXjUDQchpI6ZFJ0ub0dCvjPl0c5fWi4DFEsoO+QucdOfjyK2hUwIUwl2URhUW1m
weQOEmZwXavG6+WRTu+H+oCpsTjMtuVERccjCc7NM3oea9gkz28c3SCnjxPC9vIoZ1YgBNU6ecQ5
CiKsXaz8DXZUmiJ8+nH7xLmLyqF/CxCKeFUNtqlnan4O0iZ26cnFNbmduk2qtJ0HfVVsgryi4gld
5yYNIrjwSWut7PGnTxtRl0IkC8ME4suyCERdQfH9NKX5VBevfpKqADBr7Sm2k+bbynM4/TBhYMz0
Owp9aJeXH6YG/YclJJFc0IQNn9+kJG6sqPU14s9428cD7vQSe9oGNazq+WZYf2yR6bwQOqt/TFmg
0kfzOaITBU4eurHjVx/nHAx7CkVsdxE+d/I0HEw1SNZOu/OrPd7uiA4djuFI+2c/5cVcDqR2RG8E
iDFXq+STQxDgRjb1GdDLiFh0OSZDATI/abr2VeN06YHB6H5cfu6nbxhlNM03VMKoa0P4Ob5V2pjp
d2TLot/BjHbhyGGR5EYLo1+sPdUz2xj3yImInYy2CwY9HgsHP9bcDA9DOyywAzKKdM7WR2mj3HSF
kQPrDQ3jV1pMVuTOQczdOLI9b3xZRzyl40yLX5fcUQ6Zaju2VsK+c1fHY5ij5nel/vKl56Pm90qd
ZWRdWsKvDiLjXqX392OD2vIjWPfqOpY7OdoEGt1LdhoFezjdT3Zu00IycpA4BBrQgpXLOl2F0ACj
safAQEjEl3H8zDCeSEOpSTLsV9oUbZueHUxw3H+6FaGxRtaMkp1/zhPieBRliBuZ8la+oS4l/SjT
qLihlD5R7jfklSTcyQ0x1NwTOS/ipMyXNwT/Si9zG0GK02PJ18VasOfU/scZXIoT6GDNGSMB8XGJ
esp9CavCHpg7HQrlFYor2N2VbXmXP5754zj6gInXZ7ILk4Yv+CTxHaXWNPiwbzepnQ+fRBJpnzSY
ZC+WVssHdNCmG5hydTWAZ4dxORV//tZ0zUSHx9rxfto8fmuR3zlFbnLGQqwyJ1udfF/aLQYxBUZO
l+/05FCEGISTLK9ttsYkcjoeioxBFko1HA5VLQBXZW6uKlhUXYdEylqzRkRFmHT6ZDl80ZjI/wiR
lmIgu2eRtwWeIJzN8Y3oW6B7G7JpMhKUXO2djZEMeEgMmRY8mG2Gid2Iuvt7WpEhc+1C01+jAFHg
PjSC/vvUaOMNNeR2L1RQr5tMMVW081nOFhOUxkjzP/XvCYmOMzUsximizilQ2iekD2ZDB4mQjWcs
JVrdpfkAoRZ5Udy3QmWsPoa+2hgbPeiBTvhND+nOqvoxu9YtFZ1mzoK3oRsbGpscSBgxN32n0Mfc
6EnkhWah3teS48ewQLr6poWXBAI/D+23LBy7K7McUgmzo3gCho+ulGbpzqzuZ65TDNWwx3DRqVot
3FDJl77HVtTfOCGOODTCRxrzIQiwzG57S/pWQEn8HFi+ShG7Gr+0Vq29BnEhfSvlyMhB+hhh4bZq
Yjmsu610j0OuhL+63pcQA4lIxG030268smsgfBLPgORL5AmMD1qXWDpMchjtBx0Azz4LzHByhVrC
gLSLkmZ/PORkT6pV51uG3wA3SLPYlxLTW92VWxkzK2mki+uhCXUWBQVOImK8bMAWqU1H09y2hsBr
Ko0nOM6Qa3lNA07p8Y5qavm1y4pMBXpeT2C6mnj42KRC1T0LqMAnfBiy3GudBsMS1LeV5RZo0YVH
0wslB0MZgRfVtG2Xbj+W7cuEveFHaOhUl+NSNPkuZZYECAHLodg6eCgW11MJughKb55RD2jhy+JR
QHLd6yBvdy6zzDQ8uMpUp3ARwuVqyEvAchwe1cEz53Y1L7Gm9DWe6oGPCK696gaDrXzVFCQnbuAY
uAwhoWpfWiebZNiCHVEdqd/ExsisL16RR7TDsyO34iXRDR1NHzIoZginvlsS9LKyaZQaVXVEwBKi
iNK6R7kBubjJQ6uam+VtQBzZGJaz5XkCRILvKXQDv7c+QfiIi40WOvZ9OVXdrcbT5NdZwWwqp3X6
tJ3occQTV0w9UvJ0NilgIlqz1i7B0KwosNYgL8uSd3nhOV1i2ZgUZY7C59TdcmfSEQFMbUqwqwga
YjbUccOdg0zwVkSR/mEajPFTn5aASnAbdDMyKysR8KksceYuze1lZIOU+XhzvPLVoJ6csiNdl0G0
oJ3NyT2+2+wgzN5GhzGZnprE3R7Yr7bRbFzDaF4meWMjzVKQqLjE8dGWJap7uvxgzuyjpEA1+h//
zQtfBAYImSaq9DrYdbm0H4o8HZ7rWnZWHv9pVMTtcwYgbTQ3liDMPL59EjFqJodxtpF6Sh/9tPN1
B1Nk+aMRGDsrN17QEt3G9gQVEtPXUUeWIQL5ocq6ldzVSaCKtprWcaTgKM8VgubjC1HU0m56lS4m
Xxv9Hw6mEF5eTPWNMPE3+tNHy6dAfQFXAQJ08kLHQ/W66FPiz9m5oLT2pZb6v8ra+mPrAsp7c3GJ
HCoNKsyu41F0ZzSsmooSzplNsuv1QP8YRXWwcvY/89iQ1swMN4sUF9XExSjmwBm3JD9T+V2CV0c1
7bA3m6mn1soJ7nRCItKaK3coec7oYSqNCrmFMffGsPkoksgad36JJPfyuzmV3fBGsMWkOAhdcJbb
H99Qa9RhHUf4tzswSHBLysnbbCY5mext6+d+6RZiaAVgFnwJXCke+89CM/tiMxh9PIPmRXtotTbt
Vj6UM3fPV4IekIwO69SyglKHItWrrgcxUuXmlqZEe5sokH9W7v40LmLXISoiO0qS9GTSqBQPI7WY
zZ/6CEuDIUye4crQat+UYkch17gnWeh8UAYNG+7coEVOlZoQ74nSeLSUNP7Es8E9jXy981FLHdMl
0d7/+aOAME9d0Jl5JIT7x2/In4a4ihOKSU6A1YksN0ThDt0ylx/FmQfOb39P3RKXckg6HiVRRY05
J5lbK1WwlHPa/l5OU2Vlup35fJAY4arE/+bk6+IjNdrE7PpYKWfDmwo6Dlo7I4vEVerr+dq7PcmA
zD3688tFOIHQ8cQHwC8K9nPBacLq5McQ55iXeHLGT21khFcqnu6PbaskHwI/iLCwUM3PepcYH0XH
afnyo30/6h6fa7gSsl7oAmb3luUbDEuo336EHs+ELRZdj/4kfwmTtvnBWSRC9UXPfO32os/tG6hg
2ovSizi87sxoTDeZ3ejPPpWaT0pSYACYJ63spmrRHsbGGsJtCq3zJ0BWNKUqSd6b1BnLejdNvfya
ND22qMStZNXjMst+2X5fqV4RFCQUI30yP12+z9OXS6EFcSOVBmVu415MoSY2h1JBbLgBNRt7bO06
3OJY/aLQMbIy1On5ib50WKgcnlAvQSA5nq0GKWRaWhqG0rRIva5kdbLdMi70e1ujcHZl8S+04b0h
1jxFzoxMpwmFVbI85A+WAmCzEiN4IMyFBrVvXvIY+DXmGvVOs4T2TQ2TYaf7Inm5/GRPlynSZzg6
8B5Zr+T30uFvGWdw2DUzCCCqPdUIR/3eMD5D9DLuaj+aCCWStWbkU0zejJqF/0kCg6onr/X4ASec
eeRUp5MiSRTxnNkTJskKfZ7aTgR2qx3GQAsqfNo06SlUHVoG7aRMny0nb7Eka9LwMep9TjtFKUH1
UtCRPidgvT0NM9EasQEk2QOVH/GzqPPqKWR3oQxohNFXHJscsJ+4cT3WtD/j85hTSMIOS2pdrZXi
dFsGRZLcDn5iSi52kILerbasaAmzpUzxTB0xjccxTP8lWWOdX8X4Qesu0S4MWVFhVBpNyfilkior
nKWNfns1BIQJbs5hvf3T1Q5NBZ/9nDiZ3aGWwV5lYEqKgSHeZFNd35Lob2lXwEBZp1PBuzxDThQH
pCzsWa3KS4M/4MzL+28zJKDVypajriWnbaV3iUpj2Mzoqq7wJhFXnLgDWigs9d4vEuiAl8c+2ToY
m9Wc6IF8H3XrxVyh30sK6KgEn0JH2DUKBHrwVEf798nhv34O/x28FY//Xi/rf/0P//2zwLgmCsJm
8Z//uot+4gpa/Gr+Z/5r/+ePHf+lfz2Ub/lzU729NXffy+WfPPqL/P7/jO99b74f/QdJg6gZP7Rv
1fj0Vrdp8z4IVzr/yf/XH/7j7f23fBzLt7//wlwmb+bfFuDS89d/fnR4/fuvuST+X7//+v/87P57
xl/j9FdkP6Lvy7/x9r1u/v4Lxd8/ObdQVJAhkNpoFXg7/dv7j2zlnxRi552PxQq54vyjnJxA+Pdf
ivFPSiTsw+h+EeVTJ/jrH3XRzj+S9H/ST8+PwFKiRsKey/zrf1/c0Vv6v2/tH3mbPRZR3tR//3W8
dLFCvpewyKuxiHDgWC4kkT30qd3WmCI78i63k9t+sPZKONzja/D023P5z9AXh6LmxwqJoNXkfEXf
9PE34NeaRgLEiHaWnfwv6s5jR24kzeOvsi/AAb250qQrqyqVpNKFkKX3ZJCMp98f1bs7qixtJXTY
wwINDNDTUmQEw3zmb/yWN84ro0TNDw2t3LdHernjmdPZSNukfztt9qzyfPaMhH/pbD6Wy4Xn7dfN
8O+IYRuABhGBOQd5A1aea9u6IGvQ7++LHeYLaQf8Wtj6bqybuflIT6fqbkm0GmtnKTLufmLDsdiP
9mB57bEYymH50JZzZyOLIrFDvWorZRSHZpkw9DPX0RQfKhg5RmQKQJv3by/MtsRnv5tdSDDNjqKK
65zhydSlUSgAVvkuE0/4GwFYx1T7Qu309eKToRM6IrKyEbzP1aZKYvFKDIwxcd0t1slC7+XtWZwB
8n8tP2fJ1rfogk7OeXI8ORizLTLOdrE1fsc9IzLw+ijG+DTHAskLxM1AHXUmCJr6wh5+PTl6Zdvq
Qc0lITHOAht0Y9vNbySlNdHU6Q1V5P4h15x8uZDHvh6Ho0heRXTMDKl2v9zBjVLGqU4RbZc101KG
a6ljOcqyQ3l+ey1f7wjWgz6LywUA58s7m9A8oF8PlYKBEvObXU1uIOgRB5OUl1o7r24aZ0O6Qs4C
PYEyyHnKyD2k1C46pRGeNXuvsiPdg4ON4Ut96aI5X7wtBOMfsFpcOABsz3rMmp1JucZztsOVNkKY
HyfS8O1VezUCMJqtWLKpv5KO2WdlhkR3DMjBShElS+n4qQW2zhzn9sK3Aety/nlQcAbGsB0kQnZE
i84OrFMIKqxeVoRxnJS3RoIGWXpnD/W4ulmIXEdPxRTWNf2y1uSXWEWylYYtpUKxaMzn96VEFhVw
Y6+qu8JSNxhKkg4i6D0D6YTWme2f49oadxxp7UhPclT3Cfy9r0baOGmEVa16n28FlTB1EtCaq5u2
OxTbgMDmpiU21Ssdv7iyMUHrjJPupn6WGtMIuU5Y7+0+1SY/713tkFRyLq86qXhY0OPyuVAjhMzC
oUVDA8tnarhXTkWUHdYpUEVQ2Wq3fMg7I7aDqjC85dGwE6l5foqNzhjkRoo4hFuONCCtqsL/xkTa
4h1IDE0PZQ4NFfHgadlrckPaY0323i1WfijGOyoWR4vJT1xEX37BrppS8eBiE4phWTw82FNi3XSx
Og5AnSvTCUSLJGBoU5TVIGkjTu1ndhnfTVOVlT5fr27D0hDYuIyKwHad1Ed8N5LWcHxPnZ1bu51E
HYnZzHMfFx77nWhzaSKEItVqh9esKP2UWv9tzY+iyMO7+THujL5gHRMD4adGpWmc9SNhabaBgPmv
EToPtBF1sYDO8YwZez4X142U1r3b4icXpOuI+qBEA3PBHVhHRwv6Q92e0D5ntFkmyehXEylaYLd2
rcF/n9vPnbFWmX7QVkfF2lctnZ+6leIAihE4qM3JmUYVxt3QjBTucznTVDKVNUDGREk4Zkp8X0g6
DxEVtzjLjqT0XpLv+xlBvFz/1UDTqjGLgP0ASF2RMvF8TeIc5QEVxVi388bBn1ya3eGUW40T4ers
KaHXi+U5LSQ5Sr6oJVBdz6geHTzT6WQZUwMZqy3wmcIsysRzvZ7HNcizGjqcjqf8U9KKrPUBUBvy
WuDJQRI/xW12cGxUGyNrFksZpTU7EL2Kot1ZWqPv16qm0O2iL2X6pVlPcNW9GqQCxkzGR0erEVcx
q/K77lbWF6dR0UBpxqkygtGipeA7jtIcZiPTaFt40jr0tpFrEUrL1ZfKrnIg6+DevgFWB7idDI74
yd6iRyPr2MSZu/EAz1aUBYQPiR6bAQ9IpnMcyX3wjTZQzAnzpfSAvrCdVmwRBo31mtXu2bOahe3t
tR7tUcAy7lOnWxyvbrQqBFvbQq0PetdmI61FSli+usaNG6a68K7aEo9vX9hCnYK1bnt5Y+Bzc5db
/FJfxfd02eP03KfHJSG0oMhmqN+GvMqSSO1K5VE1RgveVZqpSqg3Dm0Rm6ytxGc7dY2gs7sSTSQP
Zfx9ZlAlC+JmLTBlX4WWRXnuqs9IpGKQqTiL84T6vnhurbxNwkQxVYx/q0LQczPKfa2U063rrGit
Dyz9NSIE+RQ01jg+TYYuHtyxRpte1raHVHWlLngTm/l4NSCZThfDdCC+UAqcg9kZnNu8JTgKDcUj
9UuUblke02VCzDnU4sRKj12qu5s5MV5YBe+zGumFOcch+61HJk73xBpqAmnzyJqslXrNAh/e70FD
tnhzNWYebi2rNoyr6rSM+vII8E15pw9irkKRjYoONFCxfsB7pbXQFmbaH1xvxEwjQV96BH6nmXVU
jnpJF63OBuDFfaWrWytKu9WHrE0Dr/ZqSLE1utJ+YXQ1iM1xQdNcU+lQhFMJaMlXECntMR/pOxnR
mKwS+JFaQkc076kGDIpIIfOgYKREoNzz6eikcbwn+y20EKn0ct2aY9nnXmZeEXmmIqvbxCmqx5IT
VaAR3q0ycOd+whpbdICfl6bK0HoXLdYSZNNLEuRJM3xJpsm0oqUyS+NqQuJbhw6uLWmQtnR9Z4pU
HLV86CdAqJ1N+WTtJxFYRtcnO5HZ8iMdCU+jY+p1yOIXbXtd9q2uBVPlgmPM3RJhc0UT8XyD+FBW
RN2itentlLgImZjVJCBYUWjCOA2/6YGp6+anpJ7wQjfmKfvZ5UpK7VqzY9ef0PMqjmYt3CTM3Z6r
fZbItlAqcwfDX4U6/GjXbqHVq8hGQXxnMe5LbAroptIhqnwwIJnt54Qd3ye3ymxEBC0BB9OcLTe0
08TVUV13uVrrbEp49szakhxmZ+J+WpHP95uhRHuLjI+C6FB5zbPt5KPhp4aGu8QaJ3kGfd7SW1+U
unPFhSLYGKCLTP69Sw2oSHglPPGcTAYN3LxyEZtPrXycwjbu0Gkdmj77hIUNF0+MUdf3eEJDkGet
arVTuth0tHRkEJ0DUiU0//S5NN81BPDvUYtCkUkSqX7PqR5dee5YFDQa2FE+eZ6ywQuq+U64bZWC
H5uN77ItJDQlouguyOPVE6GW9XiIL9WUUb5VuxzZH/iVoWsMc+Hjb25+qaza+bE60GsZOp0cwplk
MXxP9AQQWJas+6bb/vU8Wc1Xz5Gu7bfqFpYM2oprnjHClQpWu13ZWtWgaVHZcHQPSy35xoFhC+V5
dDQZ++2g4S+Qem39WWkcGid6VlFFY8fln0az5+ZFZYmYw1z6/LNYGu6frpNEVsyk/SHstmUxZnWU
h7E0myXoRCfNCPSP+tMW+oD94Wyiyj+QNCbIL8nxuYc4PIX41kOJJtKfPpRIouC1haCmGVq51kPo
TQctskE4P8bLhDx8bJqLDGipWzgDNOUXM4u3w+EMmclhKLP1O5QVFaUVRW0pN3qA6NrbPhOLu+f1
bQZIUHr2pV8qTQZYFdIB6vPJwni6tT6WBeiyoBzH9KYbaWKCE/Lkw+okdRk4M+J5Ndr23zILNAmg
kxEdV5Qw44emXGL2N73z95ltrSGGG262y9BJHncmYBX9IONeJJi/b6wT+hPp9Fl0LMi7elKdn5LU
JY0Gw670sJzHatrjb6Bp+MrPxrCX3BVG1MyGee11HfGg3qtQu9vUymSkkv88eagPyL2hJNYn6vLL
4qvQ9NJdg6Ca5U92CRPbSKS7+ubgLPelMF3oyZXZfUvWQaIQr6DQFlqLof/s0hVNh6UHgoBtYIwS
lZrn4nrSrBx+zFqRr84lJbi0M7ytWj+6V2x2LBgxPergYcjWM3ZzUoxeZJVG/jN2297epVMdR002
tusOUH98r4qYIGbF8fcDBIhJu8/WXCmSQ7zOffdz7DJlfSLrhxEKc6VST5PX4EZQKZ077DIDg5AH
aYxiRqex9GZsaQAFHLpmGexn0CGtfZvGEJhuRK267a2BdlPxToyTPR6GdNTnfWHPwvDRAZs/pRkl
jGjAoFeBqdzX677rXWMM84ITCKC+U4kXQJuiip4VTvbOBbXT4ZJTw3vwSm31fKj1BRp6RoIfaCLc
H8sieZmSpUlR2e+qwvwwojHcBkCu1WeTn5sc8ZmV6o0BgkE7Ue7IzCFYPeQSkUMfEB4MpzHuluss
LpAXDSoe7WtJBkxgXuaV8CJHZAowk5yWtNZzs8auFxU0W74KffGMSI6T/Dz2ifkBMKvR7gsSHeFr
GcbON3nOfXvwxjnuAy5wC0fKRuO1X0LHpbSNRKgyZXvIQUl23barNh+VgWsE5HEi80deWOSHbDwT
kr3eyipBy0QY80GBp8UVX7cOmj+TZcudtWRiPjkooAm/SOquPplD19d7p40TriAzRhLHxqbh/egi
VfCpTur1E2he3dvHc+3I01Ir6jdvzTNUwnN1ng92jB9SMJQWegm+laIAsc9lombgLlQt3U2V1Jpo
GLEUekd6LpxbvS46L4KPwF2ijj1uOI4rEnyHa3h3D3mlIhYoBgh0GKtU5vADPG+97PueaOdUx3pc
nnJNallYI4pm3pkFTjN7KHy69dhZTo80Wbm476AsTWboDYpVzH5bFIV1dIkT7edM5duEcgaKuEmQ
euPNALiJmosxGWrYo2EHnXbB/GHvdfOoR5vmToFTSt3ZO/Q1zOS+L9d0IZWS0xyVOa4mvjeh9h2h
/oaaTC51JYnqqdkgcZq9cqJABG/YAa0fWNmliMn+2hoHm3xdkephqZLPhjoZyMUXdTs8SBcb22sL
Krh7UnuJYpFdKY0Z2lD3H+kcywfhTe79Mg1Gs6+ALX6zKkdOJ0sgIfCuyY35I7YnnrLnkvBmf/T6
BpOSoRq1m0lthBp1zgJQDd33ZH7WZwylDoXQG8Bu1YSUfWLGmvYwFvB6qkbPEG5yY++nlsm2PJmS
tOl2UPl2ocP3VU/Yf1T2bu5xj7gTzmagLKq+IdhW3aFweGfpVFSh0qYs1jha9QhsbnKbEDl6+lub
FOlPrcyU5tS1cWom/iTndr5qpJIpIcIuLQGiiiHN+2Rd+vHWNvqx9A3wjR13QprgIDeDfL1rsJJB
jytP5eKX8IHcwIQWrbl+XDdb5KPGWiXoz1RTfDL00jU/NKbKi1m2sfhqxjaxSWa4H2LkMIww62zx
pA6WIx4VoGA05tdZ+dHGJNI7id7fN12hIYQhzSpPpZspxR7im4TdKlpYpHma/BgB5PV499LU+l4N
jYg/oA1TfVpReMvQX87aGy+TehJYTYFZJeLSJDAmVYXv7jou+bFS6+ynPshOAQ/WWs0nvVENUNhu
4tRXKOspzwohlndcuqZu0V5qK1BNKGjYV/W0JBxxbSqezHrEZBnn37m/N109fUIAOGlOWuGUxbGu
xlzxK1W4H7tadh9FG49iR+aK2BnuEhD4gBoBccTZFTJKoprLDE9kJh617bZLDtuVVd2Nwubp1ft2
1nAuFiQX66Iv1yXiV5jx5KVlBCWPDnMbCtTWvLrRnrBlTtNA4S9/LHBzSvy0QIrihkanXT+iTFxn
96rX1/opl3IcroVCjtL7ht15yXWrmM3XjSNGkWVshR1VNZlEmIB/brBddmS9a3Q7fVeRRiCdC1fW
2JmZzGkh8jwiu2OhxBh13ewiy6WKlYem6Uz9pqjTVbvKEnLYb4RthXdYO9fd/CmBUV6vmlXfT2Xq
ojCYFDYJHnZcZuFPa19/g9dg3wNuRsQlHxdUJZ0eIT7KMWtH23AYUfp08w0PCtNJDelAWtwovL4j
N4EBjr4dDdBLVWcs6U3TgUGNUiPulMNIJJr6pU0Y4yfrLPDWc2IVwygS0vtVb3p5XU4pKBIfHVM7
fXbSpH2/poaSH5AlIudaOaoWqEdLHU5OMiLBtyptMtPfX20M7kkXBA7uCWdw0YHahE6ezI2/Vfo/
D6MrCr9XCDf8pZiMD3Oay2e71PVPsyi75Og6uWZSLlo5YEqSK/MhT9IkC9qxkOX9utQmJ8CAYScs
aTbUIlJb+iZdWi9g0dcyjBVblwh3zUI9JiRXhr+Mnfut8QzOb9JVyQ0wUKPwh7jW1mjq9DE/rEAo
7uMeGl0s0/jBzuM4vjLxN1pCBLDyvUyVufXNqeDkFWg3uz4pzlDve1L6E2i1ZYSfMtI9Fl1a+Jao
5SlNvFYB3Fvzgcg9yKJb1tr0q3KgyoeYaf8+E0VDaNbVwC9Vexg+J/VgPZrCkY9xVUh+uLa4Q6Dj
N7mQD87iS2u2y1ejqKw+TCldCl9U2XDUAB2hIaxxiCItbrqn1lHUZyPm20UQoga6SmLhRRaOwl+U
rWK0d73BAl27fTnM6D10YKJ0d9XuDafu3FBBl7LBfqxrH9E7cN/1SVrdLTVFXb8f1eKTtxrqwv5e
6g6CUjoMvoq8wX1rbAbqi+EkD32HOC/Uf2X9Xpf2UAKqTuwbMCAkAcgjUulzatu+xTNgtPZYnafK
DvdOBT29igZV4Nl9fz9bgscdkWxgznJRfmYJvna+mxqJgu36qutoT2Bd42uF6lJ3despPcY9nIMI
f8WatD+lbkCWlFCwGdCLXALSK28+cXwkLgRC42YZahMnRmpQ5rU1DU4SFmrZVr7ar6i1gnIBRt7X
qIUESpfk7l4njMi5pryUflY6f9YqQ8OsvW6SgykbOw2GXjcfmxgl00nYThMuucnHde25++kkGFr6
eS3rMUQlklqEPo7Jj1yYwzcPDG4bVVOa/bSNZqV4jSjk09h6y3OXqtWd15W4iSmzNd4teo0mHu/T
AMvaUJ4xeuiKEHLUiqNVYlvvGsAYT1Y71uSTGtrffq9PsuWlViauB3u2oLCWc7pegZhsPo0UYtVN
Klc9ZWjBZYEoY9JxHW7mt242BUXWLJNXdtfRnPSy1juVxgBZsSMsqPwR9Twz4sEm+pDG5H2igEdB
1/WG8rM9YF20KdlqC/FJ73qBSVNfC8qkb74Na1GvAcGYxk2xxN3qI02z4g9l253Gt1xhZTrQv7+W
c+MdYV2IPLBdruvAKJcyjuRa1+/WTK16Tjfg77AnAc9CAQB/CAh3pjSYNe7Vk9eI6lF3KGtgEMiD
36mpg1O7Ob+fJh3Xuz7JrWgi2NRCZPxJHo2xAm0RN6X4nqYurbIOr4OaL/wlzaDtYcen5I9aFetR
aXTmye6TZNcZdTr5mVCMGdaFFyPyFdvzR4eQDiLAnOd3let6zyOFiZ+Y3w4HXVeMCW/NEey8rjpK
sKWckZ7uEtue7MDw2hnfwcp8L1NR3lF+i69Ha0XwFDcG8Vk3KSXtHF7Jk0wW57uFu54T0ds1misz
RwKDkmku3/fuqF4lkGxulFltR2RBSvldSdEr86ncDp8SuUzPzTS7m5Bcvn7ximVNyTEdmiSZaeXX
ZPklXWkKz0jPGWiHBLknhy+gxUwOrYPeNCI7Kn9bPi1PiygMGoxA9aZAlar31RwFB49z18Mz54qU
oWyH5rOpZKVEHS02BBjNNNW4AGfn0ZjIbXnVoApUSipr9ijBhK8KHFsIrl0sAaex6Y5oFNbE1qKv
vrtq53yAZeSBPhdr9T5Th/pJHylzhBom2kPorAvIdIGGhggQy6hSRBBGlS4JjuK349oPlm+2mYHk
YVl7n700rR2KRjFlDpBL3YPhpO3XhPip9SmDbNULJa9/SKNfntAb7D9Z81JzMs30B+VLrrgY1kwT
Cs/sr3NV1t9g0jEPwJfxgs2gZhxzJJvRMOjq7ClPh0kN1EZ3HswkJz3OZIx7jTECBQgT1S21nYXQ
OTIm9uw4fu3ORhu1HSK/VMqIEYKpNc3vuJCNMnBar/ouqYJwVmdH6kHR4sji225aY0XdpwZHKS6G
b3AUoEwKTzQ3TgkYztep7isouGKD5EsdP70dBNQy3ykFixPlplcT4RS85YqdgxWWti7uZ0TOhrAY
NY3T34MxdcjQn5As6EyfQxR/RUpoxASJQHii2+V4pG0gk+9Wo7aeTX0LynjOJtsfcm220C30tEFf
oPzR/m+wUxkDl6wNk8vGTJEanLYza5iU+CINzUcZzXqTV+EyzQgUN5QXmHOcWRXMkHYd/ayecpTP
i0E3EGmKhR0iwouFbyzaNIsybA+wQpCxPmC/STpyw+1v6xe68L+gx7+DCTbGEjh5KuAW4CIMQ172
qBOaXpZWdUC+HLjPxT7PraPs7kwtPw3mk63le30dd/Rho8Z0w8TzAsUa0NC9ok6HIE0dduatQTUQ
J8HQSqadJY4o2vu9uRwr90bi1PZ3TVtohXD43U03cFPlds9wULhI9uW0AkJb8evZGV2XXhVuNl6g
uZ63huGEQxtAUAmEAlntucNyzt2I/jY6tjrI45vc0eKHpCqb/V/OBTQXV4wJ1hCcLgDxl2vvlfMg
xnXzG6DIgh5mDLoLP8m/bHODOkfQB0lkoGseTZKzRjotB/w0x7qKlpjGFiEQ3f1AH5G1vPBpztvc
20CwoaE66MiV8ZleTmecPS+J9b6KkMRyfE3v0KIzqzlgJ5sXhnr1fRgKag0IFQgWm9bOy6FEWVIH
w1A1SnWre1Log96WKFv99ShQVWjYwxEAcofq3ctROndETHcaywgd+/gT2Afn1nQgL729C84hFQ5l
U/sXPwSyCvW1bVl/wznlA1x+TeI1gquxfK/OvbihRuUcXdKMyC2s+S9RKb/Go96CDzRzM6xzNMJI
9Y5oO49ao6d0tILcBCllXbhY/jgrUEr8SSjyAN1ezmqi6w9gxUQpf1SVqNAVRIQtkheTWt2hBUV2
YZe/hAyDvIPJqjEpAHUb58o+23xrK0vchgw3rLbXbTHNW3W2SeNIHym9KHeQVpILUzzf7wzpbfsC
yj3jATp/OcU808t0oruL+nIWH3B7ossxIqFqqJjzvL1HXg/FPgSthmsVnuHoTr0cShkktMJlskJF
9+rA7FrAH0B0gT+Ulz7c+dHatIP17W7VddQA2SMvh+IJs9eR6YYKYvvCT3sUbfsOvs9fHq5tHKyY
kBLZNiS0r5fjlKvRoMSamWExG8bBcgguGyxmLlzk1vnKWWgFQjkBsgszd+P5vBzGEkBbvBTr5SEy
x+vqQ/MwXlufkgdtBy1sv4RrIHfFrZb5y3V/dPftUYbtbrrtPvcP/eCLn8X7Tver4CSiORTRGj7N
4eM1yjGht6ed69M1P2YBuuj+1s7wK7mT/rq7ZJd7plsDVu7XLNCu+zULVJdezgKeHvnZzCzKT1OE
Bc0RNXmYfERF9zr4vA/2Lo+SMD1WV+bD2zvvTL3uv4YGEQ8IkEeX8Ofl0EPm0XM2u2qn7+Vuec6p
ZH1yb6oPrrYvrijYHCU2wQ5d+9v6Aut+u15/D024O3h+Nz41AEGe/LOR1d6mVwGnY2ffJA/rTXw/
nrL7ZT9//NsZ/hpnE28E/q9TeX85Q2vAJbvRvWxn+J87v702fDWYAxE2gRfJffLe26M3eWH3n1HC
WNZtUIIuELu6zst59kVrz0F02CN+NfflsbnFoe0Q7+QJ/eGDcrxECNVf0nT+GQ3GNrGGgcAppK+X
U1QU3GwNgIe7ObD35km5a277oxks/o8xmnciwlAoWCK0QoPeh+5yYbK/lMfPvyT8EcCqQPUt6hYv
hyegh8dNO3OXHu1Tx2SXq/hoH91wPIgDr8ON82A9YISGnzacZByvg/xH/kP5bty7t/atc/SOSeiF
6pVzvCTQeyZl898r8z8/7fx+mNtEneXAyixJlKZRAgx1OIza3sV9q/QFWk/02muftArMErWd/NLa
bBfQq7UBTq1h07fpiZ/dgw5l+RwVj2xX+cnB2HmhsnNPejDjbl3cKp+UT9nVeAdFkH/M+/jO3OlX
ylENsTZ/39z3J/NAQnnhYTsT4GdRNpTnpvDD/yA+e64kn2pYm40DsBKabQ/r7XinfB0frav+rjh5
kXtX3NdRdyefaOHWn9Wv7oUlOaMv/xre1A1UImCVOTpX28vt0nKPK4AXlGjctcf+GJ/oxoUeV42+
a28rrMK/v30DnMcqQE1RljMIJNHfgDB99gnSKdUpx63Zbg0wdL8vD5ccHF4HJwbiTyjdkEky1rmG
bwuV0a75DSEgCOOBO9ahkKRgdlukafF5KmuQG8bEdf72vF4/5QaqF8zKRRF/82t+uY556WrxvNIv
q+2m3dEv0o6d1aa7vx9lE5SHx0Rm5p279WQ5aa+DxD/6Tr04WZnJaZn7v41af23FLRA3NvNFAv+X
c7GWItVLDzc8QapDbwG+Upn3y/7tuZzvBEYBso0iOmwPmBn62T2ZjZRxp7FFKLiXC+CNWNvx/tU+
nXMrrNSsu397vD98IY9VIzpBjE53zl8Ba+6smS6sgYGINu16xRMPDpYqP94e5fX2g3yynWPIdFu2
f7YPZAOQn26rQV/Z1u8yyzH2KFQM7+PaUe4lSnd+6roUqt4e9TzycqG8bMLvYAy5863zTB2NMC8R
ZWoQkaPT6CV0imNzzPxatOs/Q/1f0JbEj36c+h//AWtp+I/dVH//MsIU+n9AYCK5+W39N4LUCwbT
sf/ygu/06z//h75kG/+itkCoQUsNrru7ETn/YS+Z5r+4jSgJoHyHTDio/v8hLxnevxDxNuFebnwi
/jhH4b/IS7r1r61YRPjOB/71x/6Gu/RyczpQCCi7QqvTyW40tuh2JH9LfwF3OWvekeqimdPGJzHo
2VWaD1p8WFxheJ+tBrbGQa8T8si/2qH/DI1Cx6amCX0LjtbZ0J3EVNKM1YgWeQ7NJF/f00QYgkng
OXNhrPNpQvznKqYsgrzuRptipX+fpgDQZhWkVmE6V/NuQMwmm/tlB0rF/qh1Y3ubJvl8gcTzxzEh
9/OEksyp5tnSWnQEgXQ6a+ji5u1TAu9+QKxPPiptodwWXftAo8O8MObLG5Q8hHlykRHNmMjikYy/
nCfq2o6KKcAamm1CdzEec+OuWHkWfaVeyseKtPXdb/v8/p9Q6X9npP0zIuyhTZSOgAGGxcsRZ8Bh
fZk2a8htWiB72+VXNoXlndoZ8wdVGab9X4+3EcbQjMQxgJrP2XhDmQ8uFfc17I3kKhXIqok0ve3t
JDtCfZgvBEN/+IbUM8j+Ma+E4nNu3tZj45lliw5Yr+gSMuT1TlPKm6yakKusrYPhpo9vT+/lk/Rr
OWmEUP6k7rkJY549tOu6JNjRFWuY6fbTIPDwseRaXVjDPw0CjVandAf9huj75TfTlcUz7aFfQ17Y
OgmHuYF1IWkGHt+ezOvVgyrLBcfCQZt9JQpAy6AjJ9HWMJl7Oe5tJF6yOwMtHEztFc/xIujsaXkl
86GijvN3Y3OtbqQiipQG7x8k5bM5VnlVd2kvQ+AgSiCSdnzSUoE766B1PvYn8iRrFvrCPXO+stuo
W6qF4QqeruY5OZD+SEwTOZVhttRxFZp2bINgxohN7t6e3quBuMm4ux0dceyNPXW2T0bF7puU7ng4
ApigJZLW71Dd6S4o9v9pFBJX6gDgkNn9Z1eY4yLho1gpxHVXWz8XuTdsbYZUs//ymBF6EaUwFwhh
PAznx0x0dou4WCxDa7KL73Df9EilL3Knwqa7Ql3aAaiejJcqiGccSMpeUCwteqa8o8jUvZL8c6e4
TIYci0Rb37c2eAHcwYZlj0TgAbzeYc69KG6nvQoC5O2vd34wqFhSm6Vsiq0cwINf3NjfXl1zWgeK
AsMado6RXM+FkYSjC76jdWthRglGGyIcV228f3vYlzEh80WYdPPZpgpA0R6trZdnwqk9MUMIVcPY
xc41MntD4mkCLLtbgrJulOyCANOr7cN4hPIkVJt5HlfNy/EQb4NYEyt0KSlhhljXNIfYg5D59qzO
3zyyBTjguGxuZUYGOp+V0DjTLv6SbbZaVwsqQvf9Wsu9oiqQm5ZMXnjxXq0i45GwonWCuyQ947MK
vtKbzbxAzQmhdwyR7L0lATkyI0yd4eF1SVnl1RoyGqEhadEWqME6frmGE93pMUOyMhwctTj2IyLM
Ml0uKUv9aU7k4VsNjvqQZxNu/h4ftVmeQrRG7dKJW+dbrTbNN7heAGNK5OLCt7/Xn8ci0+PM0eQ7
73mOi7O0Vmk70HTiMuoQSL6hoZWdaJStFzb8HxcPIikE5639dp5QQreRuS1ZPJ3G+ZVbAPiQTjX8
7S25fSIOFVXaX0X1s+BSB6s2b5p2YeWI5j3Mr/xUJXl9oXH0p23++yhnnwgJ125AdZFRbF25SnIW
awW7EkpIjmGhpOXT25/pl6bFv0tj3Ba/puVw2W6JBspRL/dEj8el4P5ywt4e56e2zbNHWC/GVZGt
xU4DSOjz/+o7txjUE+iiKSzEZIRSn2ag8dZOxXz2Qkn61bW5/SLiMJ2+GVvnvC+cFq3jrBU7x8Fj
dqdoWn9dNZqzG+Y6DXp1+k7lQ//w9jJsp/nVKlgbFZ+3iV7xtpt/u6qnqpYNLBAnXAyAAupsyb2H
BzMKtJPyITGahySe5hsofs6l3skfB6bFToEaVb5zZ8e0j1dHqSwnxKjQOGiQ8KJsEjIoM9W5kDVs
9/DrOf57qLN72q0xE8O1yAmndF6uwdk86BP4s7S2Wl8zqoM7qPIRwoW+azZRy7cX+I9nlMo/zjd0
1vDQeLnAjTcYWBbzUft8zvboqRr7dUAy8e1R/njp/HsU9+wa7ZLVTmfh0CkxxHJlYv/s156L8lxr
XjII/+OEtiubGwF7iPNyeylncGDYq4eU08S+dpzms9NMlxKFP+5LlIt4VzG2QxTw5bLBwUgQ/2TZ
FsuuTwBWnRMkvuTjQs/0SwNU+EQ+b+3dztQvLOWfR8agiB4Kd8R5ZSl1EfypKEjCQiq0FZbPf1J3
ZkuSGluU/SK/xjy8AkFMOc9ZL1hlVSXz6IADX98r7m2zllJqld1u64c2yfRSyoqEAPfj5+y9dqsf
HC0XsT212WnprSFykDOhxZ/LH//8Lf7draXkpUjklYAd8eVb3HKtE0rMfLSZu49bY7Wn3FjS36x8
f/es/PFTvtxaPMEK1fDm4hbQizjB8hD2uhwwj/vTzf/dBX3ZOtAP1q6X8eY17iyPmO6TWF6gwf/8
KX+3dTCEpatPf4Ah/eXP/7CGuY0m287ggshK9SPdsOZQ+lRkOjYhiPFeK3/ziPztHfzDB37ZOjQT
gd6YG27UO1X1o7GNKiqTKn+RajJ/c3T4u0eC9tWFicNEz/z37O0P19Z7qTUtPtviPAzmD3eY1yPe
mfE3W/zfXRDdFIRJ4DAsGOR/voO9tLI+tXmnS4xQIcfd5GwgpYtbvr3dP39Zf/tRzEEYWBBsS8/9
zx81ZFqadW3hRT2ojyDHcfPTnez6MCXZ+JtK9m/vHa0b2sTUsn95Liqr2AYOBW40MkBBYdujK8an
9JuH4e8/5TLgAVtKdNeXC/L8EsrokOLhTTo7JmWlu1pbNR3/+bb97lO+lEdrKTnHCL6hdShY5dNZ
7JBr1v9Hn0K2B+1EiyPx1+cgwaO8oNaO2h4OiMRmgqScuKP//lqA1gIuoXXITPLLlljOyWZtNdfC
SdkKfCOtWdvN33Vn/uZBo+nKruvTnSaQ+MunoPafpkJ1euQXhd8FA1FPDKFXe4htSCm/y+H766dd
mkBMWzhyc/T8SpXd7IuiO7F1eiKGhqhAYKWhilQa49TWls1vSpq/Pg6kcNCFB7ml2zZf1Z/fIt3I
vVXTMiMSQ63HlFJoglPvv4yio0S2bcQ6lKMI4S4N9D9/ivQmJma0HQFY9NUa9C6irsAe0rlAnozX
779+LpAgXaIJaKZdyLFf1vEZe47hl4YetZgHf9LgWi14E4v6XTvma5gl1wU47dKTJ12GoBnrUgL8
YVHtwBytHbi1aJvXUn0keA57d6djFVmPpb+OmIrInjXLV2tlWrjXZpPo0blGfRig/uUswVmAP3mg
6Y3sACIoRicf74WPW9nzi5A/05s6Jjw1M3aJnDfCRGZ9MPf//B799ZlD28RclELhQv79enZOYcoC
cDc5L0y8s7HrgtsJJ9Pq0RuUTfvwz5/2dZdlwouWinYSyynwi69wJr6xjXOPnUSE3aN4VrUo3ycy
gaoo5ef8qMW88Dv9wtcr5DOZL19Muoxl6SVd/vwPX9QkAfFVQDAwmG6+d+4QcwGf8LBfReXUEDb7
z5f49a1CqHwJ8CJxjm4OPaQvS7nt50vvl4A8UmJLaERAgn0fMO3/ZpX9652EOkW5wsOHaIWu4J+v
SnjNULRjhqGicknBdKoOskFdwL63k+6bXU66iv7bC7sEUfMvezw9ia8ILzrBil6xkfAiqwGBZFMc
O0VIyz9/yuX14Vf/41GL4xx/PUxX0Gf0VL/GPMpByYYpUIs4vWrK75XmiB6UK8XLQw7cVsVpr11i
KtZkesO5qKKMkIXbaqi923Q2gTRheDDJuln9RkRQbsfHviiT71tdizwcSPQOWA3bt61Mz36qPzWE
4R0AfYPnsIrENHkqfZJMaypzx6nVHYUuYIaRzstLtvXjrsOl+Ih1RT4gdSRAb9OzIT1jUei6s7LL
IVqorbLDOi0M6sBDrDeNO9jI+4H8PtnjpPYmosKjVrH87XLsIK9z6g/7CtfOjTD6Xx3+ny7A0K0F
8Cz0n3WBnUfpsviGTx6On3SrO4XzjHkVqO4nc8rr2DWbKUr4TYLBS7rIstePEoNZHkyg/h4Xv2oz
KBdrY+CgavQkmHtIOEEL3yePYI+k3T4tlQNrZyMAPeg2vKRBRfor7TprOziq9s79KAgoqUy3IvKd
jIXeHrcbDLPFzrWJOxaz7AzANL1mBpx+VvA+UxuvllXqwQg9e8N2UGvFzpKVFwByktdrWptw9glQ
f3eTGQqXRUekNMCm4DLVAlIy/Imo1Mz8ZRnzxXIiyE0NiOBVwdDC5JhTYzwUGfXuy4hDLw2Fbl/u
VAPp+CYrlMpCW0GUgexDJzJOACNhpcoz2301cd/YQev32gtAc/dNYYRvglboPtodkIrfq6Lp+fJk
k36So9ScJV/x9CT0qh39YEDIDoesbRkxpvhCJJEVczZ16le9uZl+J1N+MDIHw7l1V91PTvy1kuYk
ChQaBotjwDarVsZjBdgj/Rozu4FuE+TMAfiaNez6ary4NNp0hS+V6M451epiPultNne3PYuOvXdr
O9d+zsDBurjxe/e1NDNxGrCv5LvJS+tXYyke9Gxto7Wd5BuJ9rjLpFDY1+q26MwdAel4HJe59X9s
+ljekdWxxTMOLz00QNRcK2Fgs3GLwQIvUkFIHSScR1azzlERTU+85/hu0nQJyQMBUDLm65oejAI/
HBTdwuntdo5zVycBpS+ttTta3ZbVILz86iZtt1ILSjgTgJJ62d2MpNwtIWLoHMtS6+VVVDjGWIb4
Obz1uujy0qwfWo4x9FoWKBTLM1IknfdIda2ELgHjNKzrfs0e2CCnIjYMtdk7AIpd8eDYW82brXAf
pHmUWtXcYjIqBKChUQoYJdwOYwQgmeKB3eB/2IFfuqUVTM0gXy72Yy90pS/Sb41WNuYBgknpxk6R
CnFqvVHeCmcFIaazLknofOmqZYw8uzoJc1A9Br4usi4iv3Xx2Qt3BKczGcmaxK4nC3fneOkqIjRS
eP+xafv43lElxxbvKpmXGqrPuFm97s6DK2bF2VJtd6m/eQ1JbSQBghpZOWqZfer8rBNsE/Ct8FJG
DcuYHtfQmhj99sAqA7yyObpBbVJd5GnC8HaZLLcXkQq7DYSJAXXn5kWqB6pastu8w1YZeEPTfbdK
zbi1F9R/0aT1Yo1aXVoksYCTvMr0DQe+p1R5dI3UFScPY//PdGD3w8NhkLa2rcWSU8+kFYCPplB+
BLdt+1BFCfuRvKr5fd7Ix9lbBc4SljOZfnck2aBR3aYa49YMnUPQF3nB76uX2asziF4LzF4psWPE
L9DDmRZ6W7xdZBbkiEuDcWmdOhg2rQchZ/brGUrd3KBFZ0oVAGou512nQYjBH27WxoL431uKKHeW
wj0CplHONXs7PVqegVo/aa3ulbFW5+5VueZgbPxRAEeYfHchN85ajNcs7f18P0LM3HaLkxROsDXz
+qkhlsiO4Ioggc9Z6lz5mORAZdidhmvUW/Q7o+/WPCSRTwIzBDD4CYXev6F0Mq0DdBv73XFIYz+Z
pOsw9FoKH2dCJ4nrmdqGdaQtLP0XcQXztrNqu3uvCFPlohDTtYG1pi4Bjq4+vm6QZXJWPTRU+NSl
e192ucEG0WJvD4etwmFpJwCRwrFPvKuEuc1P0oBcAm10hfGx6Ee4VCk+tm6vY9GXYTW5zg8esjGN
SNbT9B14D66gM1c4VBvKA9KcRqsq9tk8mPcZ9lWbsCVRa2Gv2uVnS8L7hIF3lRkEMXcA62OBYoww
Qys37KC7wHS7KLpDzbhgmzyroB6VPA3fTP5GA31BApPLdBcTCuAgxbs2WOY3VaEZi+a6Nt8Kq8ZM
j4OwLPc6A+aDBDRiBnq/XJ6oWpHGpHWGfwWJB45J3g3Jr15YC15ZW2EK8gciKcOeSHNJGBMHmwDf
4XTr6YSNB24r6GXQuZPtzlqtyguhDS8e5Id0MSMp1vJ5zLcKNEltliW7surxm1lq+dgSFusbx8im
52Qr8yn2L35nC1XiVTlWmhFYecfzMTZp/UtMrI0Y9MfMv28dRT4P4IomDXS4IFUw1SO5G6ZckNe3
Wsb+NoueL9CviX6LcN67Yt+uST3vTKKkm/3abjgRJ262HXblyiUqAok1SIeVtgUDM/QftreY5rl3
W+TDXdN0VtCY3uafMm3NLLAUldeGvGKQIKtFTF6wlayzYTWbmWQlSM2CsB69vcnmBOZeSYcBxNEG
ooHThG+vh2FtNRhKLXAU1wfm9mYkrPTHGQhcQYaGso3vCZROfbdZhixv2mZjYI8bMetWIttJ/4iy
FHPw/dbbWzmhfm6z4sM18rz9OS7CSWg/umQt7i3lzJt85kxZbe2NcsdJlDFcqA1eFNIUq2jupdqU
kcSzPQ6JvkuWQXWc6oU+0HkpDbA4oA+woE07rdtApoStI3DbR+O2zPnPvMqM8g04I9TQABuNYimi
YLN40wi/irvaWeEyAYNNInssJQ7mtB6728SoipPJL+BclvhiCxJpVb9Yr8d05+JTnyBQZZsNuIw2
VDBDZsMkn6vslyxSCIetsfSPWo2WKbbszd4TjKhVccaAMw8gnG52xAtsXNeMddhUZ77QwGThI56q
oxC6Hiyj8OO1Tod3i79b7ECrir3Zg33ai3oc28gbKEohddokTiUkYt1XxWg5Z4JTxduss0vGVurq
bVRtzaZ2qi4H3Y9h+CwD86R0fGxNtJs7RGNYRWvhTXNcQdo6aSnW1uPUElT+PAxzhn/YszrvtWrF
AEujdfPvCGU1vMtArhQc0ZlA83KqBxP8Gt1RwEqr97hUY9OH3EG7CzMUokmcLqihQ9NIPKIA8kYv
dh58yYe0X/sbgxRz+wyOZj6jmnHwwU5F9r4CoXoviqbNnooOntHeyrbiNlskK9bQ5+NpWJXCGeXj
tNwJHA+UjAy73t1qMS5J6yaYwEHXCSkZibBsYs0avLtmldBwynp1w1pKwjjATNiUzqahjMgq3OWh
crvmgxXReCISbx1D20iGdL+ZRQGS29RJuMJ4rEg2GLPPi8rC2telMf1chWw1jjAe7c2kW7vDWoxd
skMHV336oBDA9KEtJtKsHOe7xSo98LCtnvwqDAdXq+ocSnewieWvxWM727VZP1xpMwb/cBIGO3M7
VpIzXKIPp4YEszqYpel2MfmgVNsl/aIIyjXU29I3O2tXcuRRARGF81u72a/JtnahVqXfbWUOO1lf
LtxyRulH1joBHMPKpkgXAf1Uzbe6u+S3gzf97EY/j2g2FddL2nABuRy8FK5H0sq7jHf9qVNL/onv
2JiOmTM18FOmPoZiQZ7Df1It2QrlfqX/HzNUEXFRpgYVcr/VH2QO9a+FsB4XDkJZoEaqo6BDyukG
a1Na+3num6jQ5BZpQ957QeYY66XP5UB4KSmBMwCQkZ4VyUOtPG1lX+31Ky8hfa/wskiti/5kaely
tZX47gd4yNde5vaxsfr+i88A8uxTI4TSbRZcDpoST13eiPfaKptH1U0izo3BehoMNd/PXk16XwLu
sslqukD2JlQfLAWn18vXNpBD4cE5ob7f50lNghxP0StcSPVY+/YWJsY231h2Ta5tP1BUiQthxq6f
tqU5kKxRI1gZtysDwmqoBt5sCL7AM2etnUJKH2LLvcJ6zfsqP+htXbxt7CA7IlDBSChssHayeNcO
AQ4tz6YB7U4kXBZx44/SZT/M+sk6qTUfjxkdbBgR2tW4VWe3sfaju64BGlUgPonVshXS6vMd3Oql
0sFbytx41ThiH1CNl/u2XYz3zQLnZQ9V8dI0JdhJJ9XcW4Ik53hYvPOyJs3zKpyG3504x3J1hjPs
y5NgGvO5zrI/qjl/AzaW3ZgaGNrO0mTY5RXclcoWr5lm9lfrYDdP5CWMD6sYVyeeraTixKoM7WBV
67gjUvHa3GYzNkv3HVaNDLZVOzJmal8H0mepY5piZ4yCBNq5l2cOofnK2FXz3/O+cLPYWkiWzqRP
inE9eIctBSi8qjY/IthzzhXQlU/PE+ah7CtK6tLII59j9Ka0b6CQxUPll8nBSEdxLvIsP+Qd7Ygg
E3kR6kt61462vLMqPSe4zCGib57K62xZxJG+xHJY3Y61bF5/TSg1YlgIemAXzvRGP6redVMJyxmY
148EQvepZex4Vdnt94bai5MFsGiYtFYk5zU/E+OYfxdp3T4h+zVOjRjkrk8uBM3VcbjHnlahkO3n
uKCkrMLEEpUZ2HSd4oJDPSjeIjkixbrf/ME/WzOyV7BYzUC4csMD3JTK2GUOxICOwewJv6k4dY5+
miuVHC2nLc9Tab9YiYm834Oi00irO9tapvE8bkv76mSde+M6xgMLhvurBp4Qg3My79wy+Rwt+Tpx
Dd85fpBWXttV+w04XAaA2iucnV0W8tHY6vFUbflwMDV1VzWTyXvDohqsfQKfiWb4HXIMyi5rVO/5
DOth2TgBL1OSw6Q1OYmwL11gNHWHEjrgoN8mPOV18qaba5lxiKJPFq6TxOdqGKPjkxyjb4eq69my
86UcqdDzYRn2gybnJaR+mx6ypnUiDqP6w5y22rLj17cHSFt0FaIpmcoLu6gSgnWrlw+LsqlaAQoZ
Z6elcRvAITHfOmJxNzhOjvGBIruOM8uXSVxaLcyTbXKKmyWFnhrQHqog1/WpSqEfQHMKO5aIBtgL
ME5e+M77obPEAiFMHXu/+pNR7at5SRBplSX1ViJLjQVkahwTdElDS1ZldHsysM9+kPMMEZ8NBMWK
rTqjUWwPBZmvF5JXF+adOelHktAUeTc2Nw8I8yIuRAqYt/BMsrmNnK5y70SSO14Iqt3FwuWZ67so
DLiqReEkRlCJ1HxtRapD7KgB7XMIhO4TEKerrlurd+Fv67X/c2iF/HCgvsDirJUMEmGlaTSzav9o
RO6VEXtbbcbj4MPU3NDapSER14bc5U5rPTedYGlDUwn3XgmsQUFObdldT7RRYI6PClj3zJHIj+Ra
9cWukI58hBwAgddHj+Hi4QZSRf2Uet9BdeFSz+vBNYNRjUuCfna0aYippqQPpaeefT+uVnINT6XI
goahE4bcvFA3vt3psOOgANJwcvru2R1X+sbNJpNXizxe9tthzdPIohT7nIaS+Ke2nrvv0GT6+rgQ
OYbOWyWGey3My6F5dUe8Wk2btKiJrZKNxmhWSsqJ0n+K1qTv37vZ4xrqla6pD2YmC1hpuXtG2lnA
lYjhXENj6QCN9Xrpgf+svIetn/0hrgvylujuDCuky4WzeORaudCO/UyNjeBgUDGMTyYV6zAWRaxP
M0tk3iDrjxB7kPjiN54znIxq0Op9q0lxWBP73bRrIwNzmhblTtGGBU49Vxd++zrM22Eiv2jcQeRa
Xxw4/b/Sgp0HCG/fPHgkO2ZXBkVdEXGI1Q16PpX3E04Iwc2pO0Lq21L4Y20ye24oDGPbaPqh1tmJ
3Ey20OK49VzNCZ1sHsCCY59Hzu4OpVfbBYJGcQ+ws5zBzYwW2HPLWM0yBrA4X28wTiGvzJIGUufV
LhHzWoOU0qCB5EEVBqgYl8CijKfWE1P6WRRlOe6mqjbAi9F0u27WtJseta21ur1oeaU4hvSoYXeN
xc2IvVxTHR0SaEuRb2tsINA4bXJwt45Q5qXxcy/EkinOFxL8z4IBjgKhvxpNoA9Fo0XrhQTRl03x
XV/8ogn7PFtvDXhEIKgdbcqCZGuaHgKwPd5MGYEBUWZWgicyq/WneXJTdz9O62xFSPqsAvQiCl3i
mJMM/s/AkezUNzpffNRnqhudQE+sid1n7BbreWQCVN4PvWx6sCRu61ghvrhqo3yrmAJ7pko++7Xi
8LP5dZsHSd1pJHrX3VRdGtrT+uyNlah2DWsd/VrHLTnnMLm+a6dKozAG3WUGvW+oPhrTyVI731FV
ct2T+6kHtEVt5DaJ48t905VgsQKk9AbKrE6qCcyf2vB3rcXkt3fuyDoaWHDvPOiwddndrYBg9Wtt
bWq4VPPYciqph4moChh1095BfM1RVPXcp8RM4V8ss08sA12JUbwS8YVIGvpT5sZ2iwqtCRJMQ9rL
AhratuNlYSBw9le3WE40MufxTkrEuDuWfGN+tKHNl8NuMky4LvQy88LZg2wY+ifIjFbNkyOUuk9W
iFqfQ6vV4pQhCutO3gKCJGZh6YdH5QOuvYKynvkfLZQi8GkN3paJIPPcEvaeaNmkOUqqXB9+nO50
TcCbl/dQ4xbwA4HfZQDiQq1miqQHSzepVgvHrYVfG9YMrD9HaS0fpc1JLeQ4ttCm01bpVNZp7oCI
HWnPjP5zBbEGCWlZi4000cZPHEh5nAUFrXKyLaTz7OPzW243KVz/Ia8Mmj96DrovOUwWFENmw5bJ
OWD17RKkOwfp+o3+eaV2IrMkKM9eLzxq7UJsdnnjgFSlNcW40tz2uq0P5aE16BZdePuCI6StZj/n
bLkuDnVew7SJiG8pFxmAsC/6fUf+yLrTXFCFhPokAtC6uYJy9yNKwLR+qftFTXu3X2aqbcFWLh6A
oQIyDPDzCChdsDmzPtKKeqxFCMehVXuZ2K1/Vxfjup6T1s/Ts8MhPw/SabbKyGRSQKRKNw8F9D96
NuVBVMPYPTCdSozYbkp7vqkco2UQ7099553KBNvIFkyy8Zrbbmzd/nujM+x6XAkvqW22u0V03X/G
wv8v/Ird/18xaybjxv99zFowDTgu8z+mrF1+4D82RVP7F514/nXhqhjMQJn9/semaPj/gpPkOaif
NN9Fhs449n9mrAnjX4SJ8xMao86Lj+Iyqv1fIWuXUTESSHTl/ANd578xKmLW/tPo1L7wGrAvkN/D
fw1sCpfh9B9m3cUwsSqb3ctqW9q97O0d8D1FrZZrp0V6h2zlbc2csaAHyGBGvZvevm5HuilLPI3l
zrEfZ5OTNK8XxdO4Vn5oUA9vPj8wG6EnHsbtsVuXWBvqU1szE0yuLvj+wFlS/dVM4fU+6OI7We0H
Y0x25uCM0UQ+wkur/+wIzhi3c28cGjK9bfkh+uE8se4em4FUFVcfemYx2hgPJVM+fdyRvxImDoEY
jvcrAVLb6IqpqMxDqsW2oGIueON8EITpbVGZPpPF6YhcCw61HV4qYSKz7O0B1q4IwNc/Zilh8Jed
axYniwAhupShDTsecRJJC3TCon6i0tfI8gmGQoMwP+9ZgA9inPaDUaOnrvaZrZ17+J/J/G125wHP
loQFwfgnc9KfLcFFLLjXyrpuNSNshqPJYWpIae5WfpWGAB1PkoohlNMOK0F4sZVlCuB14TJRFbHK
vWiSFY3vdafGT9FSWtafU0ZE29bu2+HZ839mJvMFh8Jdbf7DbOk3o85ARJLox7JzIfFN16XtPG+L
4xxMnf1z0bw09omV96Ed2qQ4IIf/lUkVkH9O1KYaAqjGL4Xq4z6XQdMUB495E61mOjnCcPtrLWcY
zWjoJOorw/peLvab45RkxhjinfZLAfNcuNfKb48zHp2d2Y2EZejGB8EPzb7S8umMYF/eTFB/Qda9
TAAqE+dCJOVLpt0K9zLMUlt76pUTuWnyojcV+wHmpsx+RSG7b6W6IWIDzp3lytNqb3f+uGX73DtD
KM65+ccqFRHFI7YWa4GS01cms2drt84kbLJHLToOl60/t0Q8pMX0iwMaT3Q7nBan2VHoHU0eUlxw
n3oBkdOr9+RshMmUx3pPddJZdLqFDUci3eg3JjRJ6OYqzmowsHGCXFpI5SD2wp1CYpwuufHpXp9X
wkSoTxrv4E4avVFSRES309EqLANe9klEyitoQN1Pfu0EGcjFhUY+08696LydYeW3ictgvZzjetbv
EVeFmvdoMfnWBmWEjNgiIa9B0hw1gpgGz6ab0DOeEKd8BrdvRhWjsUb+kO2TdHeZ9pJgbTcA3q24
SVqw8Xe6L5sjkv6wNDcKbXFm7B1MhU9w6Lelo7PU3E92dzSykedU263K6W7NS9cK/PJh0dTDtNjE
XrW3Vqej9YT6bGHu4ZTLsVN7IJ8wycVJl21A/RJZGRPQvJaxttxQq/J/EGDFqySLZeeqT7G95tqb
ofQL4ru/p8Mcdag2AqaVsSGumuU42g+lhHhf19YUj9O9XkyBRrCVMZ4WSz1OfXHc5D2ZOEBDB3DN
RXNVLAR5U64m7q0xpxz4knCC4g17vyCn5WPkiJUxLwgTnElG3u2GjNe9cI5mR8+xFHdt+e5kxiep
0CFMZIiYT/R83hL7Is2gDFz0j8al5lY8IibIOsJL1uWDI3nYJOWuznjTbMjmPROSxHiu1cgJlvkW
7PqVeKBl+5WIz6ZkIFgxlbEfyHXcj8V9USQsETeznfvnzdTfbEbhdkUnTE8/9LWcqKCeW8duo564
IFuUV7U9BltxymojXHrUEcOanTxL3ZEZGSY8LpdZEb1kQJxuBm2aGTIqnjnCJrbEWcICSFYJXXXU
Ldya8n7cXn3vO2Tb4NIQx2Ietzre81z5JGjO+74nSAP4qG6Foi+T0K1JlhpwiXrialseteyYjXtt
srx7AhOeJADZjLFDh/otS8Wh1BlEt4wpj1Xbs8anTLKvPH2wIoNeHjGa481obz1i+bz6kHZ2JwxE
Ga7f37m1/40TYUj06D0CSqCyjvYu2WsG+offBkXjTDS+foXuYtfP6d5HO4Hxxvg3d/62ru17Y3CI
lLLJrlcqP6N5uxmSev3mF0BDe/2Y1PJabfSqbEI2ujGfb7D0E/bQquJETz7ut1E79JY+Eb7RlAEB
6Q99jVSCYy73TnOrY49KyA8LOdtXZpctTKpzuU/9angmdzAkNn4MkTHJX7MieU3XZHkYFgd6F1Rf
yPKMlYYGiIdVdyewp+ReNEk0JpW1m6UkL0kBbuMCiQGdSTbyfpCmk56FHNKj42mkqCs/T4Jimk7V
7DJgJI6ArsSGPQXdQMisbY7yceSBByGfmQ2ZbzQvUv+iNZf0Jtj8fVfd25V/ofJfk270nIhkx7kz
ZQwHxz7w9BefLq8arAeZO+m+HLa7efPUsdoMmuvWK11fEEQ9XYN4Gc9p2n1a2uIxL9WaD73v3FMq
E2pYz5nolScku4U8WEzlWi3lfcr0Z8NOTnijzquVHRZ/ex2HAT3T8iMf8YxxBUCFSKBYbYcWa3fU
GWqjQuELdqcaEXi+o6VMxKMtxtAZgeym2RSNfUbnWb21tvHaGd0uLS9t82Y+ZnV/R6RhjN7gdXDV
njFDFjnGMkQGbZmYnI1Dm94uIxRU9n4JwZ7tJeiYI9Jw75EVWUIcLrF8WQGaNc/FeNggHc/bdB4X
x/usPX84kxohI60dm5cuEV68rskS9bY0dzpY7in0LwHtTKlzc9zjMx/vR2F2EQka1m3lugnEN4RK
nPrHZHrCwpHtUGql3xyrz2jNN8OgMzS0VqDijs0Jl6qhM8gvI1mGRbvLQSzbHZMpZ+qMO9ryFER5
Ia8bhdZiYHB97w1lXqMqyKaXpHMsoFej1d0nNrDsQJoFm/86m/mhhPjN/LfZl1tfDoFRpai/+s2j
1drkScERV7T+yRUdFaU7Kc6VkyzrU9nzHgVAyN0zb7W8LelGvFur6Bnt1+OVVevLxBImbTQ1HMCi
ytvyD6z+Q+z0YnpreRh28zSOWpT1iY4R3u/QgQzsrydvHqsrayIwsS3K8ciaaO+sOQVot2UmGjvD
ZRct1z3C0u08mml6byg2jlFfm2uy9XJ6uD8G/6l01dmmvHiZmnI9jnREYw7/pLhkjnllInd5FDJb
3i1++xsnY0NSSGoQgfvuzpPSuW+ZTRIquLT3/CrJMS+WB7dK5qgmvyBviuGFZFj/WNCNCux6smTA
L7D9mDg77ivdPeI6qiK/9pI7NmMtlpkpSekyE+pB7Vx2priZ9Lb5aGgqvWRu217ZanR49ZB3TqvH
58EJT6NWdhzuCTwCYpk9S0Iar/Ku3/uERFYE2JSiquPCdAXHfK+/tOCHCOfCc1oNr6sukr2f0P/w
GPqEBbM8MqK+uYQznNLKyHdDY69PYivb7zUmoxeydQgeakt1kBqVcgULPmJmnzAH85xn/BEZNHVi
13wn0UmyUhyQh5raaiURCKlDeu8XzKU33OTX1tBP59aciwercn7kbXIamvGVmU6ce4z45XuWPvUt
k2YtmcvrMuuOqshbSjjdPSS2OgLvzm5HPNI7S81PuUfTuh/QbrF8ZVfWYj2JcVQh+p9rkSgOQAkh
e7pNQ5Um/69ecWho8pXJfeleGf3yOCC1gDL279rw4Jbc3E4f5BXSNqZA+Y80h5zeFc6bPrkvxazZ
4bCM8VwQb2ApeXJm66ooPwlLJLS0yh/A0I932v9g70yW60bSLP0utUeYYwbaunpx54EzKYrkBsZB
wgwH4IDDgafv70ZmVkWosjss97lJiwwpRN0B7v9wzncKbuKEgMhNT+DIlpzR70RzfG98EnbtIi3O
Q9atES8yEmBxXRFewTF4nmPo1uhx7gNffG+YDw2uUicYZ3QHXbVKkR2QcqO+MZV7lZe+xaFJwb17
sh2G2zkAhyCYymsdGNqQuKFhij1jLoGqGxnEpwjZ6COHKUVxby87WKDzqobXCdLJeU7J/Lyuc885
XkQnxR2Y6ZYADPJ8Cp/xhkto37HHOLKdbCu6Nsnc5DuUY92RS9bPkanG046HXl2X1TjelHle7Edd
F9AmO1nyZNQxsAf2sGkfjmojq5p82C4l2i3INMlnsba3OLgX+ih2pFfzMkiEPkL1X5fZxrSuWgle
ge/3ZoLo8KEGMhVmNzuR8qvU1QBVHdGVl44IWhEmW+RZ74ii9PNzoJjdLgffbZcXSywk91l6H8z2
j0K0+37s8CplRI22dvBKUwxdfzHvKaj69WSl8d8E2/+eqPwHbI3/30jlKv+Y3/84UPn99/9togKo
CY8QYgr8AGTV8Y//mKjEv/EvRXjxdwX8EtzL/5qouO5vNhY9bCuMTRinIOj/+zzFjn/DEYZEHc/J
3371Xxmn/CKxBy4b4cXyMKewDwz4pz8PU9Ts1uh+SV8yuEpW8aDMuI3YK92Fdto/hn1g/sKK/4tT
4YKXwmYEdoKXcPEr/OJUwOHjl4HOvBXJIMWmJ/p2oxzrQzd9svvDJ/BPiETgrv80KUJfwrzpwtvE
/HEZQYW/2g/Jei2igTNoaWcnJcmwDZJMPBI7ZxHRi6ZUNyQ7YjEl5TCNjSiWyzhClD0o/boPlstD
l2ckT9nrhEPtMKM+QSlrT+rLZU7Mjgr6+SFoyK69qgK3vQkZb64Ta0KFq6RfPo5D5Fu7CunZsLHI
1nOvYpNX3TEj2w1Zht2O8ZZTypafxu4bw1B9CtM93KSAT8QhYr47EFvqEwtc2Ei0yDJJuJi8aB4J
toxq7yahNlR3ErWesx2sdi5REqfmc2xzde5ZpITvdWGkdx0taXiX+nlyTcmUfzLK1vm6wZ6CNNJR
TLsuuyU0C6QQp2rgFovLSt4SJpZcy4VZNhvRsMQHkQ0D7yUOvt6nEpnsWUbkx6I9XAOUpvO3Mwt/
9YrZDKFMl6/3Z5pqu3plLT1ANZ0shP6oH8aq2xiQQA5w1wSM/DnKOgOPzjdEGKO2Ke0l4DpwAnXJ
RywSbyGrzo4adLCVrMuCaBI2n9DCOlLkp5cOJXx37RMDiyJikjTyq0b6vkaQ2wktnsPJsCahfHQN
VWSYJxg/thGD82XYYeBBrMVwj4pzwG5hEYe9I4ZpulQXHM+LdypIl2jD22Hoglrd51bdhSQk09yP
6VpMSR2JFdK1mbgMifB+YemCKqykHaEwqYnMZjzyAGa2q7+nBW2B2s5t5qRIYaxJvVeNJbuYJy+a
53teAIitTVuo0f89dVExMIQVKSuY9CIDOLQCbTZ3D6E7qvquJtzvljQcS+2UnbNGM97Sk7VGBOW+
02qud23vSIugAxEg1s9Je1oVOVOATZBXbokUPCjqgy77OVobO0zS3RTW/edStGrZDu1Y6D1ieDd9
Hil0en/FnyY02iw9jOmtZciJW2sg5g3RbZoYC6cpyM/F8z6Wm1HGLAwDYqSR6lppRFpf7OcHl2Fi
vRFdqtNVQ27nLeMfxafpFrxhDSJU92uy/ak9Tar25Y0dVJF7xda+q85kEGUuKm8xW+FaeGgDHwt3
UOrAtvfyW1mZFXgJuFxvAqsU0JAMww8q58hPnE0ZlKU4FHNLPkaOD6v9IWTllQdfjjNBbTCOp7Vy
7P5DjaNfrUo/N0cyKD1xaq1cQ32tfEcgN6Gwo2Haqr5Uvb1iT7qgBUwMHCZMwD4e/PVQauLPfJCu
wHySrLX3SrFuQ1fXknTkZqjdHFZKHhKUtkTRxDKP0DEn88fV2FqNXAmf8SszMcI+pr7wm0NkR4HY
pUNjaGeYU4itexE13ZVkVKsD9fH0RF3vpNdI6cgt9TtntB9TFvdCba2KcfGzlIlhWEqyMYHBLoG5
XfFKbqJFjiShwHq4DiIEECthiLk7zKrwSfv1HFTWIsgF0SZFZrVXTVEw/UBXX3V7lvHZV4NHbFkj
66wdkh5LgoCcOEtv2G9V7sZIWBFkBOls5we49TFCNt25XEyETmKZfGjHyDH1xuFCqDelnY/mkW/l
hHE38zPvG+YMPEYre6hSenzPxBzWr06I66Dc922MZfl1jkHRPWAfQoXfWCzM5FuGLt1xXm2kxDHf
y+kSbq/STY1grUcIYwtHBluJfm6cvtKuweMRrbWXINL70J2f5GQkIvK2vOnLOJmqu2+/X0n/ro/+
A5H4H27n/8HFvH4f+3x4R231pyLp8h/9rUiyvN8i13UdMFjYNG1g8f9VJVl2+BuefhFG8NR+3z1x
j/998eSEv3HLw9ZgZYXD1w34pX/USd5vv5Pt4gs3hV8Hbf9//ven+V/pD/n34kH98v//iDe81EH/
7dfzqSUo4LDiQNx0MSI6l1LjD0snJxhiSezjWx6hZ6xCtC+jMeIvGAZ/ro3+/kOALaPBFSIAqfHn
H+LVdZgKk75NBIUdmhkblsqx4IiWC+0P7/4/qY3+6cuJMcMCdKMOi3iz//hyUhbcDGfiV3uuSjYh
rNUfhrmR/5rl//KCWNTReVNaAtskweXPP2aJG3OxSb1QadXRthH1+CRnJPR/8b5d3pc/fzj8GFaS
+CkpiqHz//nH4PHOo6hzX3BfFavCT1wkpQUChhGLdJxZBOeEYXsgPaz+C7DZP/vB/gXqeuF0s6H+
pZgt+QKOvSdeUIezw7Pp71ZC5XK9lN24DUoyxtqZNd1s5X9F5Ls4yn99yT71M15Vnhgelz+/ZJlL
y6HHfemQWBas6L0pwVymFn8nR8cSh8FtAL4EhM1U3EvOEBJ/107tX3yN/ucX1rHhQvEx86WFFf7L
3yKYc3BErfOCAt3bUvI9dS2TlhJX0b/8g/A0Y3UXAbEbLNN++YQnbJFzmLkv3HvdLhn9bqvLOV2D
XEv/wnPs/s5m/NNbG3D88K8hXYW0YOEvcJkmsJD9ddnNMrspIiyPDmCTJIbnJJJt/Zj34G5WfVbG
HkGsOjmFcUqMFIhCTEhqDhZ3VQQa6bYapsxsEKkVHwk4NXyqfeC+syZhppjalzjwhbTjZBNQYMut
5hlZVnpenGjl9Dl0bUukVXB2iXoMKTR0jHpqwe+G+FzZn5ETeWZb6CXDkJcUrrNy7TIdVogDNQus
jpHY3sJ3rM7Y5JbryF/Gq3xZWGvXeCBIIKByfqeDcL1rZcVJcx/FVvbdDcolXFeuERKfYxp3uIUL
yujSdvVt2wUo1r1+4gZfArxeBJ/Z3iMmvZqoeccbSBubEza09bQguRZVLb/gPZKVV4mi0sfEc/on
Npa4/4O2t4geREATHto8VQwL20ysFytgUtX1fot2epH5IU1TDy/PmMxmqzEC6ifgd4t7Jud6LlZ1
meu3zGqyr140pJwlfe6Ugp1UGCTv2F1E+jEGQfJwcfoON3oMSHYypo8QDdnU+7yxe2EhbTl1g+PS
F6KszQhFpYN1rXs5BiooUH2R6BrjZwn7binv2I2VROfiAanYd4csS4fBtijo254ZmtdOjbJuUO1Y
PTuhFs2be+8sOELqA8SwWj0UordHaHoFQrTgkZxCOZj9JclxXg8uwub8XKPv6cTOxhPmMIwv/QwA
g8aEk0pPo2cM8W8+1VXapawtrYUgYUrDkPT4373BEAE3Fsv+yiWeGb9i9z3R2gUklHvh2KJO6iRx
ytiSyCVi4ef4/vBUGZwUVKYEI/5cehcFWeEI8m3X2gx9m1xpN23G+c53EGwJdqmt2xf7oJj9CX1/
LehZvjFCKGSHSQfhIZ7jrmXOT7JgyoawztO2OzLUw6c5DmSko7AVpThrnQRiT+RD/xM/37SsfLdn
3IzIoD1Ku46+uz2w1jUunepHUYGK/dmafvRukKkSRNt38AlvHegut0NU5UTIcOplz3OUOd2aRlE4
+7A39XKXSF/fcy346a1pU2vBI9dQ+8qhCPf6EvxJHrW32LwZzoQkO3PoyffZEtB2DAwLggP1NqLZ
yae1wt6Z2sXZbrLuBSeVIHB8UexlaFZRtw52zPTSmkxIAmBWMkFFy02CoQHaym/1jGDBHut0TF+m
pND9boibxPo2T4N2n+xFJ8ltPox2tYtQwPkvxVz67tMc1CL7imtaz08ypl0drap6tm0S8sbakd8R
v8cWCgge9/i6EF2AdBXYMyHiOh5Ie8ZfQIB7tOpUr4tvJVpxOkk6wHB6ml3JKGYlJUt/zhpGUFeW
Shc+yyz11niOgjtUElWzZXqOH64havde+QHp5XYuOHW07+BEty3tiS2LFyKrZzYxV1OFCRopdl/d
20Fm7sa+KIaV6VUab4aqzQ3G/cQngNjP7Z/k6UHWYuaf4S9UGp2B24bQuaFOsDisJ51d15wsZN6T
IJ3vmWpww+a1oQdwMKLesw4yz8p0s0Av6vO4ENydCN6iy8AfJkZEDKKn9VOShv43aS2MZ7209ogx
kQs6Xl0EecD6PfEDBMRj3qwTv8+uU3xbr2qeXItjvjB3tpeRHB1Lq0SXoxjvsP5IWdZEdC63k+tx
tNtz7j83k5O+RXDvycAureRVOIX8RNDJWh3bJdujzCl+ZN5Chiwxs+otsIS4bju/Kjf2kJcEr4yD
yLaTiOZXycfXs0wrQjxhLhTaFfa0+M2PG4Tcjdc3Z7YjQ7BOm0l9Z8WJAyzy64/MmQAaOH3TfQw1
4j12YpM8tqaR+R5X0HTTGHupj6XliXEXmTrSm8JlMeVjtr/XSFa/2dbovjPxMAFuGtxFaz10+aNd
VuotM7b3bRTW9MkJVRRbOeZxtOGaQ6NShL1TrhFdk70+C2Qk1oLd16QmWhCYRsinTDex/GkRd/AN
rOIGD8DAYGRxvMbwQ3oWly21oljn/lKx1Z0S29rxotEX1Yyjhn3Fw0EDjHR84kms2aLXozMTq1G4
nY0fsJxuxKKmM5mTAUxM33N+Qi8crpSlp8eKT2AiTyLHOdWUeAGueXSSGzJPnW7DcBaldBMvpuCg
7cJ6E0U96awLt2SMWyoyn27ThuXa0+Z3F0WZfs5F2DirIc5wF4ezxVnIjHcgPHNmGIH7jGwRsUzt
Rw8swELrpflchn6u34OoB7nGyA45lEs+qyZTM2wAyIq0bMnybqcEcU3bMx+MlC63ZS3HK0LJNf7/
HCDJDm1u+cIj09j7KWmcbO2QU+qv+gox/zp0UFq4Cqf27t+t6zAfv/7zPxyftuT/rZZ8zn8MzXv9
x7719//ib32rLRjH+4SuxAz3HQ/S4z+G+8wSmPu7dIwRXRZoOornf3StREFcZhNg1/1LGNNlMP33
rjX6DV3lpZsIGVfHtMPxv9K1YoS4tFj/Xc3iAvApnCN2D7RGDLL9Xwb8zIczlRRRe2grDNzt2u5K
Z/kmyd1ur/EX+dMtKqemf55aZdwbABNN5a0AU2QCs5lQFVOuYMAbu3ezNovPjKn6rzYCS3ZP7Vlm
p6Rvh/ktxDxv3cQ0x+EmSy5TqwuubGiu9MQKBEFQUskPkUM72XZzbhDvd4NIISQJpFVJy1W9Zfqe
pCcSUNo7ql3yq0NYHvt8ZM62GbLKfCAuKh99eg42n7m2Jp5uIULsELq2kDdDR2NESxOK6CbwCNEa
eakvtmxD/a11AVXsowZ9ltqWlTOS7RRWcbjK8SKhfHLsuVZPYuxY5/Yw8Q1ZjHX33Hk4TQ/SzZfg
0NRMAa8CFarymGWBrPeDnrLHTloN9ZQo+PPDyYnaE/DRjhivCkLzuWC9i9nfUq0j90k2KfMx2unl
aKi7ZT4AkuxCqt6qRNnpl561MzI0d552pujKstxI78OhF3IrsgI9IYgvgUktLSWGOw5Z70E7QWtv
oUmE3z1OguXs+RLZWFR5l1B7W1gzwhtXI7rI+gzkVTZ049EuvD47+E2EarxJlLzIuSamzoNuMfO0
U59lV0NRh0jrLaoVlpS4+deVvES9skXXljzVeB+9dSDDCbVQFE544TlxkIflCVpHr7LseR3VLBSQ
weErQIczyOG7JRfGrn6y5EdTqIkJ8OhQky7ova194c62ateJ69hfUtkCZw2siGTjhP68rGBCeJx8
VTqZ48LvSba+yVnhJIqudq2bFFhPFafIzmqsR++p1rO9iidnecft4aGFbCmkn6WhQ1iFi8me85k5
NUtdlJw7ESRLfc4g3l11yNf9V1VM84c9xEl5rN30QnuggszevKEkizwpwqFGu6AKmBNw0yWOzkA+
Ziobq+sh5q796rzUZq3cyJq7l3Jq2dmWrOSpQW7knaLOYsWeYTl91NlCz4Z7VhT7vPOsYQu7Ovr0
8fY3Z6ezDTyDftJIuaxeeNMzWs8kOtNIVOpIbsTynrh6MbvW6TJ7jww2cc9uA5hpN8xa4tepvNy+
WpZ0mm8hS+H8nWk1EAbBj6ZtIFhAQWbxda7lva4Gp/yWxTUrfQcpBGKNEp3wwXXK5rKS8Xu836tg
qcHlrmSYFhc7J1KS6kYuTT9fuWqC6bQKYBbmK6a+CGEiRQv4FF5Mo5dueNa0fHk0wEQbSnDmp6Yf
Y3Q0UkVPyHfwklFZLpwEpYFTc1TGZ3yDYyfDYtHNqd6AVk/kGRFm9FgW4+is57KzUqqDVvZbz/S2
8zi6s/cOxphs+QEmzbRxMUj5OGMGVCYzwpdrJ6S+ONYYN6ajZkN2IAIQWWm1qDHZU9xUwbZKAHWs
Vaxxk25JhPL7r9w3WBkCM1PJE9MeA8BSbZ2uvX4cbDSuQ51cmR4I0zb3mPucugpRCNF12SXi2mVD
tiYq1+95OfjXdol0pF7XlS6KvR3aM1QIdn3ZOhVVH++LRVrB09gFeLjZLgwIXAbjVpfNpPtEn0BF
5Xqy9k6Oi2Vkk0bMmHa+mGi2dFf02Usfzd3lk3BEdQidTJYHN4/dHx3lFZqnRQ7nRIgWNFO9CDzr
OSFzyAlRqe3CerKyVWDVkjx4XKOUXrYagCZVpHeeg8p2bdhrYy23lr2471nQ8RF5fTxjZUJXMK0J
cGzfXMAnDESapXmPkfyFrIRSU9zPHdSYbTkX2PDsLhy+XYykzab15id2T9c+PEGkXo7IVmIaDiNW
bsptJ0ZYWkKI8NJ4O+YE6PQqv6kG/TCimkmrKT2h/D8FE7Z3KDJqVfYS/5Vb7PquwX3aPdtitK4i
Kzm6DXKQSgdfdjqnt+guLZcU9+QaE7D10pmw3FhFbnEQW2g6S1gyvo9Aj1TZZ0hK8aZYgmbZJsjH
eYfGpPwJpTfduGnwRsjAixsNB2I6mD/meqwei7EqVpSG88nyZLUt7WAFa/E+b5rXuureKwYA15a/
6HLjW+5XWXjBTwzi13MmHhj6jKi/hvhK1rNZ8+UkTL2vrxPDB2yZ/KXs0KC5o6nWmK5SwNL+YwjD
CbUakCHt7g0CH8gG6nsX6Js0HLdI/tGdtwTV44A/0HYiPJepswaiteEiL0/sdfaK4gCTNxrLunGx
oBXY3HuK5SCd7pw8rNAij1eAHzQq7qH5CaCH3+D1e7sIg23WOOJNEhzxo+68Cf+aYzPcSlDsOJ/p
ZJ910Tt3euyUDUAGlXxfM0Jzk/lo1bCoFuFvlwG2kD2mySZGxXPsEm4NhMXryq/PNvr4jT+Q+wEi
BcSDauRxie36nIJ5ajdJY6itbQSkzOO8sxKywSU9KbgDHd5Xt+HDFuSz6s7b9E56GmqvO/ps98HR
1SfXB+RE7UMfM+/ZD1vXJlyQEc8lFnJ+Wlo6Z+n50ZGsn+XhwmnCHZioNavvrSlGtQOzAHZMeefZ
XcxzWzNu9lx0n/7M2dSkyXCMII5sAJLRp9vI+FZ+X/6k0cQnyIHP/HF69aZQXqWJ9r8leJ2PrR1+
zrrEEizKsPkRaEg7+DhM+2LmoPkKGoNBNg4ivbUW5zG2ydTRwsK8mOvmO29w/qFa1qz0UTvhNs6D
D+boqaonSoWwP9dWV9NbW1zIhB+unXHujmbuid4cyhMBX+e5I86YDW15FC0aU4M8/z2ZJJNBn78U
7jT4dz+aMvbXQtoNXRjb2cWDW+TLnvHIzCiYNT59XJTtZGD7axd2za5f8E/j+P1RCuwAld0FcD+p
1iY4SddFk9xU0Yi8NprmHUQdvAhzfi169zXHqbluDW4TkyAr9DpONKBAjrnvWA3xdcwNWIZsOc4a
ayYHudds4Vt4fCbMxFWyvA/kR79Vs/3dMn2HQM/hIiJ7olvnZXAcRPwcae8o0+IDlme0EUnYbLre
3KpMyNPYx0eTDfgGDBL4qfTucj+7BYVDq9b1Ml51ffyNgJH8MKWsW43o+vXopjGXX/BTV0HKjDDr
7k0apMe+6sCyGT7zCnuM681XPMpbt1y2adS/NhHmDTEDo6v507c+tQF4DGNgApqfbeQj0o5P3M5I
AXM5bhRiDYKBTkuXPurFTQ6pJN8vkcU+SfpT6ukbPw/6t2mxvK9stt4nMS97E+fXUeUiYcyXDREq
tPCz/9aC2V+5IfSqIJjfSwfx+8qr0JtaIZAMR9sdf8ESa1QP2hDS3HGZR8ZXJZ8xpTGOclbrW3Km
oQa67nVTJjguIhpngKQIQMX70FlPlkytI7PFd6zO0YsDou7MCveurHr3CtPmPYNzCjGq0zBugsMU
csg6Raj2woWV2MbxvAXoFKlrr178q3EMb01CxErp1GnN6H30gUiF1J8697iDWjg8YVfzSGOVQV/x
lErhdmvw50x+AnHbLgaVjajLA7cAHrAuOdhtuyvTxF8P1jJ/r93oemot7C6l7p9IHHK/yCgh2aJt
lrNCy4dNn5f5ivbigHz2darU2aqtlvc+NycB8mGbJBr6QZWKH7Wjo3Id+9l0sMYLVCOCtPBdlck3
7tOHHK3yCrc3xhyqKUOJ111mweVFVAFnM25VBQnLl/6GS/JIhuQL51N0mtt6XNuL+Sl9cbDH0V0l
Hc79ObXcp8ou7WOQa159RHzYshtFhPRWdd9k14HHCIro1i1MfB2RXPOeM4y5TZlr3Fse6v0V0TIo
DLS2LMg7wrrRVoKONxZ3ka0wrs6Y7uZUvnhFHa14aVtEhenOiaj3HGUlmN0d3Dp9dKbE+yDNgqBq
mGHOIS3cu3FabplePLE6eY776jHN4+S7E1TTtIeZhRBeNzcMlMHiFBlQu8QrgBdx7lxTxZAmr/O9
NJb9XOYp9Q2l81OEFvcnZ8F0O02V+IG641GTVD3NTogVWBU8hqMXNzvNWqAr7K9Gu4fAHd7COnRf
I/Kc1qU3hivHH/UVCwi+Ucx2u9vaw8MCmHHelrkJkLS041u3tNVlBhhveDezI4Ot9HOYLbEusLkf
xmX6TFIPtyAIzosBze/fRpviWnjDY1ZT+TVZNK7LpnlA9nGPXfpAJzWCUWBo6Sv3ONkCvXk33XSh
emq64cpN9W2RoZ5hfaC+5bbv3JZ2aG1k6j5CYOBAUlA5Oq5pXpzYl3H+BEGDqqO1o1OVQSFVRZO3
4G1Ycl3MDPleVGpXjMUrxW9Eqe10e3zLMHwRDO0sM3wgdHsKdGpt9RBe+w71MAD07EevicRi8gQy
ps+zxzkoGcAhojKfBj/6NitnEBBJAi/DmXC1lMpuX0qj6Mpqgau6nj7SEWJV4RA5tAanV+2ZdYf7
Kpi5fRKd8n4JU9yihecuIbtilQeDvB68BNuJGl4NpdA+D92XaWl2+RiQCI4zaDM1drZFR7OrHPst
xtm+6aIq3He1taO1RzxXvSZJw4+PVjop7ss8vMtBCqwxZrz4lb4uXbH2fbBJff0UDGY899PMrM/Q
3IYN2O5Gd6eZ5c6KcLhmL0VpTrkNm2tFJ/04ddodKNcj7GBj2qa7IE6lf0a9B9h1AibVxstZOBZ2
ktLEa9DMt6kvjlVgH/0KqOymMeo4Oxl0giBC+6hYK3Yxf+3Sq+85UM621W+WsPyOi2fbxdlz5oif
iv52ZbC3UyaJU+CnILxKDJ91YTdro5oaZWK8Nx5/s2KqOavDPNTJSvI8eyBH1YxlEz+/cNVrrQxQ
ZTiZfoKUW3K252ihPGxbD5byq2EFvZSvo8ryPTwZUpK7Jlx3Q7b8TFwFRj0JT3FfoBa80M5zZw7W
nQuqLahEdQUzrn7x6mGPL4sj1XFv5wArSbCgoVLM7XkTd1CL2xWd08XpTmwjU2phrufeZDcdpq7K
b+xDyn6Ujderypf+5KJg83HO6VOX93LTxmQdb2w2AHJVFvWnW6anMcs+c0H1psFJrUPTo0+/bHfP
SWuvbECVKBjtZL3YyK6N6YaNCAGFIQv0b0uYXp+xVfZorPLpHUGmOhO1p9cen3WyCgk7ksjrfdCu
KFdHTE7+eK5nbmJu+ps5Ux0at4hYsxVY0D3jreJYw309Nl6mAMXJdOvNrCtlS9sPTKI8d6MjPx1P
XhXBTGuPgnUDsfJcpCmbZsZWNzUSPgg7LeDXxp0/WH9WzLzG4CWnVE3XYTidTC71VWfP133RV2/k
C9a47pqbFA/Gboot8TnyvT1wBj3rtFI/HG9OthAqceVYHWA1FZiXyp33ksCiYx356tkPcNl6M8C/
Al/XesBUjXJc7FmutPsgE+G9k1M4wf9TG4Ch9dVlAXgDVa6+qWBYr0VosaYc/Dce9JeqZV9XyFeg
JOyJTVebp6YvOabg6ZSReAjzdj7R2nIiph/hXDl3prHL7SDqYxaWdKb1ltskX9d98jOvp2NvD+28
btJquQXFK696HaZXgylmrHRQoFZDTVafLALviUlevNEqufIKL9spq2C55XfseL1+WVVB+w0sm9yP
5UgAipukj32/sF/v3NKwD0Xpv0LRCK2WJCJa2EzCNG7wb2Ce9p30PA0OwUutlJftpHMnmXJsK71c
gS2ur6JsUSe/xBo5MxHZsh+WkGKS/gbAg3Mze32yvZhIVrOXcsaV6sX0M6axMPwxiqrYwUHgJtLl
vopCvonJfF9FU/CYxEmEJSDYVP103S9DykdcQOwshph1WcFgOob1wWKTvDtKcIWcEjMHe/OjGZr+
IYum6sEB0g7QbHTRcJZz6xLfZBU7uHuDxgASmOGgasyz3pwfvLZA/ls7TB+5Ox15bKJcXZsyaxSW
XGntPAI8LM+aQWSlSfRWJmiU2a5Rh0Magv9dinUYFd/nYPocFktg7JpwUjPXib9G4I/+NkC/e+M7
y1tWWg84k7yXusT7RYH4LXBgN7LGy+/SATmicaJ9EmB+GxYcv2X7NqTw6VBRgPGBIrRygdLiBTx6
U0/RzaOxsgZ/2joUn8lazB0vAfrghTDx06WAuLXKcryhpvXu0Az0T0gJf+QLNmTdh4b9CRzVY4fr
6EYiQW3WVuXR0SzBMVLO+AAPvl1PKTSny7iDitT/OcjqUCjSdRvTfGCSeYhlUd0MA3TPPjNHmrR0
G5U+h5yR/o/Um5aDStlsIeA858iMmTG7YCQtmyK3OYI+XHeywcWLv/5pDAswY80MD2Sjw/A0gMyI
YBQYhPlBz0XpdsI6uIr90crvvPErDBTSc5qfAMY3YwPgGll9DImjg8lnxA9mhriCqtyGpSwLq0Cj
PcsaQJWHtzIfG+dnPo/uK5cF2k3P6by1iWp99Bvlw9bT0W4JJXqH2c7fagfmgu/iBoY6AzIZj262
maEK8Vi5FRS8XtocJV3Cs7DC0kzKkINgJ8UzWm0IxbPNuvbHFlT0OLX3xuvlOWuYoJLRwEgcZS+z
wqq1tr3JuZjKtqYyTQp8zb0NetWTvb7Rg2CFXBIC52/tbgyeoA7m7joL5k7ipMz1tNKlb6YVYnbg
xNVYpHd6UM8t2tVz7lqfEUGzKHC9kkjYHnnyhorKunO18SD5tMZ9xLgjnjsk0z8wB+Ts6BKFqR2T
d4W/V/n9i9NiNlv51eiDjXOQ60t2fN6aQ694KqUfnEsaCMoPsdwHNmziVdxllEgp4tyHMHGSl0Bc
UPjesOoDAOcDCKUNe5ULvDIuoocyj9FSR5yx24aJGybISVV6o5wMEpWEd1iKUN00sNybRLQv2onm
fJM4LECZ+qZlgyA2xZg3g0gvk5FZloZyB4T4jAjHvNFuxAd5EWP4SXYTcXtsY906517yTUSd8VR3
EVl2+dkq+j3fRKxeVveAC1BtecKTQ9N43jdwmzP/Uw8HsFdnOEz/l73zWpJcR87wE1EBgP62HNtP
9/iZG8ZYeu/59PrYK2m72KWq6KNbnYuNszsbgwIIJBKZvzF2tlk0ByDWT4HVab9jUXyJzcbdmxrF
V/LnX0uqNM49nYUSkYkR6UtbLfJSfRJIdF3bfRZZM9z/aTTCfcjT5yoBklRtcgFoerS0raJKs7FL
WAdYoMTXia4CA40Fi1Vy3Wtt0MgrHNDmXyLX/VaPwU1VIm/RWggO0RVOd2Gq2l3dURHsgFl4Wpcv
aCSe2QmZgUSJwOkLms7Jw5w1+ziJblSu9ztAoeG2adt+Y7Tkn7E73Vs+/Q+//ACcHbkdS+UHyynr
KwS2PoSj+Go01Eh7SXKf0cviRBnRUwBOG5OG+r2BK8230EaGsrDmFMd19IrdEv+AjZ/7waMmUlci
DJDXH/12tsFBICIVbiu0OlH9jGftPXpOA0CLIbzW66F9MuoEhcQutXr2F3wxLrzEOuh5eGNnM7rl
FjdrbSJ2Fw3NBGG57uyryikhXU8SWuoG+M3wOxFWSCKeTdAwxqXks8E+HFp0Cicv2ciy123ErNCT
RXzNdL6ryW++aHHbZJ4VwRM1kJKikRRYzZ1W09rcDHDTENuvGMSu3QOdLnjouOGKhPc614Bdpmpn
hvPAk17lqF+mQOEwX2QOJiXefM/2sIljyJf1BzOhm7aZo9wrHbt9qKQjv3dDjt7lSHvsc4iC19cy
b6N71XOVwhjp0qum7ShrtIt4rnTL6FMT6JmzjZtR/DCb4VenwYXr3JoLjrKaxlMwg7f7M00FN48F
qmNGhZhuxVYnqXuHUK097ysVzWC9IFsqAj9Jtx4jlNIPtXxMAYaE16pFyLpBEnkbOcU1K9c81WIY
v8S4fAXktU30o5WlOsR1Sc4IAmG6tRQwIFAHZv5zhFj4yK+MBgqxhPpNbiMhj3h88hFSMmJbEh4M
qKxy1ylruJ0aipwbdoG+NSrXvSplrMJdGM1wpIFoYWnB35UgeIFfAsIJP3nH3XRWEl11aWMW24SX
QreHvEKxD21FdWPxOt1pShSA7kN1ZQRN8W4wjfhaplSStuE44NbRT7321Zd+cj+1vfl3jG373k1G
LJyoEP3puI5v2R6gxEJ5Vzqd42xIwR7auoMIL4buow3yBKo98iuBTKgORui3UtluPlFQRva1xKPq
lgAMtxV1VxMI1peum2lpIpfdftC0yv8diCTFqaxGP43jDFlygwgef1+HApZ2q3VSS7bkkc5PAfTG
vwHO7WvZHuYH+EQtT/ErGem1zjf9OPSP9djQrnJrck4wiuM+SobiCekh7WeY1NeBk7HK1L42Ztib
OHzm5n1oRdcS9vlTg873Nh3GeO/SKpJUP2TacoWb/JZRE8ZOK8w9dCgk6Cdz+o20wWQe4HGOdzHd
d68FyzlswzyyPqV5hliHQe9nAc21+8oyP6WUilinAsEJR9x07eyBYW529Lq4C7JaajSver1575g5
p5aG9AMV83jTqOZHqcVfGowCDpPRC6pjQEnu0Tcd9uFE99NFaGJrkxzseUB/zcvRfcBepL9Gqp22
By4AKLjAT+XAzzSuqzpt0BNwPiXl8B4AtfregqF5wM/kDjbIzowhZkHSul5swe1+fEw0UGpoRziP
/th8cexY3Cf0pbdNbvwWtOg2WTPZf4ZCfXPGvOVCqn+40/ARx/KvaNXDgO5oKyCpQsUXWlyJeJ8B
9SytDM8fEcYrO86K4Krapzx/92VqRlsDujPFEBPNAJxbtyOR/0PMLt1D55+fJaSTO1rh36TBm2ps
IcNklP3ndlYPep+HO1T8jHqDYBsp8iTbCgwNpW/sECcDOZt6xq7J08D2UuiLq3coRH7DENm8BuCB
CWtioqO21IdsOGAVd9CW2i/VvwKY1W3Txsj2huCZP2lzDh+8uQVsJx60SUNclnpv856HIW3PAenW
T109jFtKUH9zLlH9XlJjrZBjExp/M3ra34tK0b/FMwPdqkDf1bNBuh37vnXTVhP9f47YldQCGI22
L2mrF7AteNqawW99kJjU1XWRjFubRwq3LqeN7JIMo66HDzGKELS9WiADYeh/UHXGCzHs2Gh+TlWK
7mX7WToaqu59k+vMoSyuNa178NMkvVdDjQj8QGrDZaJ/bXFy2kFDcreOiYIpirpfayndz4ijELsE
NS8LsY6s2egxOLppooBZQ9JKAoxYCWUBXSRoN2gXBZxTcq25L+NHih4J+ZLaB42264nxaF/15oHk
3ebcc/fSpH+Hao2/Q5ex3kV+r3a1PnZQ/aLvThKPB9UF5gGmHnHArYlJpuF/4ZYxEU6Zq61h+cE3
LMrqrzrKnYGtAT+2axM9o1ncK5Wo90OQufcBjXvqkXb+vlFme2Ad5PVcm/7XDmznTdFLm56B/yHz
1V812k8ItV51dk9RyVfZX5p58CeHrkHAwC2CJ4v3Ls0po2C/p/MDEIw7wLb+Dkhdem1z9tgFwftW
JN3EQnTdAbLe/G50etyMqj6BDp8Jv/iE12cEkzux3vVd9zlVRvJBlBN1qQJCL3/CgxKtyNDwjScQ
3/WdDx2ees4g6SrmMU54ByDAGKk2hQVYIZJVau8nHleIlZVVN24pa4S8K5AVGbZ1MLcfoL2Atouq
MXkwxVyhOTDEENiaokBJs+4bLoDGbM3qcSrTQN35ObqiH3nqlQEFqdEGJGjG3UKEsxVChEGuZx8r
f5KAU9K2JQBa/VR7Y6pj8NBadgSA1XGQyATWCH5uHqkJ+LHsUR3ihP3UzRbpKmsW9KvzGfgOlQO8
FrYSDHR6S98T6R/ijHVbRhLF+zlVA32X2cSFbuT47aMaacftPNraAwhupAuMzKIuyEkNkm0VJNmn
CaGodKejVIhiUaD/0iZBMXFwXEglelh/jp2cAvFgIJ8x+l13ZwU1EIFimPRvJeqT2Z0b+OK6gTBk
7Io6olzngqv4Qlu/MTwHeYk/gT7o7yofKOs2yWCyIPbdzdVjnwrjupxN7K4YMy33seWM5Z2QbQ2N
MnZ1XrudVv3MAaAh/jXiMIIaswa2yClBhQB+SXMd8ZkcG49aSC64mmT+Z2QDW0IyKQOto2cCIRWK
DzopcNeDPKARBliHVhiQf0auwN3gI8zfaLtfJUBGCg4Dve8djdPiKxzI7q51ErDbIsxmsAJcEP5B
U0U3oERhV9+SCjID+qTDb35FRX2SGLN00lzsDgJfA9/pAEoHZ9YWRrWTBhJFe1lPTbRvbVDiG8vh
DbnUROVvCWCjuqmduej5gXzqTWmOfX5QwWBl3pQ4Y3DLruaxLUB4zAAuK+ehRLk5vqqlrQgkiJVb
N0KAINpXmSRTCpAUCvZlribzKU5rkmuoPuHfWXPHj0Gnu8jHg73ZQjCuqvtJFSq9Kqshet/pOppn
syMaXqO1qqcNjd/2FxGuvQtUDBbAFj46XqDmMJSJM8SyDUmbd9ObVfC30gUSc8ItEMmzMcoaDtXA
42ybKmDz12Dg3GGXdiFKZUDm0m0Xj1YEz4UH7Mjb/KtrB1BLZpSgrc1gZ5h0zAO0Thap0+HbZo2J
ULyoY15JsjPdhwGg3R2YusK9Yu0BD80VgsIe/RVcpVSAaxg9QOCwP6h1hQld0FwiKD8YrbvnoQ5T
C3xYGH7w5Rjlh7mvM/MXjgN2+b4ZIiqiIHnCsv6BVG2kKED6WkiXwJjzp7TpidAqJFM/YC7WTXuz
7qYagDVi0YAeDPSsGtWK6IJB78I4egl3JCO2FEBHW7cw1kAA4JgXZYQGWo9BMV2bt9ENwd/f/T8M
9l8w2EU94X9HwW67nz9eQmCX//d/MTdt4z/A/bwUq/hvCKzmGP/hoq3FB4G+Ca1qQcf+GwOr0LZH
BgLbQdwWUQX9bwwsChfYwBtYplo2tXRDfwsEdsV0NJ+lNUwdp0XkQpEuXVHUioqC3PJ0h4XtTIda
l8EuCtX8r21xRBd9SQ9dEeGeR3F1NAr5DyGdBVH8kk9ZaoUNSTPtkTbsderdRbJVGG7sqPO5+xfr
/vivvfyWoaDQvhwKj95B2BKKuWW4v7j/XEwxKEYElNdvzo+04hguk4JiyJMcGC0o5rUDtUPp2EiV
6nC00IKdLEztLusXXA2K8KXXu27pZY1oDoi/0gJ3a50d9D877MRMT3w6kzRgWVVb6vr600mF5g6a
0KhS897dCM2FQuGDwjg/yolPh1AsGxitWwxi15afTRk2PGerzpOlpt3OcRXdBNS/6YPT1jo/1KkJ
GcpmH4LFtoW5Ck4Si0kyyhy9tbF3PFv37b0fupfMiE+MwpOCzcjT1jWBmR9vkFznTnVsv/WU8N13
qdHaH8CZ52+fi2VbtoJ8TUqv3NU27FCFjNLSaKnItGCfsCx7mhALuzDKimC7bEG+C/bKxAcB23X5
eC9o10Wr0PMYVOsFCq1ZUD0IGVXCuU7blNYJkmvbjkxhl0UiuDDyqVV0kJSxkOAxFBWp45FFrNlZ
m7et13WorWho2O+HyJrefJjtRfwHqAFyODbiOMej2GSuUZWp0st9ZMmLsdLuuGktUPpzfeFmfL3P
F3cAC9N6BbtcqNVQyG9MoinH0qtkZt/MqqPvV1g1gAMzv8ChPTXUchEjT2QYJpv9eFZtjr7PjG0n
W1zQP2vqbAtdOT6AVtPe/Jngy78YakUM1qtxMiC6MRQmflcF6O3bMcguTej1ZjgeZXWJAIbpeB9o
hZdxXW0WssV9VATJ1fnwcHLZFgNxBfND2cYSj19s9ghzsaxCV9Kz52C6MuFybVwNgcSYqszu/FAn
J/TvodaRqPfD1m8CJoQjunNtowdAGVf9OT/IhfmsL0WLjLQsZrfwSrBCXuiDtAlxbdk1Dfip80Mt
n/nfaZ9JnFhkE1wEsSTHFaGG46UTQuI3KpzCi+nNeEGbgcsSIKcjJ/tFNEwvfKmTywckmriAdpZh
6sfDLcWMuHXswkvtSDvg44xYjwaA+PykXo/iCLEwiEigjCUGHY+CiLedIwmBMmXYfsZpOdmXrjEc
zg/y6iPpWAZwX9gWZG3JVX08CERYBQAcUE7r9P3WkmH7W4cmcoCUA6Tg/FivJvQ8FqwndFocYdir
ZeO2AvlOwdkrUfD7gcghgAFUgYoLw8jjRwC7gXEQm+ddZyoM7I3VcS1QJc7CvE09gZDGAyXY6A4r
O3z9EjO7m+u8e7dQU+81fajuqjShTOY6JoXmnOo94n802/Rwvrc7sPC2P8a33ADNB4AY5e359Xi1
a5ffyaJbDqwOWMCr9fBVF6EdGqVeF3Tu97r1TRSPisrTYL3TxIDxd368E+sPoQx4IUUMEyrYKsAY
ADjyBnlTQDja50kMaGgLe3zrrl2k/m1bMJLBP3KVGCTgvs1EVKmX+HBr7Kzq976J6u35qTxfV0cn
nmEYRxiOhNtFAnO8b9Oq0wUFkMRr+Ew/YFroyJJpoJ1h/FKBL5sY16pyqMU2n7Pxqw7U0atMS3wk
kiv0lpryg4No0h0PZPsu01mIDcKJAxZPPeJXyN0Uh6EscBAQY18+nf/xr7+DUor6J7KAgtRzndUo
HRIGl0jiJSn9uKxr6Zlrk3PhZL/KnXSFvB9fgRYSvg3rCx91R9E5VZeg8F/63yYa71vqUsFh6i3k
oeED3fnD9Meew/bD+ek950bH34aRYdpx0gW6e+vcUC9t5JjAhXp2CH+admKsfzDnyfxRlNg8bYfO
XspUlj4+TbFIUPouJ8ruZQOSh6YRQhRw2Bv3ezI61feApv5Inb0RQXghTrw+frwtyO/QBsLUQjmr
S6Mz8f8dUZfyEJvTd0MafzdDamZ5izfUhJPBheFOfQ+TuEeyJ3htGMuueHG9Q08r3FrMsZd0IKSz
3Gz35vL0oMeJgIGVlMb3LkksDzpP/un8Fzm14dgIpGLk6hZR/njoUFEQgp8We6NvFfs2bK2tMth/
50d5Ptqr786zY1GjIcDz5F7FXYBSFhwtfJGhIaHNmmLbtYG8ML7Hjca4saNav5kmGX6aaTNsixmM
EkBKCqN93o7Xi8TPW69pnQOwvOnMJVaY67stKujpF6UVeQ2ijmx+Og51hDHU+WmfWFyUq4SCygt9
j0N3vLg1oipzRyfK60LcsQKVYYIAzPb/OMrqE8rIn1B1ZJRhsqHIcZ8jWZBoF2LGqaPLyX22Vlnk
towlXXixSX0KsU6HQLk3QcFFR0P/EEYB+A8zNBHoDe0KB7eymgxrU2pW9DEtQBQa0Nmw80Id5Dpy
LVyCndhVv4Fb6H/L0cbx4+3rjaQUdSUCqA7r+vgntlS5JdCz0Iu7YbrKMBTFSVKP9+dHeZ0XKd2S
DlvZ4K2uXl1jmCgEcQRqOkqy4cZ04QhqbhdC0KSYfH6o1+mKIkY6UkJ3WYLDakIh7AEwa9ibUF1Z
OurvmgiXh7S1P5Wlf4gd9fP8eCtO+JIf6Qg2SZNilY62gb2KRBSX+7ke89DTaHd6GbS6YBP5gE8r
nvDvpJyxTa6t9nYEwbOZzQDf50IPH/mU5pfzP+X1KnNyODjqmQZvOatbXKpCTCgJhWSE6fzRcmKJ
PDJ8Hj2ysgvB4HW0Px5qFZyKWW/DuGcoRVoNxQj2hym7yaNhHNxZXWX8H8dbroMXJ0kaTS/wlA89
xB+Tg0XP/zdEGYS4BfRyC57vhaP7qlq3yOctuR0gGpCDVE2PxovJdVp8ekOI+r68qkDaYtJpRwjD
+1Mv75E3TbYDds1oWbXOtzT25d/z3/LUtmKJEcnjOnUsy1zvYz3RYPixjwG5VU/ofBSfbUA5286H
lzzwlfdIa2DCCezuBiy7v++c0E02Zf/W8gMrgZ6xjizmUp9CQuFoJUJI9C4C8KE3DpI6Hsdu2/Vd
vQnAp1+IRaf2L/Wv5UhRKKXgdjyUP/a1pF8WenVtAiGbkKpMJtRUUwWM6vzyntq/uklZXOEuhzDT
anXbIh4dDO5RdgXucaMDx9lnNJ/paGP+NIUgiM+P9/pao+TKI8py6dFIboTjqUF8wo0YQUx8EcLi
Nq97+VfYeX6hKvU69jEKOQNVZtQzlFydkmqMy7ap8BMSGFh+KVMN9f9Al3A4QAmOvMt2JdJSF77a
yamxQ0kOaOlRxTyeWkCtkVQzD7xUF+WHmX7lUyj14UIAOJEO6Zi0CK5itEEsFCSPh9GQJB1TLcYP
PYXWkczJ9CsgLNxMse4/KKQybgDD4HqRK2g6Gg6WfY76A2LWGaYi+Xxh/8glABxnZ/wc0jrF+aSU
us4/w2omgMQZS627xbuEDO4ztEmoGTMGzHSl9fcCRaOF4qVXf4pY6nuRTcZV4sfxPc4bAQTqJLx0
9536FBb6k9ywFm+UZwnvF1EShtCAlX0VLJqu+h8hcnjxVj+klya/VDdfTX7RQnFJBikOrA4qYk5w
hdow8Dr2w08ogu4+revy1oVPeFt2VoEZYx1euyBM9mVWlk/zOMEIOH+k5Mlf4ShHX8zwyF7WOwJJ
vc63n4V/6BPnA2TPuMixcQnTZluhFk4J2IWQOMfxwxyBvszAinw9/yNOrDglB4lXNmUy3gOrleht
QlZpONohgwHzpGE3vHfcpL6w+U9EKxp4hFab0OHwHDje+8uxC1F/1g5gRj5r7djcRyH8mcociV/u
h/NTOjUYxwvhHOigDkqgx4Pp+DHPoIeRT8Ec7sCT1N6TT5iP2Eo5t0T95P358U4tIVF/6dobJury
q6sW9wjH7FKM7wPdnXeDTIathj76BXHRk6PQOTWNZQ0pExzPqssHEqeuRgSrK3C9sWJyQR+3i/Nz
ORGAUWjl+Wvxj0nD9XgUmhzhXFeM0tdm/BhMTgaecTn7AgRWhw46oPAmujC15aevTuPRoKtzEKQT
uhkzr5e4nY37thxabBYn1+ubwvhp64N/1TiI3/ilbx/OT/fEoiIRq8i0kfdEX2mVGyS5Rj0nCrSD
G4SGJ3qiPhCz2Ts/yom0gM0IVpVZ8gXXJgfwykHL1KN7kCjlbMca4Rz8UhUAHRlvzw91YkLcY1Rw
bR7dS2w//n54d+O4F4KwDsPe+YQA03xbl+1wIaVaGvXrL7YYTpCrL28h/vV4GNUWop7r1D1YAOsO
CN4AIJU+7id5NIpfuhxAh6CB9BtucYr6kdkHvwqjkw9qFomHWXK/m7hzH5sOIcsNcERkpUoCIXyl
ubwPUe/cTV033J1fm2fh39U+QwBLKtPGL4NccLU4gkcN0quRC4A8LR+MdADzPku9RqnVybosu4q1
Dv88qpnT+wjyDLApEUa/Eg1HF5WY/iOqswprZny8ashjCtCVZcCR2E4DykiP53/tiU2zpM5LNYpy
P72M4yWuErezNNk5B63P5R5td0ycB0yibYzuLlxEF4Zatx0FwCdYRKNzcFCKe8c10Vwr5NaxRZv9
C9/g0lCro47eK2xRaEWHEL2Aj3lSiyub3sldFYIS+wcLCO5HoNOwdIJWYbkrEoBrdIcPnajrbqfj
Eg1PBvz+e9/JrP35wU6cO9TA6UnTUOUyXVd9NCo+PaoZzqE1W/xRQ2feu4N9KWk7PYpNFr7c2RTW
j/cEvtjGhOGtc6By321c1GU3ZQjT9/xcTuUlTObfw6y2XoI8sBjTyjnofVV9rqDHeh3wVVDg4m/c
BvKH7psdNYEIyY/OwqjPsrAoOP8jTk6VHBA56SUur/OSwQaeZoiG7V9n2kaYGPT6E1jOfzCKTa5A
jwjdvsVx5+WrfEZJUkZJyc6XkfT4byGrmgVX/2QU6q0WVWXq76tN70zxBO0nd5Blcv+GYxUcZF71
F1ogJ08WD+2lA8JDbQ11w2V2eW+y3aMKXdww1NLPg+aYXlPCGD0/n0tDreZT1JlTBxaHuELp6hZJ
cNfDT27exmOZ/YOhwCkslydPJ87W8QdSMKwX0I9z6AVUwqmNm5sRK66dO6Bhfn5Wp3Yc3QnyAJAR
PNNWqU9D043aJke4QI2fDA4VMbIOdSEqnUiwINhbtil5uYFnW0UlP4eCmPcxn2nozRvUD6ObFLTa
FT5ROtx5p76FhVB+OT+1k4OS4QNrEmhA2kvG/OJZ1cOCydHqsQ9xP5T7pQO2dzFzuy3w73lH2bil
1aBHF0L9iTQcwQ2QlxwraTPu8aBl7dqLZKxzKOPEesiGQV90QZCySTskPEI9fXvEcGmPk8pR3ddR
hj8eD4bnXIqWs9wWdb7rorbYYaBUvf37UQeXdA8omQLWWW1IQ5diEj2jSJH0e1R+MBvhTbGTZYXQ
CdoBnyq3u3RBn6od0K+h8mxSp3BZzeO5xUVW1j0rfSBhiJFJ0KCSqSDKi4PV5c63LiVGGqWePwZN
iZ1rtHTUBksatzmSC9eLWv6FZTgRAgCTCZOiMX16xPGPf5AuOrgqSrcPbuFHuwx2ylYIHz141/0n
39U0pUEFT9ddKl7HQxmANOtEOTYGd3X01A9QfVG1dy6ktCdOP3U7cnPaHZIUejlCL46IpRWDaAhA
hxZvz30n4myH2Gj49vvG5ZoBgIq2IxDK1XcMurmJ/ZhRSpuKb2x3P+a6z73zp/3UVCxhoUJGUR+N
gtW3SexelGkm7UPUxPNenyD+1qbxZqjV8jEUwDGQKMsberVgjjurKMWg56C78O1dVUBnccLuwmc5
tc9Ao+iI6S7GeGI1F11qaW2FjX1o4Kpe4VEob0CVZ0+6K+rd+WU7NRRvQMBBS/eOI368A+Ygx4py
Cu1DbefWzgqsaK/xCoGVJowLX+jUUI6gPkF7yIBOtboEErjhNqJT9gHEAq6TaZtB10RnOtBQrTs/
q1NleNpIZHN0PcHZrAvFUsZoDQPzOMjavI4SbEpVoe0pUn+1NTT0tMD+hIYnhmK5IGY06vvQVj/P
/4aT0wVlwkYxwE+ukUv+EPkJDHa01YlW+I84VPUSdNnqCnbD+aGW1HT1xFtyIEnpghCNu+LxRzRH
p00ygQJmUyrtFhUePFegSGwLX8p7M1L5Zhzyal+3Yf/kVE3wD+4g7lfTpUfI9fCcWb+IIgjbLha0
EhkiRHc3tpG3255YeSH4vv6mrsEWNZeLwMZmRq0SdGSn8inqkczDi9iALxjhRN3QDfityUrdmrM0
dvC5rX1dxMWnbjD6Q5R3zSMSa2q88FteBRt+CkETqAzoJZp3y5+/mPFcSTUmY2chWSCyWwPPrhur
F1/Of9VFHPv4s1JdUwa61TrPd26b1WcdSijZPbj2g2GhUQeXs5PVZoB+YmxE340HJ5fTbyivZFMo
YciRasIQPuAvi4iKrYdpDScLvaYd3vDZ6KEX4fZej/nkXzSaEhO6p82tWvtlfwtNGFnUYZJJ/2HE
4O6T3dC22/dyWEhlpoR3rYFSuRDmlmD5ctsadFWWCizriHMVUKDjVQwmdyidqkfg2amK+4bXwjaH
b45KCyzrqxLR/U8iVtqf88u6XtXnUSkSueBPANqtYZKlCaVNScgQFqxX9A3SYGe1OBnkNbrY54da
4vRqgkQhLiOq+s/XxvEEYVz4psNdBxYkcw+9ocLHGb7mdgyU9hiWhkAbynB+tLOTXKAtrJeWqig5
k00KSrjlVlz+/MUGxfApNFWOvGdMyvKXuuxvTAyRwK6D6iqxnOBqnJvxx/nZrhf2eUwqz6SIy8D2
6nyG9oS/XM/nhMWtdjNyt4t4kIMo0jhdiO/Lzn+5sFTgDGEDaiS4EuD11VCmE2uBnlsV0jhkY6lk
al0B3Zy6APY/Vu5eWM7l71uPRymfrYpLrE5B/3g5VVRMWd93lTfmeoMAn5qv+yCuxg3mCuNehgNC
PYT665F7G9dnnKAuTHgdcJYJL0UW9OHoEVIiO/4BlRunjm9hOji1DTRGkwsO7uuIbNz5b/h633B7
0JjA+2mBza3hYE4neWmgX+y5DjzNLcTA/teIrg+UgyKPoLh3+i4DR+qdH/b11mFY6u4LG4pre82y
MXzM6yxaMl7Sp99TyK7buqw+4gR+iaN0Yh0pF0G4okRGdWz9IfXSGTQEwwpvJKW+zir0ypCLnK7e
PB0TQPTiO8CTDArA8ddCa1xYZV8XHp6VwxcsP5D9VCiqilxLLr1JXs8IWplLVxNbZXxa3WVpX5x0
BGVr7GPj3AuRbNsYdoNoiaXS3fkZvT5wYPYU5XWyayrs66adKCYRUUTIvAodw50rW2NLc80bDEjL
KF7Wb97uDLd0s/hU7Pn1dh/jukQUDakTrejdLaCh4JAmuLG8eVI8XE0ilc7JIkq/WroYAQoTySYr
+WJlcPPjxEAzBQFrnDf7C0t44kPxkQ1pqAVaBqHreLQ2alEGMvFAqEf0kPS2mNCoE2+F1S4PLH1B
u5IJsiGc5Ve82A6Gjw2trGThVWVqoI8jx896IaoLK/f6vDIKFQGsNiCMEYOPR0lRPcJqxYBqgPnW
AQYUZXqUn7wx05sLEenUstFkBIDGS0i316kWmodVkmii8LCDQRsY/B99+u6/nF3+V+7iqVHY3QBY
FA9ia52KaBSyTQyhoWkMOBOpEjXpJNQuNd5OnCLd4UlHdxYwJiCl42Vzx4IoULq5NySV8zWcGrnv
JtfaJ26fbGu78i8kWKdm9cxL49agPr/GomIWlCWVmnOvi+laOTZy/Fmo/YPDykYA28Gepoz4nMa+
2HJjVw4qh2nvFWCL9nmDMo3AFuPtW46GEIQJiALche5qy+mGCGoZ6YUXDn12xSMjQ4oJpUD8PNwL
Q71qBXCIeDjalF1AP1JNWMXUMm2jTEMuxqNCi8px7ABS1r/Qq/1Zh+lfPAtu0Wj5UEwumgr1hbbw
iW+2XB0gdhl8IWQe75Gh9tOB4kLhuV0wbZF5KEGcojt7PvSdOMD89aCTQXdCLLRW+YQiLDY+uhse
HHwAwfjQHOImfYqc+lLYe506Ufw3F3YpCT6w69VI7lxZeIslhQcMPTz4VWciC653np828YM+I8Ff
gO+4AvYZvK9So7lwFZ9aTnr6dDsgaULRXv78xeaE0rtoeESFZxdIFtaaMg80Q9sLy3niYNOB4AoG
i4uM1fq+ItHIhNnDUgpbs3lEngyQN8osSNUOCR7xeSL6CyO+TtQcWpKwiJB8IcyvK+qJzHINR4rc
S5upuuV9yOsvKIz7WsaoUMywhRHtBdNwIRqfPBouwYuwby7Ek9X2NLElyTU/JISNM82pLtI+oVKb
3Di1Mn6NBfYMXRfqjy1e0zeKTPFzN6GZc37znpi7CUqO64Bkkf7j8jVefNPIQMW/E27mSQRab2Jc
Se4NQc0bzRX4o7Hq70EEvBVjQEwAo7fcDoKyH+zl40EhvLf1UJIB1SDHrqYE9z9bC9q3b1eTHH8h
J3FUuI+OR4mI1ljYqcwTuL08zWHZ7jQqC/vzC7jcM8fPGQRRaKQue3X5jqvnU2jbeZenQ+b5VRu9
K+ZSvYOvmuPn0oY7v4RzGVehtimqLtidH/lE3DF5ti3Qa/TozDVWtMWtLtbrKvOyUlXIjYXGJtGn
4jArMVx4s73C+i1fjIKzzemHb0IydLyW/K+Ah4YywwPW+iXL/M7U2vs2wsUkrR9V219ZQ+aSUTjX
1VTtEi3eV3pwVZfFl/NzPhGCKEuTM1OIBNuwLn+rvArylkvL67qaCJjli2JIMl/YOSdWFg4wr/3l
JQX8eRVnkUbNSxnMKe6bVn3lD0RS7Cqxt8imC9/wRLBjQXl1LDhniuCrdW2nVMsThOp4DEvcfu3O
2YFi2aD5fMjyN7fE+YoLkY7NSoJBHrNK0nV/lF2L76CHtq3YpVVefzP6YX44/41OhJTlEQVxhUvX
pRB+vFfwHB8izIMTz0TID5NH1SBg3C8KUrF7k1a9vIn7AGGd86M+3z6rg7jk6A7QCY4iCcfxsOHs
xnkIb8MDklrgGdMlqZfB2LmyU6v14jgY9n42qadZZnIHJ4GWs1anh2ExvtBMJ90G5ax7pl/ZF7KQ
V703lp3bjJ7v8vJeWh3Hv2zSUi7tkPwK3e9+E2u+vUH/OAD64945RvyAyUN0UCJ4Z6P6HOcDrnkO
gszm+Pv8Ep04PGA+qBOSYJI4rzFXcY13qVnBT0OLWt50jVsdpqnrLwTEk6MAvKW1xx7gOj2eLaVG
JMFyLfaMamhARKOAhq3Fr/NTOXFCITQunxo09CIWczxIk6dOaWCF7vmg7XZjiCSg28CR6tzuwkgn
TigtHTYyXUoOzxp0rY/Ab+d4wqF4xLUuiAhxjR3w9Uj+5y9zgOja+am9qs2zXZCWwcmRjIB/WXcg
mhx/qj6C9ebMUXBj6pitbrJAiz4MbWB6pYusGP4w9a5JHXczTlN4W09FvJ2t6JId/alPiWrOwic2
l57W8ucvkoMlWRqln2EqJvp6PxcZUrCAKy9A9k99SyrziHTS9nDB6hyP4thhkIYFjnVNVwSHLuur
nQuiZjcZubgQml5P6LmAS+XAfS5BrgKgmEJjsP0s8+BgadeGP/5sBkNcn/+AzzoEx5GIUWxY9lzM
NLfXE8oxm3K7PMy8EjXOaTtMZVQ9GeRy0x6eGV5P+VC0/j4J8fzYDH3ZVBuuVPVuQdSDkfWH+Sfl
37TfNiDHkWDXaIjtQtQun0STNCPBoyh/mnjm/UYsq4CFq2V+i01t0007l3QVY1fg9r/HVo8+Ytww
XqPMPe17oep3STzU+kaTemMcaGrkmTfYE6rCepT2xZVGBPws2mYovMZEXIuB3d3kS/17pQM4QZFA
RyTTqsSPyB/SP9pkiGlnt8Oo4+Xjip9hpeE916adf2XgRlbtVVlkqDwmNuhNZQTYGuS1HV0IOCfy
aNabpxehYIHirgutk6jiuFU6DPG4nL/0tWt9q2JT2zq4Xjyh2SbvZWY4ByCK6sbOhb9DW/atDVky
WX4DdUOgeyTT6zcET9BUTbHJlWPNaFKj5YmAvdlgBm5feq6c2sTLxqKhxYAokx2fl25IOtG4qB6o
ykJtbfKTHW/wtz/2XOrk9M0RN4AEplajuKVu5hWmOl6IMdGViXf2A6Z9yYWzf2ou5JPQahdFJpr0
x3MxgoQlnQdIXGXxUfTwKXw/0y5kr68DDMIxLwZZTSVUU4SpDIMkUUybM3YSnL9R4KZ3fonkdHIo
HpJ0jKjuvuIf/idnZ7Yjt3Kt6VfZ2NeHPpwH4NhAkznVXCWVpC3dEDWSwXmMIPn0/VF2d7uyCsqW
L7YBWcqMZDBixYq1/qFKlrH2OoklTaL3EMTaeBcDWA3HaR5OPNX7g4mnAq3zs6ZLk+IobGLjY826
W/CCuqY675vBhE9bl3pUjF2TYpY1nSK9vE/sGJEznYLOeqU6Th+zuBO4tDCi0yIo61H1j5xZeZvO
xwNlFWfBAN36/VoVg1J/XXlPwF2O07o8z6hlBmmxd6VQ5xLzXPqxouEQnk81bD5YjBBMWPDc5+gQ
HxfmfQScl6r6ablSqitUi92HvPWwsPr1+fDRMOgUweFiHEhjR4eQh5S7rncWzi4OBupmX/ffESUv
T5xCH7wsdhRZBHcLqJPHcKS+LMn/oZLss7pI8CBoDcwodLwSoFUbV0oKd4NPhX8CsvfhqNhDrzAR
gP3HuT+syBHPhDnfJ7DTdq2NS5qBrcq1G+c6Ard29tVdAmf/H0yoyxujormWNY/Kma4Ls5vCVL4f
GkMeRDDEYeuJ3xUoI8IbtKEomgIL4VA/iiJMpY2Q9JDvFRZ5l1MTYx5fO7I+ERHXbXuUPLwZZl09
/5ZzzUPq2hPie3tn8LMzlzx3VZkun9CVyXeB6N09XgsQHeYy9c+tAZHpX0/mB2/Q4iRFJ4fED8zP
Wu/4t/F75EvjtI2z/YLSLhq1sx5NdtJGkxxNfHDsDo/NMvn660E/uCLRRaR2SkUINTES+rejin4u
s6Zt0bLAPbjdctAE16LpvF0a99ar8v3uSXa6d0FahXeGnk2HFLPJvQvL8QrfvfjEivogjNMEBBzj
+jbZ+DHyvyR2mpPWZHuo7Yiyaxl+tLOhb9rUSk/s0w+iAZqEq7IJixeI7lE0KP14NgucSfZkFUOY
pW2+rbLxVI700QN5a33KJiFdAYRv59cWeqfHMC/3cZ7C6F6WZlfpmX+FW+mpTuCHD7Q2bMl/ubwc
X8087L2N1mGotA1+YHBTnesiPUX4+miVAoyAUMwZCFbraDOOUwrpxTezveVjgJhN7YTw7pxc2lhT
RmniumdAPk/dzD56MqrEZFyU4elEHyUrGSLFWEBwUWlWVznDN9WnCVvsL7/eCx+c67QDOWR/FkmD
40sX0mb4v5RcOD1HqJs8SbrbCln2qB6rYIiG2HJORJyPHiuAyUo3Dd40aMK3awPPq2aQSUfhxKj9
PVK6/Q6F6FPKhB9l6dwkETdj6kDjHlcfCk0vUYOW2T4opDrXUzWdqdIQl1Yz5rdJAmWbRKY4A1Eu
Hvp+cXYJItB19OvJ/WAfMLVorKGQRRnkWGitz3rQzktCnPEXPCMxaA5bHeGKLpan6BQfTCubzaFh
w0PbLNW30zqqUWF5NIt9VesYVwub1Ykx6ubXD/TRKGRjNM8sOO++f3T2ZVgkVvWcIxajGT/aEmCm
1aJU8OtBPpo1oB4rLYmDgVLl20ehskydo8K8b8oTLaKsJ6PKcGdsvazhxPN8OBT5nosnL52R4+On
XFTldo2X7o1U+94m2AoKZd5qWhb/ByuBkjb3dCZtrbS8fSZOv0bOHsI0tecmUT33+hbLwTQ04t/m
hZA5QN35WXqjH/5Oj8VGcQVhBRMNHBuVfOhX1c7GI2r765f0QeKA+BTlVo+++wpffftAWedIjG98
sacPiGwE7AmcS70md/st73TaqtldDRQAwCyhKiB5cBnXnBMconfBi7sPlY+1s7NyYo/vpiuEdEh6
9hcimvWNkBm2nYB3QzJFb1OWVXyiUv9u+a/jAbZfS6srB+soJAfI9SN5VWV76XnlLtDVGPr2kJxY
/x+MQj+AoeiTUUIPjtY/dg4pl5BC7I1APbXaKDe60cUnEq+fDL83mR9pKjU/7gXUGUEfHWVeOtZD
uitaLDKpJTT0AHowIRpyd0XaW598EeTXrsrijWl32t7LjFFg3GKWmNkiM5j0fV5GgSExdugTbHxa
VF87C3H6CTDhrnA0bYPbqhOl7bhokWe18602C/dEIvdu+67PEKxlGLI4BJCPZqpEWbIzMfra2+nQ
95u2rWyyZN8tMG0kod38esmb65S8nTKoymwoWuIeTeNjVost7DxLNIUyi2mi8ZDMbbb1Y0qk5zq1
k/i891bQbdFNUAviqX3uljm5DmpVo1wz11rox5jbQtqunlN3dYiYzQnv9cSpr0Tlyes0t5PtOMbi
ql6UB6oVQ3GJeGBUWYt9NgyZv6+k3h1KZVtYzGsPoKpP8enfrz0eEWkH6JRQr4jyb7e1MPQKeyBC
elkXzvWc9xna/I04sY9+so6OZxJdbLAgHoQMOJNvh3EzK8Hsd0z3sSkCvI/Mnd6Yn9J2APgefO1H
8wK3tluU+DAfKO0dt+Iz/CIlji44OVUzdpvyPpZ0NpSu9LBT3a4tRiuckeuprelE6eP9nKwVqZWb
QoIJ8PBop8D+DrB9gsVqV/hHhVVtl9jF4MJ2Yn29j2aMs14AAJDA7jxOWRJMfisEDPxdGS/WZ4GH
4iMWnat7HXypTwtV3BMDfvRgK62D5iZoMP57+xbyHp/ZkaNhFwdSOwsy7l3WhNPkr7fNh6MQzVZu
3do9PlpSTiBgJdLsgOLQqTN7HMRmVdr7T54FrAgJ+loNOOaEuzhPLQ3m7GgyzOlVoq8uxmUuTlyf
3gcckiw0aNZrIxn3MTEx9c1a5gpmyNA27cZt01D69UsFQOXE43ywFtZsDoAeImeUK482yGAlQ532
vrurkmS+UG3BFdzCTwbjIPWlnd1T+/7j8ThrVvwhCPCjk03YzoABFESQEnbPDzUitOmWiEANCG9u
VW04JyL3B4tiJeIBSOXcBh59tKeWvBoMdL3cnW8O5kWcOtmWmtG0+/XS+/B1kQqBE4W8hnT42wUO
eT9Avmx9Kgv0UAom5dBb84RGkHuKUP/RBHIWEThXpBtwpbdDWbOP9KC1QHGh+nu+LK11Iyf6Hcul
02XNiWX4fvZW+UBkgOisE0SPkVmDcOraioW168zZxdIbE5dBadaJFO/97K1tOFqqFEM57H4eh/9W
m6kzZ5kYxtz5bfC4uLkROdRpdx2UkxN1vI+eBwCETXbMpRCU/NvJG1pZEBFMc9cFWgFQ3hk3ZVLE
vx2IeB7Ar/SkeU0cb29Hma1EV0limbShMU8U+Wh80XpjvP/dNQcMiPYMqDWKofBA344SIEGZ1rEy
dxgUxzu0aMQuaxz9c2868YmhPpg2zs6VZAv+wDCOub2LjRgy/m4meXd71kvbuRhL75QQ4IeD8HIA
+RvkBMdrbWpjHYliBnGLaqba7/nnQmmnukzvS3Jr1sGKJvVYYRXHVdVKFmi8lqWxW3ycQ7t0KBBa
0ZGVvMNsR2a3Rqz6HhPGJoenFmPAGjZwq5OzeukXhKYWZD+3i+vIU4Hx/eOTBf2EBwLoXPkHb1+n
nuADL+BW4Bzt5i8FoEv6/3p7olP8PnpQNtepZK/0V9r+R0WRoJzLHt94nUmmv+b7MzLzSXEp07aJ
nLLoTuzsD4eDzklnetUyP1bShpoF0wWL4B0bZjmrGtvcCRdtpkSWaTjp5Sld1neTyMytCQC5Decn
eP23kyhjYXd2ZTs7W7pBCKS/2uqLfUrN8N1TMQowUU5lrmawDY+iSKMvCNCNvrPrZ/Fsy8GLun62
kQ8YnjTNKU/cPT96JooUXAVcay27HAV8jNWyvu10Zzc1eF+jQt9sk8AqTkT6j54J3BlJJ9BpChTr
r/i3GNzCVBSNZtu7IHWT/RTQBbDlos76xgM2aqenZDjfic//JN6u1lOgULhTHXfdxEjbZkQvdZe1
MZ3EZpFDjH9IX3TR0trAAWy7aVJK0yb67j2WdE7Ydon6ihmHk22QnqubyJKmOUZ+qgZjW9SGZnFw
tPUQjmoAlF2oZj7V5FpD95v7BK0DLi5g2SGE0Jw/2qVjRiaVGa2965Ji+lYButjOleZurAYqG7pJ
/uUEbODEFfp9zPo5KirDVEBWMunRgTJO/qJ7CfcTfMiK63qWwUWA2MeFX/jykLbYR4S5W6uNkzRa
xRy4/o5CYH1t11n8KC13PPz66PlgSVLYAI8GcXoVcz7aZgk6D9LOIOpjvm1fz6gIhXox9797jPLU
q0cBENc1PT2OiJTLBuxlBtQxBnu+tFXjUsXyzN/fXkAsOA+MVYmbKu7bhd9ZpkD8I7d3MyYckSNR
wB5tVtivZ+yjdYOKAiBFg/wQreS3o5iVnnuWwkYSY4c6jkq/mDZGAFEq7Ny5O3Alss+o6P1263ct
fUMwgxTjQZM6JphPWL/jNkr+hivgGAJGgLA7BN2JKfzg4XyTHjYRnmhI4H37cKqyR70ddXNnr8re
gcE4W8TWjE2sOM9DQVAMQSYMX389p2uYPdqLqB+wQkAlkVEfC/+5c2GjtzmTMBhTEo7zVNxnavK2
BsaelLTicVv7sX4X+/PrrwdeX9b7gddmCeyPVZXz7fO2hoduObGHrHjE6V2W43WONv3ZPLrGiZ32
s0BxPBbaAOsNhpiDesXbsfJuFM04zsauEjo86y5tiggFtp6nnhot38SU3J5SO3M2ILb9LU3qcetm
XmZH9oJHMpJy3TlHhhdlA0WfPrONi45S+nmRpHi/eANyvxpds2CsxUXLLgnT2SyjURhNf6Iy/UHQ
oPEKSpfAQQf/mHYWoNCl836MXeB07kGb8gzbWwTvfv1uPhwFGRGTEVYyydF89aWtU0UZjJ3mdjdd
H3u3Q5wZJ1be+iVHL4Ujcg3/jMBZcJQA1D0FzUkfjZ3QFqKukI9BU5pIjsmzueeu/h88EjmhR1eQ
asAxOLwSVjrGfYNBJEYooT5Y3lm+YFD161F+2sQdPxQldk5kYiH1/KOHqvAG6oqp0Xd65VROBEO6
+46xGGVBqiH+o5aX6dc6NTOBnztabtQTJ9XvCkmhMkyyEQv2zDd6jDunuAk7ZD9fLK9fHlTcyTyc
/FzYOOamnYi0znaKqANnLfaI+XF4FVi5NghuB+6DUzbB6u89o2vG/0C+rS1DCpLw2KpCkdnVj1LF
/nNAZ+/F4A58L21ffZkGTdjAdiz7O9YN+RTC8na+4c0OhQAazGCEOqw90K2mD4StsBN9inAadj/5
udRxydXI4rbwO+vPhVD596RrpySy7NKUkdTrpYuMBifulTRTDCE/fHa2/+XXnpf6fWXsZFxkLuaw
gIRDvfarxxOv5t1yAztLgKXoxGELu/ptDMDpuFkAP+k7rmbe1pyK1TldNBhETadUnN4zIrhJUisF
tb+qDWO/8XYs3Rm7vF/aZZdyGWoj7n3LGdf2irO3LEV3NnWZ1Fbf+mzEfzVxv2I+0jyatSovRlHF
YzQXiiqpnVf102/PwiryRAMGqSMW6tH6xE+5yWqoS+A1WzMKIEVuaCBiKN+0pwrw7wM8Z/VqBALG
hiB/rJhF7EuCzkmXXRcbaotarr3TdF+BGZSnJvz92clQ6wWek2wFJB9dyEZ90Aa/dmakN2PunUYb
N3fGYs9gSu1Eu0W8CxueZLbQsfr1dL4PlFQmUI6jWYjuBICtty/aGZwije1p3s0qWM7zOn4NHKWf
yAxYNe/XLofWmrOu1AwYx2+HaZZq6CYj6HdxrfLg0AbDrG1L21jyrRXP0w/bacEP63Vi1aE7BO5X
KfxMZx6UC/q27bH6TuupMDbSKTMT/2xbs0MxWK0IDUMZ6XYKGsfccvhP9jZ1pvZ+CpY6jVQspgyM
MroMB6wDqVm1ZTC1u6To4aM76BBvqyKercOi0iaPpp5ya0jARxEFz4AsiURM4Qtr5BIjlHkpvCwq
HTP5q52lr0WNL1N/E1SNfwkMLbEPbtKCJvW6OgibXJn3+ji2SShVqZGFxFkit9LtynwbJ6W4c0ER
l3RcEn+Ifgq7b+JRT9aH7lQerfKra5/TiDHUNma3CU2M0f8S8xB/Bqtf3Ek/cZ/beNQ+g0rTc0TP
GuOz1xrGt9EafS2cOr8YsXPCkThs+9pxAQab6souDBPEsDMFN9XY1XEY5F7m4C1fe9OuT9sCMWNP
W+rLEqUg+qpLDZlFCm1M6Lr5XMjaxg/ENfevUsfi2BhuqV33cD6WVP/SSr8QUd5YMkf2YinLcBFO
GYfCQmpj37pNWsLiMuNsQz/Q+GSrTlhbVZh9cyjTbvxqOan1QDN0QKBjRX3jOC6vXU1Li9BP2DVf
YtH0FyJdzGXb2oFKV2JYbe2HuqmqyNdzd5P5U+mHtpPYr0EXuw4COM4MtsxOEwuXsNm4kYoQG+ZC
6V/xYrG7HTlIEmxZKt1dUWuyRlPfwD7JWMyBuoibBkPozZl26Fs6kCGijlpMlF/m73mft0yar7FP
01GbcdNqeu5jMmjYw0LQTgpia3zCmNt+1EZ3QByj9MT5wqcfZdLOvJnOJ2lTS95fUiFZrF3TS+te
yqAYycH0dGDXJyqIXHMyXYy2xvS1smr70nSUuKV3iJKDVvjitiAd/eQnbUFeGHiV3AytT9Vez4zm
qVsUPkajVygeTevjOiLYKaTFR0ue42PtPObAAmhuUfzjycpgsbdJlsyvTZc7n00lXQ9pddOgCzW4
s9ooj0w/wjSVqiMWOClBqvbH5QDOpi+jeEj0W+lq8NRdWvacHSoR2xpK+1np+xPIl0w0r2btxD9Q
+2m/Vz4Mw7DnVnTXU/C2IjPgKgmg3+iuevfGk8llK5r4XjWt9sqFqcdrXo59FSG86r0oiAPfs2w0
jX0XFPa8M6VVlheFazPZSmTdE+wkp8KoLvXTnTmmuQg7X2bXFQjbLPLs2X9o2la+CCosd0xODF2A
NTRFOtqnL3WQjl4EyVyrQoV75gPa8+P9PCu92dcIJvP/eoEcNlZpWHU0ouQch0uTZ/eUD0UR6fS3
jLCCWP/YB9Q6tjM+lc5mnGMWSF448V98TIDrGjEozxOVpZFwWm8L8M8lJXc079OgzajGOVnuh5bR
D7eF1SDQhbOmx6rs01W8XQS8gr7y0ia0gKNeBMqM27MYOXK5Y0cFN25i+7iETTO9cduouyTsXZOm
okD8zgspjal7UqGlC3mDKiN/MqwLv3bnT1aZ6ZHKLIi5Sp/t83YJDNaskfrqvDdVA7OVK9AQIaya
lCEPqDCL89z+QnNccRe7w1Rt8qpwMFSRuv05TuPyzk3b3uUV1gZeXu5gHByK/rd14ML88WiUkF4h
XdNuexuvAS0YKgBwo7hcEEG9b23TWHau1zjteYXdXAtSR4MX0ilCaSRknl6u9i2sDVu5065mt8kd
dvN1tZdj1lQUsyq/OuRNJ4GNiBLM51T3fxVU8fsoBR239+PEJuA2FXruZa+cS3/soGQXZmtc66Cc
3EiV2XhltD2aXiXGh3usLImiFY564hxP5GTAaCRVxt5xJTGzhSly3+VZ8ZSamkr2jvCnZDfIrBL7
AvEq7kHktdZeOCogR21SQlOWiOYHA0yULVPSE+ingfEZB4ycjnSnkQl0ZGIVyFVtziP02M1vS4lf
6L4bpacfMHjF9N7hLea8GAHHZgrKyQmtMfbrEG7j8FfpCx2pgkyHHFN59vIXFtW4nC3lYN75Zl6c
WSMN/1Cotp5Cy4KBv828RPSHmGCsb8xk9DQU1Wrvc4ICuBsGnFlXHZvOO/e8RtPRCLeLIjSzqngp
xNgh1IVK0Hc63t1FjX5rDNbK6ChjNh55+Lw0820cLJrEDqYqieFd7Eyhl2VQpzPNrtqoR5P6rJhi
J6y5DezH1tOjJRkuoR31t5K3z1lELpeFJoZf/c5pGskUoPiA71eyelTSFB5vbTElWQjaK/neO1o5
Rk4nAcDTksrO9dFpnmtKbFzgnNHJwszWybDJg7VmU2QVWXA8z60RJo1bi808e9rlWCLvSVHFSb9b
9uBeLXOrxJ5AaU2bRjM5z1Ij00IvyDBJHEu7JV622XTrjFn/vazjoo6s2hMzsdTJIUspo4k3CziN
PKyVcuSGDVME26SUw8NC+2GPpPTsn6tU5Ie24+jYZB5J6kPu5O6yFblKjLO00tIfni7tZtMoaYwR
jSlxqN1s3A6TqHe9aOBe2VbeGlE1N+Ulc5lxDxN1X0di0ZImMtGqu14K6KaP9jxRYB3zwb1vOsd6
SQMXhqvbF0rfFoOPJnzFw45hZnBch7rfER6G2u1v8q5rX4aWg26PmCCILauPZy53hN3+JVGjz6mk
U5etYn3+ZlhT+SIXwyQ7aLvZvs+lpp6G7jktdkZWLs8YMfvfp2KpyOgaqr9TPIDOMIER+KEmPbfd
8N4c2p8YQ961oz88DWMhv9VoWhdhC2f3q5g8+cz9hPSucY1GhbPZk97ZqAQWn9f05C4dZy3dyyJF
AjLA/UqGIPrhY3TOMKoIEYwpjZZpgWOjB0Led53pfWt8Z/gr90U/XkPxr55g/uZu5PeG14VlrHXX
3tSLV2eozL9My266KLHj+JXAxtHcmzZlF1xUyyTke6pPo10ZX3K99D7LdtYBwpQaiux0/ot2MwlS
sA27sQjOyKLcaZvXxnTmLiwnULTr6smhCaA2ksIY9ZPBu8M9Ky/CKW1S2JOIZN3pdWElG6UN1fcm
zp2XHD4eSXQmgy+aY6YWLH6nfOnjQLupurm6ypQxbYU08nlbGV25mheI8aEs6/ZpbgcoWWUcN8u9
gpHGkhBT+rlWAUm7l+SGh2EhRMFQxggK8gz5DCG4qvMvTFguzyXKKF/TWhMFhIZaa66XtjO0jdQp
UG484n0TUrfiQMpy4Xj7xjCoW6KrkDibIhlMwUWlL7MbXblz/aUXBI2o7yx72eSTDtSRSDDcISTe
NVEVePMQlizV66rr9Dso6S7OEroivJF5VXPYUAktQyPFIzX0xyyYwzxA+C+kCeckBzPA1g27t6kT
IQ3dZtzmg598xTA2eK7pMYGa86Z0CQewb5/z1sUFZ3B17UeJA8lCJl2kn5TJKRoKQSVq6ux4Cc0U
lEw41Uldh1rM62Q7Vkl17gzGlOITIa3rEoFcc9+7o3idhmrkZm3m8SbIptKD4jWtd4/MMoYIl4hm
jDo0NbVzhf+UQJTBT+8zr5A28W/Wpq84+M7yEPjLMG9LboHYIepuS0Maj1GOmcDUHCqY7tjs3HgR
1aEFz39pdsMwb3Iro1y8FEG+i4VZ9wjJWc7r6rJMKqoq3zmrx3p6BmjpNeelbSVd2GteTGnGTMoo
h2bwl2XV7KR88DhI6m6c+hsTz97ykHRjEUSdckS+MaZl+lpZw/gQA0FMonyUaR+ZamgeRCC6JAKh
6D1V2YLt6VhVixv6Be8vEthYO6GtDd23Qac5BlSq9B+KekRuDy4p9aaydJJLZNdbbasPrpFtrb5J
MXbjZLbCCVh4sincTE822pJIpmcRqz5fki/lXpoljAXTk5nAlwQpj73rFchRKHek6ppktaWu0Y2o
1K3sPfeL5iEdExlqIGrruvAOcrDGPtRjn6oV2rEI1sEPmcGLUgeLnES2+qHtC8v8XmAWMl5rfd/4
ETJF1VU6J219FuRzel2SJ7jhmFd2FXIPHb4juzPcdgYW5OG01E4WBRrJaMTOhq62OOYYRxXXjJqE
hUZy6LdzRtaeFflnFJcKKxxlFWCK2Y+9Cl2Elit6EEGv9gOv29+LAKeLyE9SmV6YlRXMF2RGOCl4
jeGfFW2jg0ar0FSNiszrPhdGPr5WORFxo/K5/aToEN2VY07OnyVcDy+yuC+IHbAKsOhq6iG91Bqt
m0J/7hqJP2SZo4otJnbclKq6C1HfsR+ggvfpJned5naa8Bg5aKQB+zyng7itpR7/mHNmetOR2uWR
P7T6XTO2JI2W0utsK0epdevUeOMd9ec62Az5OPShvwStFWaVxcQNlpk05JN6PZLDTCwkajy0wQG/
OcZFLgg856nshpoMJGm+eZo+iLMc4s53X0dlYLMsSbdsyqDCkLtQMzqHZFDDfhipfiIcHGOuOcze
9FKiVXDeS4fLq1zwzArhhiG+ozdtGROu/FKGUNuTqx7O5q2fNu6dqfmEbKNNSn07+21shtIle6aM
muUehRKRBow15k0UpH5ARWBR+pMvO+TVzGYantuMvtMBhli8q6cliDdu1VdPY291+ua/rFTWDfZh
apevF+I6N0keW23Snei/Gpcre1vSiKc875GyD8q69xoqT4mDqFqEkiz2WsgpBGlIETqxeW9W8Znf
HJzSr1zrd2/rz4DjwT0gakW5CL7z20oRdS677M1MIfRSUKKVnENu9jTFkmKA9h3yCFDNU/jQ94U+
D2zHSnyBAEB156gIVoxYtw26M4C4zPLIKDNt4wFtiZDc/m2WDbBhBEqIk3QOiLZHhT5z6Z0ldoZ5
Z2M8EQryqP2C2u5vV/XWUUBtg7WmN3Vst1JkZaVGu6Wc2GjLlsN9CRej/m2JnvVZ+G/1SUYN4xiS
kJSe8oyhmqmKTm7ocMXeiQG7tqXXTsm4fvCGkHQGFYYK8GrhcVQ/dHEZl75ZUKZMaO1znpAhuLXf
Ax10TimevS+J0nGGgU7BF+Lau1bwCP5IGVkz70QtydhGO7hJVVo8/27hlSooAAsfzD0l9uNuqSHk
XFtzNe06aV+hsuqSdfb0EX5/JXjsJ1SwXbQaKJy/3U7ZPGqyMXS102EagwuHEFfp8ykDhvedMGys
sduEWUkXncD6dhRyiz5NsAjAJ2zMrsosLW+7MijOjdixdm3tW78tOsN4JtZPiHuxjwz/aBstorUW
x0nUTtn4PzqcV2UnyeKs6auGLE7oV60dtch7h87CJbXM7jKX22L3u96YDpQya2V1WmtPE+Dn2wfv
BknmmpgD0SpTB9Xg5lWhf/HbL5FR0FECwc4TG8eSG7kJ3SqxFPHJc2Hbd15PGoyv0K9X5Ls9ho4q
rUwYGvqKbTmGNFP/LUSdSBToYyWvsgJzIaKxs+faWES/HurdFsPvHJwxHcNVtJVuzttpG6ahSRZZ
lLt28PqoSytx209C/XOL/fcbrc7+H//Dn5/qZu5w5x2O/viPK/GE4179OvzP+rH/+8/efugfN/Kl
G8bu5Y+rh6b/YzdWzw+DqKvjz7z5Ckb61y/ZPAwPb/6wxad3mO/Gl27+9AIraPg5XPJSr//y//cv
/3j5+S33c/Py9z+f4D8O67cl/Kw///VXZ89//3NF7f/3v3/9v/7u+qHkYxHf0T0Uf/yv1048PVR/
fHppxsdCPB1/w8tDP/z9T9P723pYUGRFTpIVsDKB1Mv6N4b9N6BnnCj4biO2y+n15x9VzcWdvzL+
hvUQYjkg7kAnoLj/5x99Pa5/Zf6NtjBccs4HbP0Q4HP//D+/9PafR/4/3xYT868//1GN5W0tqqHn
0+BwWBb/LzcA3YEyI7i0VasNQif7/u2yGfvMawdEO0QNSVuCQXZ6SzsMTdVvNc21D3an/3B7q9nr
TTD+sBcdjo5yhxs6FvU3w5PTTZc0KNlTsqt2CZeNr7ktHq227ii7NLLfoMLg4r/nGZsSV4YqEgDu
Xjwrm88dXAs2P79xasW0wdDscc5NYzMjhNeFSA3U39KpJFFE16c5A9I2fU2cZrhsHStf+xzOpWvM
eRb6dcOnM407edtlN3WzuF/iNJ2/TjLzomHsn+3Z4Bt7Du2z3sm8A/RV60q5qcV9h8/qM2XBIC6q
q6LqN31cDDepKPMb4YzPCMV4115RThvc5M2zrNH1g1X0z2USa99EVQ439UBakxle/U2bRu86xa0c
XVRNnkHl9K7HoelfhSYeJaWHs/WTmuIb9dxy7rVRPbddPF/IJiguE5+frBSDT5PmvLY00g5C5N4B
NalHL2ECF8/Kbzp/QSv552OklecempR5+vkr/VnlN7rZetcICD1TqH/08qXfJI1lbCin9Jt6ctxD
hWoBrh+D82pjrv4tGO1uiVJuhjcI1uoHp0/zGyeI0zPTSHEv8PiGyXNeeau0xI2Oh9A1rR/CnrbY
TyftL5bONGdlCvR1kGonSh47WX/4YPJ757jDZxuFhxtluxV1Albc9eKaPInGz+eaq1+MYw84bMYn
lcQ8LfSDTIuJCgkfIHX31MaKU/OZe5B3QNKTGojraJkT/nx5LWlm2NVo1K2Tm6W+e1gmupJhM8fO
K7f2x7YqGNFSz2WXPXa9ZkZm69Rn67RyQ/YO9LHym2pmgq22fFwSHR9kjUFJ1t1XgLzdq2Mn4oyu
gncocGs5ZFb/DBbDvbadfL6eQV38oJjALPoSuJKjbqtZV5HsIZjxT7/qsX5rFHEN4KGtzTPPFzhQ
jhBCPnfE6m2WKu9GE21+YQyx2HtScSNAC97/qlPQ3eRxp9+Q3frbprf8y5KO9zZxA3ThAkvVO5AG
2kZj2163pT5u9WaKL1yQXVd5FZQbzxy776jkqwiNCHEWWHkakW3ITeoNUx5qCJM9L5h4HyqvgjmL
QHZ88EbferZ0mlBQR+q1Mj4O9baMO2djAdW+GpKmifzaH14yBdrEkwEF4ITecATNsAiBsvU33Ike
AXFk4RxMRgO223L2np27d62urG/N6KtP3JTrLed82oaFNacPiWQjLIvbgb10jEOiz+rTnHjYEHvW
+K1LNWNbTXYrKWX8b+rOY0dyJUvTT8QCtdiSdK1Ci9wQERmZ1DTSaJRP359XNRo102gMZnazqcUt
ZISHu9PsnF92Yyxo7L72oI5Hj4UNNCFn+SYYxQpTw+02wpzMq7Z0yVMgPNCJRQUPgw4u0hUlAhy9
My8lVR3XtJ3p6UhMK0YvpUBsaWpfODaySMpRRKkKUIGSitJhW0tZ5q212HhT4V6VO1g3vUmmZ2rD
s23nw96tjpceq7auipDibfcy0XD2XfNrt3DozmGoxe8BIufJ4KgELB1n51jVjrMJmuDqgpfS6pXo
ETTIi9Hw2W6mspEbS08s1lQwPIQfcmuxvYY4PpzYzE37oJlZAn5Tk3Oj2W+iC8RDNhjGtQBPB/dM
iIFtNPsbIMS+o5n6vZ9Bhz6rO1Ue2QnddhOkvnUwWuP1Lr16DyrPeR9a98gsaIermrIXglHExkVL
wRdO62LSEJd9vk4LOe1Npo520ydvjkm6dV6qZZ8ooR4GNxv2VPahPEhqB6LLKhWcV1ueFOD9xZVe
8qSXaxDp9J90EXYUkDV3gg3tC23dtsOa5ygB8uqnbRPGDEA99I97oH8vXtw1fx76PNgPWkvWiM+z
r7h+KCfWZ2AJM5Pue1805oE9qo4mOZd7iaV10w864DGZZ+Fg9wBlFWhntuQN3hi/e03prQ3d2XCO
JMulxAvMxEIkyo+lY8+fM8atE4iGw1M9BJu+RFOAIkIP59KsNpmJVW24i7F0YUovTL30ax1M/iYJ
OZ+bnYr1VfsoV0yBaAiExqMyCyxG/lpfVocOFBPN1mFoZhfLraIWpiHKM5yMMUBbMQcbWJd9agOU
6okaf4/2cJHwqSHJB8AwWLKrebbjoK/Gg+4uwZ6kmVnxiDriVJHqs5HDIi9lR5gkDHo647sYLeOU
zchVFzOrkUdIGFRSM7qnTG+zPUPJFNU6xSFLkEwHyDr3XY56vaEVcfqtLanPDNC+9COlFBJC8LVv
g/WNUds/LXOq3x8J60pIn8khbC/mUdE96UDvuyTVuxBLjznxLXtn1ZzDbOQN/KJY92z34wayvIoJ
yaJMj9DLjbka1TWhHTP0s77b1byQjRb4nK264IHwuZDl6B1RVVlUACXBzXQCtaHtkpLS+03FfVcc
TDScj1qaPlXDsFxTSMFTTvXzzzAZSOASZwkr0bwkwOfRaJhT1Fpm/Sc1QOuh7eewR70cUqAmtnJY
xUNd9c91umB5FS7d0CTJTH8smZJl688L5nUO/H4fJLV58htXe9RrWrNRCLTe0eUXhmk/dregLfWf
glKnUw+J/Ga686e29PZJX0anDBMbu3/g5PVj1bvivKQcauC7XdglSCKlk4snQB47jaThNGi08uSm
RPc4I3AEssouiLy6x9wTDf9A49sulbl3+Plb6LmHQYM+psp1fG6mvo7LQpt2SVbf2sx5K0HYHjQ9
GWN2sCpMunSMIMNDmwvXXq36wrO6RCmZg2Hv28fJk/C5bVvfPNk99BSRR7C/LxnYJXK/bybYJU4I
SNiKwPkVJAZfU+Vbm1bqBO3BuoUG8XAR/uBnK/eMrZRBuhHOrB/rBVUzY5qGXkD1b0idvRMnTQM+
bhlbMRBz3bTl+L1CNP8in1DkYeLn8rY60DckG9o3UrItdAhz8JSjedz1Apd/EGTrXxnIo5z08dmA
fLp1Zq5dncYfN9CI6XZMrSWuO+45F+XEruh8sXHyTu5pL0M8oSHjySZr2RaLi6YEMOi3lfsNZntv
QYVgQQdXqn91udxY19HU0R5rkBlpDksLjK6ZE0+N6UQ0AXdwnY3+iqzG/b0Yc7VtGHwjB+3Bpg/c
lgTFod8Ni+q2uY+EyBKz2vqj70X6IOp4LOdjFjiqCgce6SOS0Uu2TlY0DpW76fEoHYuCnEYh6ktl
B6iYpKt2wdg3V03jnIBac18tVb8X0pw2MITdRnm2dnBr1e4c5y4rz5Z640M9R0VlyageHSQs2vQ4
s/1v4fjzkMthjozUK2Ot44ij9Gzdi0ZbtqtdG9G40FCCB4wHLRvz09hZCBzsadj7hvJ37VLkO83u
9J8lK91d0QNW63g6N/xNSUxe6npywCkfZoaCpuy636lb14Cj8lcfwB3awKmP2ISanRXM9lksyFv6
0b/CGN+0ldkNwocI7b7RnxfduCk3y1CL4IumxcvfcTHAENKpjWws0PrfAXj4Z8Xt9jvJlgAf1ci3
S+ircQBz8I2tDsPKOV5q1kWViYY0DtGhGVvjMJ0CX8gDpLz1wBPbHtAWOhe/ldaEmkPlH7rXl2eH
EqYrNnccOMvizC+j0rqvvF21uDVFtg9WjpShN4zIECMoD/KFk+/XaxJKZP1xm/cr+qLR6J4cWzaP
NTlen4aVST0CnEp2k9WPYsOtAm5vm5jqEUBpTwOPaE2yn5WQ+Vkme2bC/s1J4LUYkdblABtgv7IT
Ozdak9Q2KZwOZQWMdaiKSs1h0fr+wxS09GQTLDFxG6nukVLcxgstN8GN0zfjcFhrr/223Nr74aJY
D0i1RzNWbpo9uKO5Ih/jm5cZ/rCrusl7m+Zi2jgZnESoI1O5pNigDk0SFA+51bR1aI49uuHct4oL
4qkLOZxZ7CJyPmZ1l2WsO54FdWBm8cyq9KQZKjYUg5U72H6YtfUXQZ5pXPf9eEJMnG88UiWi2Q3Q
T4+EiSyp8wFrTLKqZrzWCLQjwhp+JP8JIYDOzEgmZjhwT5+HpLQ3s8Z2Uq9tv+k8CsJaWMdOjgME
WzaeUfXg6kvVVznUBp/0oG3JdBoR+zOsowfKfkZlk/tbj0/e2u78smOHUfob6gYJAVce08GdIFXq
AHtVp22DehDwZs5lLvr8YsM/fJeuLK9Vtth/jaA1HnG85ucAeXg8ICxBypOnm9nSKXBc9EfyBn4t
RoG2Mh/Ty8zzGq/FMG2WKXGPBCKkx6ZT2qYEPKJdtDvPdY9+j6U0likcR6tl67WVQ7lfvNF4Sxyo
HlJf3KjQmiZ0THUey+WHs7MMUQr4e8ypWyGzckMDwLbSgrdE1i/lvDzXyqm3ykVJVuTLSyPoW5I9
vW4jCvLa86MegflnO2XrSdSF92AtSfOq4UyFDrTe1mH8TOq1eRgcL2MPNJLI5FG4tDjX5274yVtH
bMra+J7JtAjnIRjjwW8Yt6Q73MVD1bawVvmqa4I4bP62g2De3XZr8QzEcPAy2nHtcio/KuRpYzGv
NxAECwGA/F5y/bu5z1K5Zr3ImVsygLYqmWyPBfUt0eyUv7SyKSJlOM/JpP2dG76Dq7gJff4kFmTE
LDI91A74aOP1yzlBzXN0lZ9sV9eKK8ugazPJ+PObZIH+1t4N0m1CJsAzeg30CCTdctwQQhL0pXmx
inbcdKstjmXKNKn01jlqpQ9gYbfVzk+LK2MpYiYd7rIo5gQtE7FbLfL4A9ROHmVqOFskDNIF4QFI
E/tKepBjrOhpfeSLwTy/UL7pn/x1DH6RrNzHo++km7FK6TA02fYD67fOzXWcKHA1EQD5lbiUTu3c
gq6hzo5ZOAIG+rsobzhMi9WFiqaWMBGkf+Ax4Hs8NKfCDX4Je3xepa1CAPRLngenMR//Ts7w20rJ
Q+jKo+k5I9ByfcmVE5xFk5xywb0JknPNgmRXAQNpVnGi5Y2TTa/rzdz7AipkeWsqDQlbgUShRXnb
LtpTmxR+ZJjir0s66yDNH0dbD2ngQ3kabHLKKa/D0E5xNqAWWfps3CgUvZ0evOfMt5Eyu/3YOKe2
5JrzhyAlfqY/VglMZoVmAae0+zxySZZ8IUJGy8/Sn7FhBCQC49P4mPQmrjXDD0fWwtSdJGWNKav1
IHaJ7d2E5qSh6WdoxYoaYb+q6hjN8Bx1fq5Y6de/fMFX/s3Scgfou6Se39rUudfN2hTeB80RaLkF
AKhedSPd1UQLburcjrm23zQVnNuhmo+mPvwBn0OL1y6fVWP3Wpj11oupJe+1pa2PbaF/il5yXE39
h6F1j8Ix/tR2/d4Fwfe0pH8L2z+P6CBSC3GCFfxNK+Pgk8URmpWJSL5WFcq47Gkd1Fcmuuk0rSvf
ttYacDv3h1S58gOdHupJwyhviqYEZkU9OXvESm8czfLA1rOSQbOv4rJCLKLJLthz47UQNPWys6ss
Diw/xOuGLtDRdmNbH+fe2klhH2t0g6GpufsuXX+aFRkpLwepZ7fChkMgm9OzarK9qMW18bN5k1Xj
drAqrtXhQLs62daZBiJQympfrVm3rRrhotPWooo9LUSR8wwpglMdZaeeo2dcdb3dUosTpV77VDKb
p+jlwTxZmyo8T1WyE0F99Ef3gMArdNkqwmBCEB6QWz9n+Vu1tiECU5QdQ/pFTA6XCA4ev552gE3J
q6emKsKeScwv2qxx9No9c/yjtmoXnocdP+XJXYubmct+s67O1U6Kg5rlFC1+9V6k/dPYclEm4oSn
SYuCbohFsb62a7qES4agKS1BM3o7e6y5t4hIWN7MOTvqRDHYQxYlqaXvKroFIgIzD1laJpGfD3vX
bdMX6x4XqLvDp5v0J/bhLhyb2o5cYWT7lqOMzKQUO3Hv8e3NMiBh0epIc1Hwf6HcYgcneTdSnub3
kVaa7VPfjq+AhMaurzTjSGa7HqGCs3dl03fVhgyu/m3VGomCIhMAGAH9fAzyBTp/j1Mx09R6EUTF
HCiXVNsxH1BTN50X3wPsUFACDW3okkAmVargT2VSz514DkNA1s/fqFODkB4pcbSDfrwwqTY/S2lX
7yvupkNvrPlReSDDYASzW4VyrptnT2bZ76SvjU8gNntfNYP5QMBX/yp7JDuFXLXQVKiOJmC6Y+WV
yzEVdjwE/T9fknhjMoHeFqw/Rse61zOoxotQf1YKpU88ts6WjiLe4CVdtglC8gd/QADAOdE/9ajx
AY2UyyqXGXLr6+u4QfC23sq1TS6Ladsbswqyh6xjU7ZbI/goB1Lbc90dg5CIgTdvzJqXPqvKr3Qp
acr0hSKunVsJiss86oh5H1G78eozbbjLKQfKQ6wWyWQhMzQNChdZKDHQMkqbFcp+1jB9UNOukt54
ZlsHcOhly0aJuDzoQB3aEfcGrEOOSc9Jnj2zDeJgQgDp1XO3752u2o6Z5+y7orYf/WX9s6RFcuFP
Sg6F6EdE7jWTho7MLjRSPT80+aSO3Cj9iaaGbofYBMWmJy3jwy2gzlg6mk3G5btdbCACGgKBSay0
fMqCZXnOhEgPntdVP8OgvKfM6T8gVc0eyYF2waRmxU3OGJ8wGB/JzX90ZZJFzbCI2DVSHu4OREPy
gr6S3F+eW6fXt63CaQHUNe8YY4bPFdyAoid/iRqzlnu7k1o0oIBjfDH6k0y16rXrevZhgxO7bdzs
nIlKPw/cf+fe1eyYZADrmJbLoUBxForB6Q90xgwHRJ0+AYm2dsv04tdkkxK3uPnzarG21G13U5We
nlsdm6nym5fcVubTGBQmWHMjEI6oGldFxcKwxa2q4sSc0tCxi+ZQ1UEet+VaniWuPY45Ve29ujPi
e/laHdZZMx74seL3Wo7DKRFiYWMYtM2Q3j9Y2RTyiJ5shFfhfeCbSRGBSwp039KbYU/Qv5baDIXe
cZvPSVgstXNovLqI86AQm7RfqnhACoYO2JjCvB6a2EYbdsyLyvia6VPh1pXFJr2fKqZy28s881tZ
KqfI8FMMRLwZ26QZFPopUx5J5cmjdHacW7WML0O7LE9UFWSoSfX5IJaGpPmMQguvSh7V4sCxLrLE
hFiux65XIi4CUW+KHGtLJxZG8ju4WoC2RXhnEKAWWf7EN1f9NPh4QtfFXlShBORWz7w4N6Wx9arh
ORna8RkdbrlZIW+iKpua95IyxI3rzt5xKPg0gKxFXHqyjaWXVfFomd0OrAXaxNWcq9GBMMmk6B61
UnMvyewk8PjLRfQlLs7StS5oqeqz6Ze/bDllW7XY1WFIxm7X6h4ACjtX7VT4l+ANjzy/5sNoTMMN
eZuH6Ft1YeZM5V6hutw66fA5uPiMJ+qGzwlStz1ZObT4LPP3SK5vLBaqHEAm1/SkkCtd1ViOP2nR
2xTb1qtxXMaJOjVbl0ehy+4CFVVsGVC3YFybcezU1rQHg3m7WWOzamjHQQ261VLN2TRTixcmSfTd
DApxArTUqei1SdBxyj9jXlsnVWTzwZrbaZNipfnWZ8zV6KDnOEt7O6LvWuJyAZ9t9czf+ms3H8e2
wdcwrX6sOBtI6yAuRpJzeDGywb+AwXivo2VXl5T2rHjKaJJu4YKiFKydgFgUWbXsX8qpUJtAdRpq
PsSMovDlcVmsgHCJeqgONDF8QTZWu67SpwuWtSKy9ErbFJpn7vtSd17ytfVDVVUIwVznnNWowbmf
hzWi0aUMx9Sew8StedKJuuOPHF07DOSsR9xPyNBQo0hiAu46r1Yt+fNYVnQZ184UVh7ywcytjT5c
8Vw9esSGxxZimldjhDUz+mDda2ugfusodK6ds05/tAEm00ClTZ1LBSmWwBhelnbtdv2MAkCBqTyg
OwWt8DwN5BdxX2E01sEVq/VhrHd4ta/qN58AUHBXu3pz2XziCslRzMsMHqg/8PazNVbH2oMtpOpx
fB278SfP6/Ra98wy4Pru9NaO2nwlRWWN9LX/CbJ/srj8kMFttNgcPD2PBf3FHyuP+IO+eAnHnSE/
7CoPHiwNDzDpos6QhAmnDKO5Verv3ZSa8dy542c9LVMXtWJyHHIj0LC2eoEJ0Bx4bWnm/50ZisBb
c165T/523ButOo5NM78VUvVxwUD4a84K7b0dldo3CLiPg+uPnzrWjUdDefgRUtKCrlbr/50aByOI
Bhf/WWO1vmBAsm9INPUjgswUj7TkzcThzfnmAXNgJrQuMlXiHQtO9QY5hzEOxlcuS8K6CcFpz7wD
qcpWKDANVmfFnv9jO/y6wp0Ljrq0+O78YHrsrGY6NMsC/EVC4a4zFxhlS+9jEguCh1JOySElDZtp
MpfD37tag4iWZXTjbg4YrzwTo1fVaE1crSAaGV8dfNh97HhDlUStwWItF/5DtIy8RXO2YBOse/51
0aR7sje7h8wJzNsY2MkB1bX4NXAmHyxd2h+dKUsyskve2ZUQFlYf/t5ghOdejUF+NAmkaDhU99cm
ql6LZxxeXTgBCF9WygezeHHWGp2mrL5HNRUxnFAS2jRWRbglfhzBlyWoK15+iYjyAM3eHsWk6VFh
D+k+9WrrxqEaPDQOr0UnDmaMTCnF9+K0lvoZ3LprtUd+jTqZjuQsT7HfvCFWcmMBaT2ElrV6and/
Vxr+1oek5+zCAcn/n48WyK6qlvXBnnw4Oeu7W/HPs/cFwbBbSr13osnI7T1YnxXW9FRk8Tr7xkbc
uXLdqr7RWBK7FHfWPP0kQLtR0BCtBZYTGM0nNLt0nnK9TWcMPI3XMq7bf+kwH4IItjrrziWR1VOc
VBm/NDGWSV6DuS3+4Oit561T9G11qxypxZMvPONU3NssKVPSnOzJrDzz1ia61ePS0A1afhhyxw31
Vk7PbbJW7MucC/a6XddhfqPOdE2e5VSMQ6z56VORE1LEvUkehYhpNOJGMhf5g0CqhZHlCZpZ4etV
XociKzGA97380OuU7Rfku3pb2Xq4TftVe8dYOXnvjWsX9ZYAlnJi1h3LUyVMpo0FqT5fxEDhHmq9
IviYnNKUF2ia14EOuHidtKT9qmmzXK/2aDj+bsbtePRz2hLCViW6gblEaEa0lI3eHcjuSZd4qgoZ
OXwsr6i0WZmNYXU2XjsUH7rTO1+jM6qrNo2ata/z1GyhY8vOxuGb4sfLR5GBQ3TNo09weATXRBjZ
vXx8MPce36hTikwnNthPU6K7oD3jO6a3DSqFQ1U7rToasanCzrfNBvYiKEji57JU5Lulqv0HwG3O
CGfpsTgQmQTfzJzhH8lZmqv3CZtLubMnbChUjmUFYYzQH9WwA/poIESF6s5m10nAyoKSeby+s9lL
mDsD11yGVt6KfVQLUyjqjMp52QzjJeNlKOZfu0nOYCW4nZ3Mdf8kY9UD30+CRa4C+00j3Quqb2LJ
7CUSptn9ZI7nWjezFPTLu2bW/nXW1LhpnW4noccvewoWzIRby1tXmDAcWk86g5J+KmprKU+wp60L
0tPmtxYTvb0ZJi0Yjw2vmnUrwUvQ6IrBtcD1ENqByB7t0fRoouLrHmLLSv2oTi2t2vQmB7Me9jLQ
o9FbPeQ96VRNdMIHtQZbUq4DP6vVgmDbz1Adf2cRFFEj4as9XLoxz18UJMkSa4lRHyzcjduA7qkb
iEhPbblqzoYYiq1CjBMBDuzuXZ4vTMnYDyxV/GE9afpw7gmywcuyYbRzM2aL6o0Z7bKCG1C2AmxM
F9fBNmYZ0/YX4L5xx0h0c/PIu5nD5C0fmlioX0yWRw8ZfUQDG6xZa6pIG6zf8JGMv0K9d9zEdzvq
PqNMbFu42q9BrA7cuvGoADB+5MBh0XJ0qsCmVXXqES4UbCag16cZECQeJzc5t671XEuJI9P2D3aa
mHHpsCE5TQMuIcyQPKIoW0E9MhHPwvNDRuP4nsa7AKXJkiU77bOQUWW7tkPwuVCFHVWGHkSrzXbN
52e9rA6XbO36L2tqd2hVQNRF6oOMcozBT228eVQbPW38dx8LA4ZQg42wmHUjKnBltnjsNr0sl5Uv
Kici4SrckWJtrnku8/cWCgQ4qe2rc9s13YtD6sDdlvFadwyH3tK+BSC0UxKRlaBhDy55f8O2WJz6
6ieeX2XgkRj29S4xijtf3YZlH6TRWgpnY+PbegA0GI+rgIpk/MlxXzibLE1mNNTVyRumR6eu47Zw
HuwVY3xRHTRdFxjeifPpde0BcExGk2C+qGv5mCS4uvzS0+swUDMevgFDSCWDp6aCze39aassin4h
TM86zv1Iy4zboIPnBo3bbkvC7wkJMIHb7PJ7LXpv28xz86yPZRe27WwSobCYO+g+nSa29TTMerlr
CkR0VEKuY+gqRseuv9tGspWJnBVIj9MlM/kM0+KhC4A8M6l2WKeKx7pyTynu4Sg1lwOJzBsNdPAg
8uLdtut4Uh1+KwaQdpu0VXUMCh+EzxjEG1zp9EWEAyCaaiUIZf6u4eM5NVb5iy6E7Amn0ecsCGtW
+Do3wd1MgkW737kyxec7bttuNQ+L7+AGFdxOevIkDcLD9a6c9j0BdzvcVMOfwEt+jDIDkWqoQu1q
iEHc1m8lBPJh6h3/iioREI7wtXPVlNqdcGxjq08PlWbNW1uHtTAdGEY0r+sPJ1MOEIy6wu2Eca4d
qW8r4BcJyBOm5Jdv3Gz+SLioqPsQZ5sgUtNIv9ijPpJeFdFgIENx7OmVVLQOsJx8ynUZcd2S3Xez
cwhnZS9fPlEQZ8zALACF/ccyaxP7umhuvoHV2/czseVjdTdJj7BknGcjXP3iy6txF0LHwnmZZH5b
Dg45k/kuQuz8DG30U2mSoWKefUDGQsV06F0ywvcP7eK9arY3c+EjI0SDAxVBgMwnXhJvh/1r2y3O
HvRDi8Rs/yrGPqOLVWN9+Fs25lk2wW9/QKrimiu5QZzSFD8SvlkMkEqGke8DQ9sYkpJEXYF6a8el
dh/MgE+9N/2Kmj/LvC5Z8kgaz3dRPGNpvZVYezddYMfAbCddL662pcaYrIYHLD7avlYLAhqr/vZk
FS/t3Wojko92FO+lIrEvx4vUTdDtne7FvUyS32MxbHPKsl+kY8JHLk/S94G1fO9oSHnNzFVgZ6oi
zSt/sQjHfpv91VVhhIEHbINAfDNJ4De/1LZUCB6XynIYtrCOkb/ChO6KWzE7xRZ1ynI06HEFzkwT
0rj8j9luPwqJoS+3Stsm1YJged2ez6Tm8xrHYEteg4p6D19dqEzn4rCU1MM84abLb65TvRKPccgK
O4+1tj6sAFKsISO7FplUBX1pQZ0FG6EVV6cqAKg9+Yod66gkyWFl+2Ux/JUdTmiFXah3DPrdyDeq
0hkPLP0ht0SZGMqKt9TrdlbaoiJUj4EuTr3R3Lx82q9+EIOW7K1cXQvRuqce+52N76xn8hmbgYWu
itMmP9o1Qj3RQP8jlo09CYTRCPGa+WpnNXbyKKma3ojlbiGxj2oo/xSjeS1Fd2LFIbLDb4q4oOU6
1Bu+9VUG/u/r6GKK+duYS6YG4OxNYgnnl4URFKwxywkXM5GVFDTgFoXwWK9N987XkdqmzdTcpN70
FCCuP4w0hfPkKuSORlcjGho9p4k70z67gzKuPVEhyLXMNYlSJxmmheYvx8nyeJKLqreY4zHCbYfO
EOJk1jxoQWajhdGXwN74eXMwsuQmEdncpqpk40EgEiDrD6sJXotAh5d1dJ4qp3zzGfejDK3u3mcD
0Rqbq5x1zuX0tNfuLLE1IKniNUqTjG4jw7rtNdjpfUIi4C/Hm40PNqK8QHsYhiq06FuF2cMx5g1O
d25I4DhXRUfYQTk95nayW6HC2SVKGevlYO+AcPwj4Rr0gPXzSVnymhvOG1fbiTgwLzQls1Je6TYi
VsPdl0LxJZjs+lFZk/XQjbUT8faPkV8m5yI1Njj69iwn936tblcmLa1JcqI68htwGq6hUEZEUBYZ
db4W5448KG86Y+cEBUov+modhKreuInQq81EbIjXllCceB5oOHAFc3a4JGSA2X5HwAfpKuawQSrj
kAli5ZciaIoz7GRwSaFDjxmOkQI7XY8HfXTsH9dijiMR6G8ZcF2iPKnjusmZ3L3efzSYjgkNwnGL
LpcWcNX61wnK7Fz7ov6XFeI/rQH/i879v9wH/48mhfZP86zknz8Kl8L/B9YEE/n+/2xNuCxfTf0l
/92JcP8H/3IiGLrxD4NqIf9u7sFtYGA4+pcTITD/YXh3ewo+FS5Ueov/y4lg+v9wbK4oNkn+hzQg
XEj/6UQI/hFQAEVELwkTyOpI7P2/cSLcf/u/+xCoMndIKMf09s8o7P/mPsqcu7bBFujTCWVZUZlG
uUZvbWx6/ydPjkmb0v/2y/gl4P8UZEAz62Q/3m07/xbJizGIKju/MXdzunbjuTcJP9pq5sjVxvJb
34IhQGk2UNDqHg1ES+mmQjolY+YxuE+TvMjIS5NJhYKczCck4fLd1juytQsehN86KP7HvOBcel39
pVBkSwZLTelFSwwZOspA33o1usy4I3Y4j9dxWIyQYiFviEyj54IwKLLDQ7CYkCOcM8R90tuafmQC
q0YoVj7D0GI/VSEgpEHNB6J70iltGBwHcXY4J/iF97iZVh2btAi82G2R+8DPVcmZPt3gq86sHFRf
QtJGYlo0Hm8Yosicqu65Us30J2+VjSUcJdBhySoF5Umsyhl1iSu3yWKnX4aq5q2/lG69nZWjrB3C
omwAKTQLBA2ovgASygwVvKzurICwUcuRHxJ8dqYz6BSSTKaMKt3CeD6YqXOTc2ubu9VzOBFrPnMZ
+W2bfhIw5TuMVJptRja5hDTeF7khogI5wjvKx07Cx2Tui9QJKOPmslmQ8ySViJnN/g03bvc3myty
BiQaKaoxqns1ttAJPGMpNdanLBldAg3ylsgUz5u5nYTezt/aQKQGwE9iGSFxVuzhE+rtm8gnaYKp
ypoqpJG+OKBj+R8cncdytEgaRZ+ICLzZUlBW3ksb4ldLwkMmic2nn1Oz6cV0x0iqgszP3HsuWGBG
GvXFrwUTE/QiGDULYbY/0oGjFJdDoC0oHkp8gN/vXrweRFRcw/bDgx9W1a320fPcz8FwDSOvMoNa
Jze9nw2OGBV3FUzfapDmh4fH+WHbNLCNpRNwM1Sj5LQ3ADv8kWXgIS3l4tNJAzn71AyuWs7cdr53
2jLHWH89WoQu7nRo/yFvt05N6ffiqGyLG2/0WIUy07S3X2TdQEDmSVJqeKxGs3M7D/4lc2aC1cAv
dBY8uEi3R/5MCt4wnDaH4coaihgVBsyeovTN0wZs6D9lKdphpDwmqUNZVER040qRDuNe1/4wUYAd
ugRao5xqa+de5pasEjg305MPMuJjHCq7PaMVrd791a/DNJtL14k9ps9gMwFwMFkqWkK+qBL4ubZF
sO2OZGMCaezcNf2H2p9rFXuL4DoH/T2JW81qsj96uTnvO4wEPrC7kPk7OJ/1CbgoMt/ACrjWeai7
RziOPi8bevj/gsq0rTSYiZyljjZC/kpGQeiz+zkc+CoHgE6icl28KyiRbX5mH3UpXIm1TEanXb4Z
pG+fElPKGrfWyAC03YaQV942KZSXcimDOLJt84dqvLgNAML9Y6qEUtNv+tKNsQsIDA8QIb20GbZm
jSGNojHgGBiNO8MHlOIXCN52OjQBlcAia/x48V2ODYE5cd4hrMoOtuNswDf7LYA5F2TDzjVMhfUi
gpIFWKD/ylDJnnrlek28WQRnmqw73utWlM1V2RRC/ho86yYHZA6SyRlfotZFHe90WakpCKVRJUbn
Ga8jTTx74ryC8olAnrzyddTznRmSSpNuo61+GOgIAdF3o4fPa1N/ZAgHeP3AbndJtC7Gq2z8NTtE
RSFWMrjtATeGzepiz8m5jseBJxI3VgmMhh/LZ2pU7E0SwwyLw8SXue2ZnGOv7O3JNpjmLcNjznFj
vM4sOJlVS+LGYmHRkKbh0gT3ZO6ywBh6ydAYpSnq8iLIpkePhlXuXKFB0G0CJx/+tRK+wAS9jFlZ
53HebubcqZ3ns8hPzE2QfR7VXvka9hPKkpqE5e+oMKG8mMJgEmoMymWyMQmoQKvyBFM8JJSmW/Nc
j+S2zmnR9lazayUbZ5rtCMIqoAWumbwSVnPyi4pDGmq796XrLCM33bk6g4OVdxA5KHGMi3BNZjmQ
7k42/IGZ7tPS0AxUjyUJvWZqFEzfrmwT5rgzZ5rehw7ysT3SgMLfV1gYGIDkxNbAwW0QXPjoNOGg
SVs4DM5KjeW3WZpji4Dp3dXugIjb9aPPoHNsO6kqx8N5avIsQNZYObhVeHWRDFQeK00LTwY75hlp
IJ9p+xSSToNcg2MXwJkidDgWuVUxTli94qteI/VRstbpdmPhe5IOfJ3v861CsIKvxf6nyxzNTQP7
xj9EI6HnCOKK+c9lqlLEC0y8eW+MU3vyWW855zJHCH7p+O4iXHCWalOvWfObsXeunaadA931RYT0
dx0aN9gTV9a5qELzJg02g+NKuxYheOEUujNSeEXYQqZ9dvK+IUD/ZT3KnkQZQN9iXbXNM5mpVpnC
Bo3g5gvE0edFR/zmmELMp97Aah/7fc4lx2i1JhmYkzMR00pzIbMtq3Yuxz5zhbHzH+FtAP9Q7tJ+
5oE7/us7ac+XbsnVhDdahhN1UiO7VKw5x5qxiHHHy2OWadj31Zu5ZaaC2EttElurnxv3rlMs27kv
/evWuAGGtXNwMn7nazcyAl2yNtzREIgt9buhn1KuhiHdBjvEF2eRNItgp7j3qIzMkxMAzo4bhEp+
is+MFtJVVfbnY2Wy44g15dGth4jvr5nks99BgwGjiLxkJ42IgkeFpTeel4V+5qD7ZVaUfehwE/xc
KLQdhWweV9mGLiaklEtVzl7rIkd4yXPomNzLAEURjzvtmf12cKYhKy+biw0UYkyFHlZJvf0ahBO/
9jXHsdmLb390L6Rx3Y7KxvUx+9Jk6diHw2fXCuNTjRBpg6BNSzWcC7dl/u1Vxalu8IRN5YBG/zqR
gi3GBbwiIhiiY0j8aE18IIvFEji1OWn+7dha5q/nMzXKrqdtQSVi46HI+yCue991Exvdyp/2UFJM
jZTJwtp+Z+vGSJoOsGI6aWzc8czVzGtkTN6NJfAIHYuh51KGrIPqS48aL8As/FdnC47txKJwXqmn
MitIJ7N3rkbGezwnuMnycd8gYHtoWZIY/IaUQACypk1TfRT5Hrm6ZMw4GnEbjAR7+F0BU7JA0tEB
MyYWu7P9J1db9Rvz1Q1KM8/CzvIh44iBUQ+9QxDrGSAG+m6e4bAFdRaV1ncW4rOrhFidVGeROG7W
hHbMD/xPdrUc6kaatS4XhU2jHiM+2fNwSTxgCFRsxhb7TcvAAwRpyQTeI9PNyH5vDTfc00djHSmZ
N34sSKLTNQgQSZjzemxNCsS4hvP8G+EAvZPsJ48syWdUWYwm+Wq5b5N2XZEhLWByHFY1sSpd+KOZ
4Uy3uoBBE0erav75eR59jdt4lgyh4mrmQh1A1soMkGmIPvXO02G2M1v2iy0DkKwiFwkJez0d4QEa
h7roB8RQBh8STqN9oNjq63o0jn1e7tXQPBit/orGSj7LKa8v0+xkPPwoFthQPVWaEQGVYD1/qg2D
Bfa2CnMMwLIi6yQoKcHPEp7uQbFpXrRaJj3bjA5hXmu/qUEzWMJEMd5O+ExvTbQJL452biSmOv7D
oD1PE+BNztA+tSaJuwaRCbqMR1h/LslQnd+fIKUZB+HWyZrlOplwvyQOMpHd7PnppvTd6HY8UJra
ZGW9w6+uxBFDDzSeFsfthOgYy+j2tCjriwK+zGPTsvF7jfl8UMC59kve8dHjWx8TT88mzu9gel3N
tnkUUU91V4sIBWeVHUdAlKimJWuq0dhu3QGXDmnRc6KWqZdHs6WEWAeUur4Mh5SNndqPect82uhe
sDmW9S4LuoIkCMKDEYjKtArb76FTnC+5gdpVOAdTe+jYYBbuzCtipdLleJAdx0NVWIgNQPxWhb4P
p1Iw3wnwaIVsa6Lh0apCliWj48bK6aw7f2tRrWbWgYP7HYvMucuHH3ClKe5U5ERbJ9LS8t2DMVfw
gKbmvBXbS81rtQ6oRayg4d30oWU51Wck7VPv6H+ea39vFhawuICXSK3BS+mwc4m3kG1VJPDoFdL7
c5YlxLMarml7HbGMPIG3GxS4NHSXZW9nfvbUbNfmI0A0mwnAYPEYwoTvg2UFolQEu4YrHRWhMXU3
VHf2Sfhbt19IfYntpd7PbvvWNmI5zT5z+GbCcokDbEuHYby1AOvGXY5HhcG+QyfARhLFk7/uDEMD
OlzeIewPVz3ncM+R9FUE84s/obnc5UVF2ifuS9YRmZfltxFCg52tvOl8xSDHRtOI3aZd1u3B8iK7
+nkSiG9L67EbVj4r2hSFq7zN7srAf5BhY+xHu6LU4izgeXPsX40IzEsRnEaHIOq+VKsugan4rGte
r6g03x21relqZ3oXrG5zMQCNfTEI+SmDaDgADuwbWnbzH6UDImscOYuXf4aGccyj+aH3sQzkarzp
6PkUYl6j6efLYHsddmLsy9hO8newUvrZDfIP2Hd0T7D7jgSQY5C3jOjf5NRsi9kFTHYczHNzYpFB
09yiYwdO5gf8Xd343qroxjQtWmAn3Ltz/au5TIpdUAyAFXrjNAn3PGtb7iK20BR8edLhMhlEP+2C
ALdla0EwLT3MHo5760f1GJPjdCJFxDh7pvVbBuKaosb/5LW+mTLSxZI99R+6bqlX+QTMJcb8ZX3C
AgheSVE5y6U/YYb10wYnIbUDddKlvtrTdONFqJYyFlDmWKe4uWm+uob5euYfxoGv3IuKw1L4HyWc
tCiQl074F5TUn4iX5ps88P+Dc3TGH/5DCuV2kWK8R9o9dyApouhiGNZjji76Fkp4sfOnlZVhtx/c
8GixFt+Vdh3ctN1W3tk5qnEZOTEeqByYAMsG6m1Fd09pW43GB4ExWMUXArnCUhcUk83TFmCuje3a
/XAozij2mmO2mS9hUD7qrT8PA74vEI02Aq/rsBj5amLZ1R8KiJvaEvkBXzXuDlsgE/GWjXY8X48l
tP64KVnYtljvj0i7J1TZVbULbbHcrE6DJlVb79s4FSn1mkX9amQDengMpkeMTBcPGiUc1ShavuzA
FTvlT2ay5vQ7Xj/Np8KpVLabh5zpMdOkMIm0jO7bxuxu2mJpP/BD5V9Q53A02qr+5GmaPiYVyNhY
y4eQdcHUqZbOoo3uNMYo2KZW4ioIMhzi6D+2iu12RQD7fhv76rGmdwHWHoKGa1hmwToH1may6a2R
gUKWpTBZSJRy8jtQuN8AOKbDYhm3ohvHxDby/gN/6eOEDfyNB/imCXvjhVUpwla0kzucYvqjZNHw
a2uHR0IxPGaa8EjmDfaAjaOpC2SPYD3cin2F8+m3nnzWh43F6zveOyttaIg1Fud7+Ik4MzgGtq3j
AqEK57/cW6UeP6K1WfFg9L4895H49Kz+ECJPuch+vpmb8bbW+fNYVfz5Wfu1YBdBhjscVN5+Z0P3
sM76pqqnd3Ci/YPrKu/Dxw+RADl7txr54pgIV1epC9Tn8x9egfLWK5iUIceNJ99uEG9Nv0Vmjmfj
umFgOw6i8rxY7kdtjIfZdr2D52yMSXrFUt7jaVUMxTdli7QCOXq/TKHxGunizmhB+YaMmOKW5muP
n5SvZR6RJYdt7zx1jkVrvIItwDDRnmfPzHeWQ59R2AzjizL7pObGV1SUj86CaBEt3btpTQ1lrRnG
w1jfynA7D+F0NCyBvVQosbvKGIiaG+/Y0Hy10vhlSksolRqAfaKaTbqMjY3RztgP/LDklpu777yQ
Em9efYuJLTEAfdM7C6YNxtKNKWaP4YUdOlrZkXjqpKSTAmoa/tXsIHQETiAWpI+cvaAteDWXDT6x
IpRgILhyi4S8oQ/9x7UZxJMyvrjvyOVS/Gj+Gte+MfnZrOFFkPaWeT+6HubgDowV44fSgSPOUCfM
ojtE7NsBFdFFR9jKmE4R0buZx4jV2R7WyPU4GPLisvg+t5qhUm9ATa2wugVlEyVLHsz5Zam0frrK
5WBkFzPCKZQA6Fh/A18ueyPkTwv96C4beiMZ3fFkY/8kKz67ul9EkFgeKIu2P5J7WKba8Zgjbxqm
dudptng0/WUhHxZ7cox4HiCCDIE0MGS6iKMrpH0cDE6dVC6i3KCnYRIg4vn1O51i/EyRbLnJDCrs
RWgOqLVgK+RGpXMshNI4gHOEH2rT/a0pSng683MNg55l9qG38JM4/vYb0aTs1Mj4AusD4ze8Dpie
2tW8/lH8+lAL+FBZK+B/ptUGAkmFtTDpSlgVXceBBFuXyTz31dcmra5Lh1ZzXa08Z9UyyCPofhok
G6S0a6spkabXMJ9szbPv5GeRB9dtn/4zu+1kIajB9H3YovFdMaa7hcxrvOpFH61leJvd+b8eJUeU
cZJe20ZOJcToCxNBjDkh30mqVcbyOXxiuxFCXbXkymBvznMUSri1CjF9zeHGVM2or+bCwmX0nkeX
cIlolUaX+UeGcmkH7Tk7MDVy96YBaxL0I9pw/1+0hlgau+Wvr8W+69mJuv26nSbMwUnTjL9kcavd
utQvUd8cMKy/66j4XmcLKMYojhkt47/NppxqEbcNwqofJ2z1ewMxL8avAHVMdRpgJdUC1/2CdwEA
hQUblGGlUcCfCPOye1m8tts11IOucJnM1x8cDszrcuuDb3JLsSjct1zADXwgEobyLu4Fi2kmXS4j
gAoBvrqABx53sqpg6I8O86m8qUFr9HqmMev0JbIL51xPLQVAN/xl0eixvDbtjwZHBYdePg835ewy
DN3KL7o0M503e47LbbtpcZzlLFKSaAa8HTdF+NjWOPc6bpVhWYJYMpiJNpoH/vpir2cWGPbi32vG
Bs/9sF2whLIqznDz4R2Y7jPRPjsSMHYoe4Q5sLHzibu8i7YnkzO1kP4DY8J7gKd0ieXaHa48wrcs
MP+mqjtW3ooP27xnhUzUuBZvAHlQoJErt/Om6d0RqMzyqH0Pwjk4QYDBTHGND5nsHvOjQrkX1R+b
y1mDt+iRrAxC3/LxlPt8HU7UL6/BLBhVsX6LdQ2oJY/UceN+8GVj02XbeAMto36KZKZeaCRk0glt
HRE3qv0gnUc5u+ElhAx0lR6fJ1k1r63n9j9wmFsUBm0lYeLX+zKSPb1h7TEi9f9xPXcJFlZqGbPf
2n0vwL9JVd27ZDXuUXo6CVt1ChhosV3cIHUZmaJ78t7IKKj2dh39hCaWuUAZR28N87vFHHCJIIVN
cVDIXYtpFqC+7g9s6lk/W+wpMoNFtIb0cgYsjT/Bat4Q6EKs0RKvqYfzBEjHz9av0Y2/2pPHSDMv
diux1FhaBB6PKGz3wzjNh1pl84ExgYjVlp2DoPl1/Oat25ZjFA3fK/anWPpKvcnFxOMOyzVoUgh6
iHZcFUJs6TLHTAuJ7sag6sjw9Ek8m8VYb++0EOzh/ZZPTObUmp6xAl4x8KchovMLkTCJpNfjSv/e
TES9cdVvz2u/6N0yye15mUatd9j93QsDFkZzUSO6D9en586EKf/T/pK/VrZJbcjoHLisQ/m30FrF
mPqBptDs8hRtCK8MEzs+8CHWdmO2LE/cf9NOLAN+DKt9JtQq2lVd8W+rnS1PzGAdq9jFCSMSzH1O
ufNHlULG6m5X+D6kHwhu5qGImkSbCLCJ4dY3Lrcm2DSKzcEbmj9bhx8VqYw7OCxhrCf9M84lr9Xq
7JwCh7b2x/bFnmkCW1OVR/TqVpprBcuniPJkhu790+rKOwwFY74g8ManXOgx0SAR7laXlCDazSld
xxbNfJDl+wHk2XtHF6Ks8jvKwyEZEIrlFoJpsbHCXQ3/zkOKc5QTD+1sZGg32pA4l1DTom2dpZiw
+gUGOb/PnkWt3E9raH6Lpfy3dfkjKc9ROuKHjDuVH7Gv4ABlRXpBW2pd1qD80607JSJb/vOz/tsk
dXJv5uGzo40+IWO1fclVln9lVvHCevAe5f0jQk3/tdYbftxaj6lXyTeWhHyRGIe7/hr73XAOzDKE
05/Z76hr3hm8gYarsv+0zqjSNUI4SdsYlzL8V1Q5giefESaDRBZnKyjwed24H73qOljz61trYetn
FZopjpy+/G6VKfGc321tXZ27ZG+gLSqwUC3Wv7DMal7enmKi3PjPF3HwSfpZiqiAEefUZzDt5Xvv
sb6rqqeBLWAC7RHVT24baE8KSfnrmgSJ8YLGfjZt5W70jbsO8WYTmN1ly9w9wQf7emISSuAQ8OOH
aRudB5J3GSaWut4Hq3PGCNqkq7mcDcn8Dt6cPFH4nWbyY/DT1LtxMPAcSWT8b8tIep4XLNGhQ6ub
ttLud11IrgNwDn9XDwJAG1f63suGiwQSixXa+cMFAcfBZhlA5mtVulRtefhEJ+/F4UzB5pAStMcq
Fl6s3jisEcqVYLrIOifk08hccY5UOaDpExjCauShV6J0XkxY/dtGs7Bf3ceyLS5BoY+VqOQRxRCr
Gu2s53WBicReJ0ivnigBPh5OrDScJ4nGvyNaatm+GhbSd25J/gILLdwag3PnrPV3S0nNdmF5q9mn
7M2+dH4Wz2HJFQUg8fSE6NsMpHNSUYexYj75kVGdK7+3P9bGqohqwCxem6GmCMLNgosJoMcR5cWA
ht4n8SKH38MYcXnqxED3l1GjMcy1IYZ2vN5P/K7Tj88281wM0ts7RWCXu4GgvO9wLMltsJxrIeOz
K+zSHEAYW3TIZ7QpRFu6cPTYDWSbnOOt0VmQSG0Ov6ZVd/CUhmsPD5eu3Bc1otlGhDTenT0ceENX
fFJ9c2fYbKu5jRnL4W2lKHLVDjYYw0StlPvnCU4vhg7/bHq3pCR1+Y4EJiPHhGgEL0QumKR2ZJZz
qNc8eFwVElX8Usr9dgYyYFj/Be1/kepnIhCuE8OWF7BzfbUjEcXYyTAPkr5zb4S7Gpex7P4bNXJK
5cxoc3uf1sOj5gzLVj5DjX0H9M8SvgmK1I68I4tAbk8np2A12/Z5aqOa8nXF+FXR/GdVJ16JgYPB
pIz2Y4D2pRcX57TT4jCMJts7d1cWyK5wV87+udqQEPiVV9wO+pqU3ATIDmIX0wCbqcaYzT0ejQwT
iJrf1GbUpzWLhg8wXvPI2yJK1i5GLll5uO6T0dsMaWwW00ESFfNcsNKpwq+gLlsWuWQTvvCpcNys
hNXttmKgrLUE7LVdDwbuU0qXseGcVT59arGB+OuH/4Lr4TPp9VBWHqFuJv93pnRT2GNWauNYAI6Y
M3l0eX4Seg2jScwmKn8Kcy1DjjU/2CGavvPUZKSjB5emBe9/JijBfWfnBHhJbe/doNp7nefcH2op
OREd52aurvZuow/5lprRie2x8T48snm91FKKjcuqX/DDQMoLTJmgy2fznXGTfUZlrR4zBOQPkz+8
ZXg+6fRYAhup9Ovy1u31aKZ2vXhHE7ffoXZaHkyJ+ty3Z+sWgkxuxcumVsx1RHud4KyRx2P0+rD6
S3ZxNoMKZtFDYtOH3cpF75sB+LoiEO3khjx9lVUyy9jqGpFcQAiUU2cvyEjcp4KwAH2qfClvLcQp
2MzZ/ig3OpYzdRSHdXm0a82Tm1vTa9AIi/27NBOP2y3tfeO7mqwjqKm/Ks+mxDHyx2I2BwZ6JLsU
OBuR1HqG+BrWiVJ986+ziRbGDb6Q/DlUvEFUKE2Midl8rkncXWLDmNVnjeMAu5e6iHKz72ze0F/g
3vkHtX5Ynxq7U3wCRXswlW3cgOmZD/kCP4KCr1SwJfylf/XZRCRY7QF8dsaJKRU+NVuhfRjxOAwY
t5gkbfndoFEW2SzMvLG9MQzWYi5n8ZISStb/OiP4BFbo81FKAn0IQg73jvSmC+35vLOaCM0A8AtK
l2Kv7Hp7rS0yIWIO1isip8GHRSrEfrDd4j4MQMpVNmssZN5M9KLs2rBnGTwdMX1Ld4QwUDjLe1j5
zp8h1brLACd95DMh4Uzlq5/JxkJ4U8lA71RhrS+oYwBgITCH6IO19y3jPDuuQQW7gyiiw8QD8hqW
rq4SD1fNDv0OPvMxMiUWGuwn13jDGjUC44IHQiIgLLTkB4iKdpGZg5Gwlv+iQR42jrjNfFqlVaNL
KAltANGCUqLw08ohkMRxBmvnrECN8hJP1mQ4zV8nrOnfvDXFsabWi4PQc+4quOikIKFecscXox2D
28CuxxQYppkEBMlccxYcIow4fQjmUBs+/RIte6otb4pi/mncTagTXiKUOwjJSxauxrbaFcPXlbsA
WmN/n7nj3YokHgME5cxbkZUVEizbJKrGnkEdGVa58d4jgLhQ3GiT0m5l/VlqcFpJC5yFjrMwlrPp
Lt6nr6PrumpoSA+vi/q84vXZlQXHx85QDXquuYCsFfubZj8IHbG4jO0ongfV03KFa+RrrCkVHKMG
+UriB1iIx1wiRbZWTFUsQvH4e/Tpvm/IM9qEErsW/OHY9tV3I5BnF7g9XlGpskEa8+jGcGCM+BW6
qdrBzWdV83wBn6zXeJlAh09LS2Sta39FwmYQLQEQ23b+bi7beDtkTCPyKXxAQxFNnOEtoMnB2CyY
BBMyYUNpkqLMVdzUoGC6qxiD1UNFRFrl2z3qkXU52X2uTkQGftCyEfZG+xBvbsnVPfhnMbmsD5lF
nqthuy+yGv9dLc82kyEkY6SNha17j4gowa4O4jCDt5zUaHk2nqP+yTSZ3tl+TUBX6cM05HQOl6OB
ZZz7R4UAehQBQ9lMO2Uxy91hDIMU6ZHz6DDjwJPSfCm82Mi1QNMOtGxvrCDUITN1+JcRdYEEqEec
B0CyQ/Atqjr/V9D5MEQJG/dGXSNvCOCKu4iNyg6hcU8+SuB4WdpgvCK4ImI/Mgvvwpq1PUK7FBW6
jmBNymIiOQxm565DZoI3VJftzpN99r4CgyXdb3Vq2mUUaC8GJgo4SwPSARKAYq6u8gF8YXEYtqn9
B820fMeODzQJhYS78yMdfbLvre5M14fbiXksemOGSztkD/NdMeYWM4smoxO2RhdLTBSh68A14JxV
2FjApO3iyet6N8Zpu4DbYX74w4hzuFwjpu6bNfrpTPValogfrML6rTvURgsqOITr2FRHaFOEcqm3
oNepy6IMeMQkxN5io4Xsw6m/F9aYkmUTM1/niX70Qn7JzYbo4031HTDcaFM0qj5GGC9UP7kbPQvG
5pDUIgqwsrhbAkZJEHkHJ5u/YCL/EEcUPZTjFVKLpnxKTLR7LMm6dC6qFDDMdgBx/kFxFjzpWRpf
UWFNXHwgAofu2IbBdoNDH4pTlb1g5JWpixvy2ClNj4KBNBXTXHGgKR5SZ4qsbVe7AagIryK80mzO
eCk/dev8tVxcp3oxRYy46lryvWxONN0TydhfxOKdwxXRWxZYGHogopW2UyCUJRtx8u7KbpPvGCwv
wJzAj63nft4YYmxOG/tOgUgO2XG287VglzywjKQPtIV9QzO6Obuh3piYMEpmELC689lbLPaeHFtH
L2IxAUXzZqt8NDtr+7StxXNX6DUZ++hgNri7d7livwpNswSNSJnQ/VvdRT/U5XQXmtjqV9H91MrK
PjlY0M8oc62eFkamJwJqxKMnCGpKbPBhPfP2odtF4cwZZDkjg6QaYOUDio6qPTBTty9D3XDtMFcz
FvJ+iV+jBbmao03sDm+T5+SauBmjeKVaaM5ZP/wRHVsQDdVigfTNBhF979mMeHFzb/eQOyF1M7/6
QLTT3fukXWJeWcCEpBPjTx1PxEZxCxo0vbzkpnc7ymhIbSq9u8Xp6heoliR50iVw/rayRSYsV2dN
UV2OTBQMCZRRJSX6VKP/wPvex5JEkytbJakFPUSlxcMolruuyFMtp50SE5JA4azbrTBb75zD/RS3
iJvXPiG8FTCRvfYFg4ildNQ+D6/3WWFkG/40qwLjq8YmWA8cqqyv8iab/8NPSMMVkq9Ufgvm82BD
OUc44XXD3vFPGE3Znkq6C3q6WZvzg1cE45WD7YhXGcn1seLwxI4i2v45WsrxdSRmFMz5XBD12tY2
38O8QaFOQ2seZLr0TfeoZncyEqIAu+4nGlvgHBy5fnkpZ9MtT3ZdmvMJQsZc7s3RAlHTKWGbaYS9
8zqY0vOGJGvdxhs99LOF9WUNonQTMGISH21ntzdK33ZIQI6i/rZTRDImaqx9+zSv7TDiywRLcOus
HUOwZobQQSlB3ucbwjD/h1k/8Y+BdHu+EjlsL0gGWWkUo/bxCxe1GiF1cVHEQJRaj3GYWRfBnoxH
iyGnb7d7f+vxLg/l7IUXryXvlPi+MJi/tOL6vhV10zyPdjg9lxCwoNQOXLPcNSz5E5eu27r4TZlt
KfJ223kphtXbEsQRoWafBVhpBzpxxOeWV1b0yIhipKdgSg8noriatELCLRDzohmHHxxavbfv7E6U
xzIEQ/VTOob3hhSTkCy7u2ok68wy+12Qoe9MBmaAkIezeoOoCtgbsVNugkdd8yn69JH2lLd1TkvD
b+y2P85SyNtAWYWJ2NVwl/2U9wzep4KqsKnQRaKqCOsH8mMjyWuqHZw0y1jyyOkNO4FgXoT7cRj+
PzGoUVJsYiOciO+cZnPzkInttxKN0vFq2wdbh+jPvOYnBxswJiZau9WqTXm/ytZ698yuZEu8ViEE
j75FYICUpTGgmImt2fEQwRThpFDhoTGv2QDUb4hKndISZgLUwoaV0JU9codoaicUSaWfg/pc9Fj+
iWFgRBSMDrItQFaL/1L1lWRMajnlTSMwz8cej4F9Ur1wvJhNk0YPTuYNZlQS1qYLpICalEo6Nxhn
LBCM+6bUmzpGEFVFurAvFRw2vQwPcnFrYlDbdm2w8haOqo6LY4cZRwMKYoZ9FquvSsrofXTmQN7l
oe/0l1LmkpsZ9aGb9h3egAvC0QVuN7YSym4K3o+NXTcTusoKUAey17KZCDTA8hx8wCMZbBg+Dy7Y
SjvW3mxYP1FLIgy8Buj87i2UqXx4dzRt9ucozDlDeTTkN1mdrzCiOF/XZwqAnmq8ysKpTcZybqnc
YG5USe62vndQKN3WvcGdaZM8CR7gzneqiYcXaKh/mjN/FDd9sIXfYpksaz8idrp6HcmATeoeSdz7
FU2a3/r/Y+9MlhtH0mz9Km299zTAAQfgW86kRGqeYgMLKSTM84xnu7v7YvdDVnZXRrR1XKt9We4y
M0QFCbr/wznfgSWPnjhHiLamOsUCgmMLyyNj6uAN6FQrEUCyFX/iMRswDKclwJ8S4NJahuh6L3Ec
29O1Q4M6cJwmwTcGJ8S+lYUm085qC/er98zRfvHq2sXwrqu0uAurMMmPiVGD+A8rJJk3ITYMujeY
vhYUsAw1H2vBwDKn1RI+nx6L2K7sBySKrdirxrXAU1Vlg2yzMCZSDIoWOlSP6SfYss/LwhuSOHuP
ITEAhZcyza1mw7BFjidyZtPpnsAywfxesn2kOIS4SMRVwxridXKm3n8qkb4Nh3jsm/S8xDSiRJhG
Fe1IXuVZBHsz23uIxtJbobHWIBm9oPmhHN1DEDEqNuRiCAnqSyOvsY5BXdrDhnH1cIc4eqyJQYj0
BYpOM14YUncBimG4D6TjobT67IdgLK5METePSLlZnvFeUsAIwzGoEILI13dDP4/p3p0VaktHUYqs
+yiswz3jJNI2WwP6CISZilYKCX77few8WgQilRGhRiU3xb5DP+Wdaqz1zHerFoseRVJwGA3oVwzK
XUNvw6Z27W2PY6M/qLLkGnMak0taouEf1mTPdjwgXLngU9t6egvRuFZrQtwTCN5u3Ld7xMhjt1MQ
VO1TPEJg3YEGTqk+hPKntcRzwIiDZfEn/SkqqLwj1WfdAoHNCAII5g+w/mi/ErASemMDbXvSQnfn
QppIKdO0MqvL1C1UdJ7jJNq1TeF8t1VmpVuT7KGWWi81+0NJK/3B2zRW7EcT75343+jDdocCubAt
FP47w+a7zGvNNzpqmv2gB4hZqYqi9CZKm2zaMvruujMip9RFJDjSg6CWlNY9FTmn6n8uHrZ/u/n+
UyqMaf+7nY+8oeg9+v6TnW/5E38lC6k/qHNcpM7aJrLF1Tj9/koWMv9wLceVhuGpPy19mPb+ShYS
pvMHYW+GaUjLc2zXdsj7+cvQJzD74f2zcVQRLaRQIqt/xdH3c/QVS1Vr+cfxtMmq0PBcTIV/99hR
P9FRyBbmdF+bd83YfmtMKL5YeeQ/HpCfIqn+nmLkyCXb6p8hRryW47pamRIolu1J21n8fn/z8zVV
bU51EFUrI63h4rBB3Q0GLx1jo8HflMNaWylk7ZzknXMxCCQGmjsODwxX8+9la+UX0mtZrXVhdvQy
Rb3zZyMkM4ZtofzUNOYHlpQvUaHpJWkbb6NOthusD/IWU539xubOY5NXXEK0fSyAlN42qv+cWCGj
Fg8sil5mqQShv5LJja7bKS3eGDuj7W+pvqqVLbzIWeNG62+QZd32sKg/fctPaoDj7runwgYSnt0w
+2Fzb4/xKe3pkHzi6NHMuDSQdVfbMDWJ4Zo87GmOBXMU71ZpgZqPqoe6ckE/lbatw203+W5DG9oG
n+R20zNZ4zL3ZwhIOq1qydEF0xaIun3I0O4kWJ8y+IbGA9tmEjg8hLRR4VMBdpxm1cnQQs7wOUfE
7sPJJUd3eJ1kihQ7HGISpfTA0OCm1pa+7dl2feC7wNIpusyOMADm1veGGdrImKWzj4ZnA+y1i3Zi
btC04k37k3NHEHvxg7DP6N7sJu6V0kdrgLqlIbElHib1rZ0rR6NqzJRGNSJ5z00sWMFJhZZLd5wz
jmKpirQtH4zx1Ikax4tZO/5h9vvmCd8TfeJQO5FzwttREZ5bGVCN7ZABPwE2rfenIyp6kUUTtyfR
JJOB2Y7wUpgTmatPRck8gmmehuNXg4NVQMWJS0KFxCB6k9cKYlCbWarYlazBT25HgCRDupgJVkKS
8LNyCvg1/B3ax9hQg0aXMoHOjoyO+CFIntNmTvuUV2MVBXXfC62cthZhxcqcl/A6m2mvvbIYfwfr
AhYT6SdYndbajJg5dOAvPxFjkscMdEj+8FjHzHvWVUtdR8A2IzqNM9AiF16se+0JrOthrU+0cz4E
SpeN08rqkZCuU7E8uXjUio84M9Mb28B+uYnhalU7d4AtuaoH5EP83231A/kDbU7v+kmxFcj3HDQr
accYvsZ5t0PQNLXBXdMOE+cCh9JUNp9J7SGpgx80vLHXkIsaSIynUrKi3VpOSF3v0e/QGYnUrLY5
cuXwVCHyLQ5u22YLaRdtRh1So0GVZJs1mT1vTqYto9p6SRPQ+/gJ2k/hREQd1b4b3Fkq9j54JhDA
lo3PrNZMF0aL4SLu5sAYp/c6FKG9bSWDzF2MdzZiZ4i5CFaAk70lsyEeMLwmHqInz76ZzQUMFDVW
iv8ezLjc64Jnhv1EMNxl5KABooocLKptWuOenCBrPMdF1z01eS7dY1sQHrXiBEMA2LhiQlJGlvMh
Z2oP4WE0ms/cYf2zmqKo2+a57qZDy4QNWV1hK/bJRi/jW6MHSeZaTQ2jFyAXHmHmt1BJhCB41qyi
V2P0u+DVirX1Y2SG/GGCpL6Hh4ofuWDvBUVT9NG8KkGugYfoM2oUAteI30GVGKaQ3eJtNTnNrU/H
4qyYDoQViADWxgfWjvW9qSUcnNLUHCOJLoMvNjZBtI0xb5Snua6IW+v8uE+2dZta4dbAktndGPaE
jFVnY+si9vTJ7fSsqAt3dRjVxVYOVWgQxtO78gS6RJXHyjJ5KPowskyieWlnNmYcy9cu9aS1Hsiw
h8xtI1QXGCP4IrEOD65xSEd4LpmTO9sZTBWzcWlU4lFadfBBtsNA2QjdxVs5gPWILM5an+Rha3il
hpPpwUzq3lsh9vITJsjEyayGDC/qS5MovN2G4znXqis4ByjiqUkjJDXPeY3yaR0YJrPmVKss+FaM
tNOfXm3m2RdDxXl8L3xk65sEABjrutRE0nYPINb27pgRCXacSMrTCTYrpiekEmlpDA9asIm7YJc0
e54t158Dvirk+6Lr8cG6lms6NTdxQAgVwtp39RQPN7zPZJFknihYahpOX2Lb4Of7B5DRSXfF+tBe
Nhw2mhkXWR6Jy1+xSMrs0LKvT0Chtz1cmFXhqslFVGSh5AT6mufROhOdSc8atMLnRGL73TwN2pia
CDaTkXnP7gSzhMM5gCVWAkqDZjYxEj/kaL7svd9YKHoGq+o5StBGcvgh4IlOAd0y4XCptN1bQSxF
hRlIFtyhXLTda2aGSbE3cmlbex+rjMnSMoKUNFVU6XAsgLsieMqHyr5nBV3YhzypO/cogOKS+cO2
z4yZKJj0tlPjsF/EE6+gCpfQo+KPuW9l+1hiaJNnTJNjdlaqxIc0ZvZUE4Q9kCh2DcdKq70Pp9x/
MhI59xtt2D3e41gVGb89PpxtIrLhhp2X5WxDL40A0KVyGD7bmeX2pk+CTN0BhbOuR+zyCqR6NWBs
gZUkeYecMb9PtBbtKQx954MNDxwNYsLhzUYNTMFNOzdhh27Dku/KHILuqybtLPxus6XrzjbGsuAa
mo8raSfzjHVPQZZOuEZEAphnNTGWdfY8KmPcb8varifFejuY7ZMxTz9GxbRpHEtUEXGUXRy2fxQe
/pQBvpxQyHGmzurQpWXYreOsSW1wsgQrSKsBfzbGVBy+Cg7AfB+Z1OVvQwJfeckBwwIzpyRu+OEi
JpjHL7rUxRPMsbXi6WyIijZmvske6uaa5rdOsnAnuwqWX9krzlxR0nz1A0IUx0n3o8EOLffZY7vt
VB6Rms7PeYJtZ9WZxFmRYx4yK0fuzKAnQotnK3HOTVaAtRzzlRPpAZWauhCySZyQ6x6s0hquTbMZ
dn3j/iinhOi3tnXWrsFJksCW3VVdFezidvwxd8i20XVD5MLqmeIE716qeMxv9ZgM69gNWf1CRnzN
h9B/GxPkMoj2jRDPLWIvPuRUasCPs+SSkxNFpkjZ7AcuWnWEBQc7DeSWWNp22jRZJ3mgS8NCQtMx
JvJtne4MdxYf2nfeeUya29E2BRMFpP1xbZMMZnVo0aWQAO48lJGh1c23rAiSDSdfeaqcSu1N7FQf
gW1fw8tvN5VYSC2zJW58kIAYVchniN2pfuidrgjWERBtg1OsjvdeE36xGOuA9euCezK3mbroSF1a
dqO0r+kzM0acMiNz5KEZjPvSF/0Grod7JNK3wFOVZw8lISln3/Sqc9vG9RFyJcXPMlKMp8DYhQbQ
LHZAXJKFX56mhifGMmwo8U5qRNdmKx/GlqQos0DBZwUhdBxR5tuqqSus+Hnwype33rhB174ZWD1w
x47yPNaq/MoJebnzpwb3nIUUT5nWbajzJxyIUNFjdDhwLr7sSWWHQUdQCZIZ8FMe1Qwgi27vRsb0
nPrjXO1CbX9TlLirvnNGcoKsgPqdncOw8Wa+1JtWeM73TvvurTVyrbu6UWdkgxk6yeHZHevsjZwv
7o+ks07piNiDMX3xo9KyZ9PZFie8oOkxD9MHXbGTgTNNBdj6YY0zY2BlYmVw5vEtCibv0nnSUYWG
xC7D4tMsoJZtrdipv7AJRceCfc8G+WWhN14wGPmqSRAQjqB8sI/hjiaIwkiSJaEdSn3mdRti59Bd
MATiCjFfiUp06XFStRFJoo6K/JAYdfCAHgMI2FdchX3wb3IPmSRLqLD8bagw3Uweff+P7/mP/zh8
1vNnUPRR/kvn/1+Nv6n/cMh4JibedJF60en/d+Ov/nCl51qg5D2aYBA3/93420wL3EUtYnFjMquy
/tn32/IPUsYlKABN7yxNz/tX2n6+KjTb/2zGXclMQlFhYG43lC0RXvHf/9aMEwFTqqy3cbH38DBW
0Wj7guM/9c6mMadAseHgvLUjzlcGwAEuX6+eyTJAIjwWK2Ksh3gXk6M8b+ymG77T9JhPTeiyqfTx
R6g1mH7I8eM8uMG27ZVJFpLXcqCTGVaB04NP0G1kz6p5MzYZWBcgJk19UWDGfSISJ+PLMPE78keJ
stp2fYp00ElE+iwUGT0MBGVA3rhaBAqctdbJla2htiAY9bNGXvGCKwSkvmZdiuzFUw8Dljb+eiqp
qdGxHR+ZBBO/5COH5F8EEnl3xAW3qXJtnLwJGsW5xaw3I64B8ur1w+Lv8AhuoyuuryI71Q8GVco5
mihIHMfkx1qE91wGquZLNFkpStGYsmM1Wz1kfqebq32bGKA3KfNf/SBYyLGFEOhRJ6S+Ecopf8Wt
TlRJgQ+DZY1FIVYTQvzVcBr7V2wql01eIrSx0VmEdtvCHOdxDBC3dpjthhyXpE6ifj0pw9/SG8Nm
9506RLNX6ojIAsPtMTO4+sYiuitcV+1AHx4SKnRmXut8EzW6oRXrH4waieF+0AjMGM7YR1+1ClvW
xq8jiN6E+GikB1kIehQuwRPOa4WZ0s1Hd9NzTF0yL2svjYTWuZIeCl1ckD5PGaC7gZQj05TXIHj8
b7LukCcAP5fPshbGkWSwktoB4P0hc1xFnJ03d8BSkrxzCHiwo6ceOTCMfs8rn2JGHe85Gw3MT7g+
vFWVZfNLRsEewMUoM7F1J/vPlzYM4ClJjgLaNAx1O2OhNjdo7x25yR02nrsAtzJRvE7HRTEXRe1u
Pd9ZYM7TBH4EtbFCc7FUK0x024ee8Lh6Xbm4Qa1JxxB8piI+llNF9nicDeSWzsl7NBoIeRwHm0rW
B+b1PCzpPB1JcA+trgOkN3nTmKsUSSNJAxWGp40Jsv116NWUAwYVU8LBnu8DAptuobE7+LqTwf0G
W8Fy1vNI0bq2wZ4sUrYmfBBaWsu6efI+ECKJF1a2kEYm0Yvv/ErTXe5Knzk4LJuUprpXJGJEQ3JV
gj80z9bQe+PaAj0K/SmtA40tzTGfVUVdQ1vZtI9yCGF6C4K7CMAQfdGcaonHcU1z52YIs924umiI
mdZ6YgT6w0jjIkHSIdjhA3R4iQCUUgRl9WdO+2Bu4zLjbZuSO/B8w2tGUfyaGjK5Z3NoTfu+MWCE
N2NYDnvaYmo+afrevd+bll60C0ihTDUuliZzgmlFB18vqnyj7XnY0uEOw7CGA8MYZw0nYUWRVb6I
pp0/wmYJqyHkF0k03Bz6qgqOxaMeFZa11oCW04LzpqSvcvvHUCZI29seUS/i5XTmZw8oFSDaBNsI
PwvNaxjAySmCRN81jYVthjbbKpHvoHVCU+5a1V6jTcJZahOhyxHGp0K7hkIUDeVWVIkP32fhL23r
sa2ma76tiu+1W46fsxjSuxn0LLLCP3caIsyda7foUJcMEmEAq/9k+OCWwK9HT43WQxmyvBIaqi6J
naYbIUeKmZ0KNlcvTSFJMdYqYpJBOUDUTDmMUXFNEAbdhEZyoNZiJD4BTz1r0EsW1PmHp72YtxFA
6B1IKLrHZRV1L93K+ASnahlgC2d00o5ncRdAuVgIONgpFPnluk5OrpeE49pFYAwHJyqQP9ExmHLl
oQ+a1rrUihM9cMShocxCwKbqKWc9FMhnU0Ny2qOXZpJLweY9iDSp9SpzyhTztmcYFx4sxqhO3cbl
XRX5Tgy2kA8JgkZgfhExItN1RXUXP8wl9dmpnmYhnhZ9d3lHzWpr5ibQSSChIKQEJ66CcjMwBiFR
hSv72zIFZV4H6gmdGippdyc6IaHfJvM9MyJhbrQIO7TBrjO+d3mevjgdcvtDUfjulW8zpFnlZLh/
YN0cbno2UtWVyt1F6qAJjunyfkveLXSiiGhiAKRdGH772+qBlc4UFPnfh+zLrf3zrc4Ey7OYG4Po
s1z5yzjfzgfFOc7uEm5Fc5uJAN1S57gb4bIalTH7/5QEp6spZn7w7/3PXzWh9dui8PH//h/u1enz
pwXQ8kf+sQCy7T+8pQIklOLPgm6pMP+xAJLqD4fPyNBYMakEXdCM/7UAotgzOXTYqFMMsikx+Bz/
2v9Yip8HGRFDD9AmPm37X6kDf+E5Mnlx8MYur244mpdcVjZ/qwJd3TVOacNNTcr4rQsHTNb6isyG
VQZ3+vePpuP8vP/BzsKLefww27RdbDP6l5Iz6Rqk0BWG2rYArfKQgcsqT01uMusiu54ATgl12zyH
SsdfNSN3b5+hKSZiq+m8g9FkAssY2gF75ZmdX94Jr+rUMQG23dzKSnn5Ab0GUmZF0SCOVZM545XE
g1gdHAbfZytKq+KGMA15rZqoDZBOkUqyGXQ9VlehmgKY6zZC2E2feUxxJNaFZmcKgwAsgjuZE1WI
XjeQp5Y/pORIN+crK9m3Xdui/nMIR+6tJLdOXZmB2E9zipKDPZCDtcYJdzMFHT+JEhhtoFNm5RtG
eYbCRUJHjxEQZRHSupC3Iu4a6xbthBevS8pC6t561giK+AEMTdM+2DFdNUyqrdjoV61nhOLM/Wsw
btEFJqN2GFByzgDLqj2YGDO77ssIAMQm7XAVcns4Pi5nGLH+Ops6asChjMD4e40JUCOcC9w0Jlon
ruGAD3HlGbF2VzgNgudh6ub8OBe9/RKLGDdFH4CkirOtaYo7Zj/OBn0cKokZCA37HbFlObGkU8zU
YDYLMWtYflLi5wAEeUXkT/to6La2yE389Cy+u3Bk39aqC9bl+wBp/QYnNgU9cszJCIrNjAhfhPKV
I/jRmeJ7kcOwqIW84RmXZ8Rg3iqdc7y5pET7mKvwzek1j/6xgoB+RMFCWACXwwrBMFpZfodVHFWn
yOlOejKidT/KxXKFrNhqCf2psrVQEXMigdNsOPQ98IJoIHKuydG5QRFGQnkVSXz1zCV2XpsOFNUZ
4yqaOBjqNTgB/4ePRdyudYb6tzoNBv770YccMWfyLEd1b+ekA0wSTW8jTwAuzqWXonBpnB7fj0/O
QM68rVK3Ho5tGJIlPGlx6c1uN3v1/WQGF1ZT4lBiCuwB7qO1wZPjNlxecX1m0rsZpToTSkHkZz7t
3WE6zOggzJnfoCwcRo/I9mT4yTYA1EtdP9Zd/2ARBaXy6UITw2ap85+str8ybP8gbBJ2O92CY0J7
NzqzvwGH/eqlBtR/F0IqIE+G1mSaEJyxLtqBQqSdgNON+TFg44gQfOai9gRYzgQrdM33BJhW+GIT
zLZCIXGDwRvdWSsgvxiUQ0sktNA/2NUWeHTHixtV8T5UDUUI1XowkXvm+UxSgNpRpcF6g1+HLfGM
DuPRSdjGqErDgZ2v8zm6LWQw4fl114gVLyOYZQbMjPO0kdi7jOyZNdLpcQfDGam1NJ8Jyks3ES3r
nyZCL+3oOdtXflGSv/ir6Nb4YOm6rQiOJsMp/KrT5h4qG9Rv1hp15ZCP17061shkng2knQvwRap5
Z2fXY1YkkbND1gfWzMerUFtnivgrF3/rRjL8JtO9ebcECTCNj7cFnfp1C8d/MznxrVUyjofMeKsz
v73UMbuFvpoPHZ6eFUazTwYRu4wV99WUBPeliZ88HAkylkrNzOxJB+iQqK6LxY0aLKHhspjXlpV8
wedsV02vn2do4ogrc9IYyjdf9z7ramrftPwkbBNijoTooIXaKRv9EoXjqs+QGNVw0JmdA34l+IbC
mX/TRldNaJT7SDi7xaS1Ru0JCrDTN3aDM25CXOQnV0aMUyjRJFb0/l0DiHs1V3xDpZvdxT58OLA4
+N5U2uKUVM+Bxw5YkqK4LkXfraipwx1by2+m6skXSrxbn8Ju22LA38aF+0hAlXuMq+FQqeTYVARi
4mE4xCFQGcbTSL7Zx9YOih72wIh0Ic0irWanbWfnMa/8fdLFECcT92CO8dEhQ3uoye3Ih2kvWNyz
Nw2SLbHF+HX9UBA/En3MKTjP3IMkR1TQOk+6dhtUcsdCf7w2mkqtbbiq4MrFafRwNiJxIo0QM7Tx
HGZ+eICwtfODcmtbLGbs2L9L3eDiZPUHeWJkMQKcYzGkttrDAtXgFnc9QquMKXpE3riRDT59Z2B/
gF4LK10TXJrK204TTS3+6nHLJZFfeNZBiqFUNomhnjUYvkbcGDjXN7pjWGDBSF9ZZcXn2ie71GlO
rhYj8Bj8DTEbt6JKT1VpAZDU7pc1JJwGZpJwLwYy3UZAmD0Mz9XRy4EE0ZhdKQ97K11QcuiKMTzI
PLoL0vrNlta5yMzH1sok0B7wR5bhDOt5JqxIV9ZnwybykkvYXnTPZ5d84zzs0ERa7NpShdqzqd51
GdKdFvbnBE9nA5TuxnW66S6pJrYOVrTj8nuf3QKBIkNwnVWEOgrj4Mt03Ci/PIQdblxchd6WhfgR
QL1Bh+m/T2NwGAB2EUVkrWVfeofYDsvbPouHKxNByDYxPfJpWA0+BlgG9x1zcwiB0CvRvsy73Bif
MBGw3ejDLYwcTJpOeS/VREpCZJ7nIv3K8rnZaTwJK5CglwjfJZiYpsNHnOMHmcH9RLnimq27m07T
9HPS1fkmyDBvU6uty7Lx+OJDGWS+9exrVMgLNQzmgBJsGP3phPL7CjZGfTQoXHFGRVcxzwbOY4MR
uhu/5W3ekSqpXj32RCAX52/MTO6YrL3TwsCvqHV9lpmSGws3/LVhLWrJEcNfb1dik9nxYcZQ5BXR
HQq5s+fmD8qLrK05sfjg7lsC5KV9P2vC2q3MSNfBbKQPnjO/qZG5ydSzTizSjM/SiA6EEbIVRhx6
VzVlfGVLaERNySDcMd4CvhGryDS6a0fHE6e54xJwkokfZFx9dONYXPAi3auI3ZHvUvLQETO58Ihx
YR+/t6FnLWFAbzNu7x1SOReyMdQuM+Njr8Rk3ViEszQzlJGchnpLEPIxaa0to62jLbsbWtHvg006
RDsQhNBn/cbx01238FSE0pcO7CwzICILEhAYKxzilMyuu2qTAIXrDL8Mg0mR9z+W5RmY8quUNhf6
RPLdAaM81/ombqPHEoWMaaTnmiBNOHfpR4J+AuIDt1vhGDB3jMMcqVtU63ftnO1JmH0dZ9Z3LtUF
hRyp2V7Fujs1vrc0fSvySp/52yLGrsb3fpBPBpL8VeQOV1ltPmoexEwSFmmzNMWBg6WwQ451k2UZ
j6KuiU1qqrcyhl0FSE1eAHJW4zGuA4oyG810t0eVXoZ3kRejHA494cIadIb8MxqkmxzDsIIamkxp
do9CPBnPhLgN8OETlYWbelYKNyT7o70w/VyQXEFSw8F2sLp/T+o5eRnirugrPJak1gAR19YZ8bJB
SYi0bg3Vgx+CHDlvbgx8N/ofzev/qk1jFv9T22wT021Ig1dztfboVH5ug4KcYJ0iRb5QZC41L9kb
xYYt7nSdg0MJ1hOJnPU6Vn5z8/ueaGn+fnlhF7GlzeTCRs1nWmgA/95/lXXbE2zndGsb+zwe45Lh
9YoIzArHsuchSMXW78breHJMiZ0t43MnJhQYSjIRn2FB23hQlt3vRZVar8lyHQ62yabMRTa2wULq
pWypRYGPMJ7VVWhwVeOdRXAkJmDAK6NWxmNXF0G5DkQ/3v7+b/c/31U6W8ciJUAB3fbUsoL4W3NZ
YbN0ESp06zar0+cGJfRzb6QHQVQPZKFJuK9OxYxv+/tXNdmR/PKestd0UCwrtiTLMOTnl0U4hTDf
GIj0BAkabey8tJ4YPdrQW/Ag+djQ+mnx8rDmJkaKWeNmnDyB9NBx0zXPPDq03/9Gvw5llqdLLg07
yxaknOYvv1DPmKkXsoZPy9N8lbm5dzUieDjHNKC3oizFuSpcnyHrAJL59y/9P/r7P4cOTBJMtj2K
ucHP74UZCthKFtAguEPBex94JcdFPtfB2pI4qNZg7x1v8/vX/PWZVryStuQS2aCVod1fXnOQY+26
xE5uMHaeMveQk9/WFa//nxf59eFiGbZs0TxNVgYqWfXLN0cN8Ewzt8g25oPeYYQ43sBc2zer928k
3e2KVybFd1waKEIMuV57Bw793e9/BV7t14mGYsiB3Eh7mo0Bi7xffokkpsVzF9RFG5LUkxSPoU/5
VWJR2lgukJQxHOpNKtRpDJMbhI/HsuXoZUC3AIdK7McNiXv4jfJV1XLMFSyhT6MbfjmiO/oQk4hH
bmMKKBKr7kigCTdms+CG6/ClLfEAepVd7ln9blxNQHLj7BqGBmoqHopUndzIuS3jAftjvXFEcWlr
eWhTyFGOqI9ogxYzabv2WSSs2t7jvrasaEVOXH7tOcTI0cRD6M6G287yX6G5bFFGPRQNSdRWxkIM
0BPNyyV1hpca9IRiiM8r9y/g595kM74ZffniWxKvSX6FpDlCNhQTA0lLOZrVsc+YY49CPwaDhEvF
Z+RDOomcfWGPR8Osbkg9cq9wz+I5JxKprdP1EDCVgn5DGZLGD2aYXUrbwQ007BvXO2WWt0EqvGHb
+W3wq4ewdb5HlX89JMFhGqx7JMFrLD81X/LmDSzNLrfqF96Vx6KHPyYNb6e0uY+n6JQJ9UqFRtcc
XEI8oJPkfxZBCxuleyEanpMUdyz9GKsj3Byh+Ei4X6VJUodd9p+FXTxyTutV0s577AYnn/3rmm8n
siD/iXhb3NVlu53DZp1EZKBb8lUlKH667HnWxQm9LWkMRkJa4NjsXI/8sxI7q58ci1riXNFv+aiO
AQBGMFMXOcUviMyW2viQEC8S+f33bNDQ763i3oqGhyUHrwKjYsD4FY578BpN/coH26fzTdOkj2Fg
njK7Sjct4bOz3Q9cDyDJd8Gc08vE+ZuDMmMdxEweHMo0VDbhAwXl09A21YaJXIU4mKfIUYaJdYeJ
wtDeINR+DIji21UVasTIr9MPaD3uriabhPSJ/SzzKyfrtoi5c17OyDa+iK7t2T1hgobynPEZe4ae
txVzijn09oItG2GT7b5M5+tJRVAxreZOdFZ7yUdB5dvGF8trrmiEychseOSnzNuhCMUdUV7Rmp40
IINVN4FoBl1MMGE/uyjuUmsr4K8cwiyZbpKiBI+R7H2/QzBpYwNZGUN8SHs6zA4GLBswYiZr8WQz
HTvaVSfuGM58xWk/r/tWvLRgswq7xUcmoHZDMGmPaK+abVREb61uH53Mz9YjUqANWrpFG7TnPCD3
ccKwHXJo5FmBDdhZt2CFeF83IA5BwiMxwHc7st4it3VBIzhrQO4wxCTq5mqqwTRGGO78Q1rM8nka
EYZOU/eoS264avI3mSLyzSu5DCvGbNf1oP11QZm4UmWLArcdSM412+4KdfeXvzBUOlQyuSjCbWXi
m3Fr+6xDfT80HXu04X4Iawy7ISxe30KCCiyY2WYz0ojbr3ZtVFCIQjLR2DhZSH5kps/YsbaIJB4N
w9oSgepusGULSApYant1g8Txwj7vrUlYkJrVovk6mJnal+zH2gYbpc+scS6mS9SZN75WO8mTUhfR
94IQ6bQWWym6hY+ChHTclZ65zoniBqX0nhGBEhbGIUrt29ExoO+QpYdJEjUAwixd7CvPfAPqh4H8
pZvLmMjF1q73NgbB8KWpjX7fDsjpXIv2YKgLchEhrRRDXSJykwG/XFRtO1fvzcz5dAQMQhr+kphD
E5R8FEfz0VfYtrYOIvLvbo5yzq+DgbVVnD+kbqTuuyGuGQnzpmvORnJwcU31+R0aofICq2wEoziT
iN4kz0BOAFYlU/KsXXDcZTOOhOnI+NHUSXXLEPlHK8wjcHefMYoJ2VZ8AW1UzAL7UW0cK2qH45JD
sR3q9tYtCwxfsFm/xpkhySkECUUaUsr8bfSMc5HQKXgQeIsI5ZMKkNKqcJ7PZWQ8KUAu94YBzpa5
pvvURaLbxg1wIbjU8jYn506T/BwMV4sOa21bbvseJHZ1AlY4MYo0QO6nAeEKuTvJTeC1N5AwcmLc
G+hL0VWOw3ctWh/kowfPbV7MFtPgnPHT4w1OxbU3eLftIG10ZD4AI4cJROhzvwddDMQb7zW1gMn0
g9I2TOrntrFeq3EEBwBHBuhVI0mrr8TJ8qpLMw53U99e2xPq9BVbvuJDwlKzsnbYmyz/130lGAJn
FfvLlRn5/4+yM9uNXMmy7K806p0JI2kkjUBXPzh9dg2uWREvhKRQcJ5pnL6+F+M2qjKzUFVdQD7k
vVdyd9FJs2Pn7L12/8MX+Dcmr8yNzzzG5cuEmZ7nwORzM1fNDzHW9Zncm8XcxIrj+WNhLmBnSph8
9/Sq5DfRmv2epJ0m3qW4FIdN55YOHcUsbhbSEEiEI7yb4Sw8Pzt/tRIC8zg0GCeW1nigG+ObBWpE
hcEb2fWUIKOV088kll+aDKLi6HujeYdcRe8Jwyu3nlGE+8igYbEFTBJ3+0RMRFplRFTd0j9xsXuu
wbaJ/TDXY7uvwpBzVzvWVbfjWU52FSlCNOqUVd3PS6ffoyZv7gptRuG2UQaR7ZYCxjhV6rPTBXQu
7JuPEwrbU5SkN6u2eQNo904hlzVOg2MPTUDd7T8O1BfPhAy2CAjyRTOhBM6Y6ZkbOTW3E32rrUKU
cMPN2KO8WDE+8XVmmH5ADv060NCeFCoctaxqOby9RPcwwR7m+qBiIwuqxBjfYmeVtmtyBEcWwGQY
3YemKcBbD57/bvQxdh57TfkubVs+L0Ur5x2+Y0yU6X1hQWtNvZ2smxWx7fKKjQI8WZsbBNgAFVqi
eJt2SjHplp5Bf7PKn1ZNysZrFhIoRyd/9IsyfhGznrGHVzIaNmqITo4nptsxaUAzIcIPOIiGe6tY
vZ50ugiUXTFXNmNwZYXTNTVH55AtGDilr7Meee5sHzg+NGvayMCCbkoAeNCPwuMAxWcXos3cTNFw
U6oJDbyp3e206Cdmicul7YF+weHHVxBmvnpm3b9vvbE5K0cQjFlR4AFvwGC8p8RGNVrR77PFJXPq
Dy7Njyn278CeEzeznLDYHNJlOpgROa6Nh/YLRmAk6Ke33pFQYqyfTlzekEOwTz3US9Q8YjphdgoP
cDr1unsindnb1pBfJotFFLIRqa5MxC7MiBqCZUK+rnSothKD6Ekp5yHM3I4rn7vIbZz6ihf4oMKk
eyidFoBlYR69gVzPJCeTniHdZoQAe9HjcssTgsbA1C0yi5GWdpt9sPuDPhHjbo4btcfT/dFHfDm9
j2ayscZrB8YrVqt2iNU7GvV35DqPrmV0HF3as0Wa4ogiPKDjfc2U/9WkBHgZKdk/9Ga2A4EJq0EI
MVNkHlPSsVqb1q+RcQMa0XgryhZm5eifU6OOmF71wJvVNcoMwD1ddpSDv2ZETodJJsNuihjpMctg
N0zaI7mhCMEIGnlRZvgiI3cNsOd923J8zkmZ2GFWYt8l0x6V26obR4CjNl2nrZ8jRRjCPSpKG/7x
sWIII05kso07xP0L1xpFyBUDHmLTBaamUyOlyhx1RRds36IkXiMQHPFOu7I/hx1YurJAkGv5KPLA
LfZAOCOO0E2OV5r2cBN4AOi8E1eh3PiymYOu9I4jNowg14v4alvIyxEakf5Xknb5waBdcd+X9kOe
y+kuK5X9JEaQ7pD9rkj2iz3S9vKnO3a3kBng4K1IettYHkikJk3VyQBMpK893EWsFCl4jUXeeyEp
MaXZYNay5zMgwGQfje1P5aKxKUTvwx9RXndf6XkAAtXUW1aWH4DEvXOqShZkMbyXGdiVecmSmyLi
OQpFQxoG/YB9g54+CBF57yBKJ1s0u+lWhpXaF4i2V43XlaxMxLiGh0Gxyn91dTE9WLDutyZhTvaf
bkNYnRaHJFDWPKpsxtBFvy9T43UpvYcKW7Mx1PvI14EbzWjNyk7hmTPrx6RD5tiTxE6kFuzrMO4P
k6HVZ78mBTZGSN55tRYl0eye4pwU+q3Drodlz5XRkw3n+WmWzvjqAkOrDxF9eH2F3lllgKhLYzv1
eYjLhnJez/QKXVKf6aSz0DMnZbO0xvCOlB7EOv6B+ro+LnbywPgSs1J37y5wFpB4EnrxqBH41bR1
DoTa6H3rMVJpO/83QOpawyfs3+RoDMQqI4guYnFpp9DA90VWRwriONBzlO+7tAwDq6oRAi3Wro7G
4hD1RnJ0Cf1iafkYyKkjDsXCRS0vJGOf6Sx9McqQOxbEXRJh+FbgpaA+EtDtevUA5QUKSzy1V9uy
L7rjDqiG9CkvqxubSWehYM/7FdTIlghVq2aO5kXtXdNbLVJ9WMdemz3KHK+EBc25Db38NDTjNXcj
kMwcvRpGEaieskkHRS3ekrlnlYzs0zQIC6hOSZo7SAWAwi+g5pxHJu8UVLIff3jYbTdeAvWlL7OI
b7l4CwsL38zc/6gMjE0MKOQpSZZnY/arBz+KKfRxA+9GB2dPP5fhnsfn5HQ+XGUrqvd2ujpVw7hh
9gr3mz6jeeexuAdpHL+LinLRH/DZeE56Y89hsdMONfaob9n4VrYDJCnwB+7FcgdQYczCSd2wHqLO
fwwNLnvj/W4tE4Rk6j94RFMhgHOohTCREU3HEd0p73wgEYdcMYoniCKYy/4aL/4FuyR8GGqbDRiG
JUjB65xzeHi7FErJmWcXc0fb+992YlwLKnG9oKx0zPIDouilgbN9zSp6A4P32rMFc6SwTy1TaAI4
7DOgcuNsog/j4W1fmxkUQM/s5lGq9JoxZ7odIgKyZASp3h71DZkpziHKcAWNtFHJh/YX79KMLf3u
GO+CywYpIXmzK5PM0rVlfow0STjhED0x3YBhjBfoSBFCOLvbR3tidx6S1jlpYyjefYdKeUhJ/p0N
m78X+XJLUndXj6uucHjqGxSHEBbu8rxTz4OTMhQnxGCLLiPZ1bkw2RsIZmlk9zp1ejpqpd2zj34O
LfpcHltnwPNThkerSj7lUk6/cP+tZmXHP4Nd/hStpXDbzUEepytpkjaQV/8o7Pa6CPwWPSq7k1cg
pM5GcEIgvZ9R3XzDWoixKchyVxb2h5NkZVAr2PMTo/EuHtHA4pJBmA0VoU7OcddYG2uKrnlSEoxB
JhO+FGPvSvfOmyfw+HQeLDk8qWnlfrvg5N3iOA362GnmPbHjXghMRKUYNtmhYTmm8XyfDiEOr6b2
72nU/hRQ6DaLVC+zNn8zb8R4XFUnYclrbA4SgGPyjo/LPXD+NXaJbvGxFXDZJgdW3Djm1zlKmbrk
izqS9s0+lTAIxU/6WXd0zfs+M7BSGQRZyyud6iYo6+weQj3IfCz4kFqcT8dLeQvCXU+Lu0QB8ObH
bLBVgGQo34JEusBIO4CvBQpJBXiOR7P8leck0/b8yuCm76gH0SiM3g34PHWb19NTFtNrbxSndt3V
d9YEu7xfkmkbW/CRGvEy+941Ano3JRUAF2lN29AxiLuS1rPpJPe65oE2RP7A2Pun01ML+U56qeE7
Beho502rkwv22QnDTZbD6y2wBDmTeQ8RC2QZT07iGNs4Q5Qal5SIRYPbsU8AsRqDP23mdj3mKLTA
8zhI6vNwR8xAyb/38cvz71AnzzfdXL/ETf60eMgjmtR47ob8rZLxkavobITD/5nzK4Sud4rfk99w
wuXsQTuxnbLtjIyDewSBf2NrUjJA4MJnMXZOUz8NY/uSz7R5jK55SBMiBSrwbmkT3dpiPCKcb48h
OmIInPpKgiJce3Wr/O6RSAXSDTrnVXZFDxMyLoKUbI9SOHRa8/t0QY8uGV/VybCX1QzTNf+QanpJ
U3FwfURZ0GLf3TYncQ9v2maEAhtzYW6YFgDUh1S1cdm1cXCnN/gjyOKjzcg3LtMTHoqvhgTAAJ7S
3u5LyAIe7zu8OxSoXZpxxFjte2uCkNW4VWBYkh4aHaXJOTA2v3dhSs2aLCQf/yZFzwco3yMabSqP
tK6IcfIH/pHmLC71p6GOX5t4+ebhlhfof9gQgfLjyGt2WUeKKjqThywfnjzuXN9k1kwA27BXQ3+E
+g6KjIrScFpcEpPBOZCZAvXXal/I/H3cJlcOhvC+EGlQsajrLIuGFlNe7ZmY7orezd79lECUxs4r
vGjlUc6MGPM+dbF3k801G4rbqUw/8qiDXWoOB465+9oSBAxgpNuW03Bt3IYMqs65o4XwOCrnvfHR
8uVEcfJ0bfvS30LN2ucT/b0q4RdTnxadpWxKZ9c/YoKjeJRt+9OZ2q88xsHJCWthVYQSIZeIlkxu
W6G1jcs1mpCleGtBfabUF1fF0ZtUS4dDWxjez05+M4vhhpHXbdTQnrJbTdyQmNQjDtkXwJDtzs71
jyITGXMyYsaI0kXTl2LFYCPEyHpMQ/I1RaHiO/BgRBNp90Np/F5Vx9sC/Q1BrY4PpoMtuPdQXzl5
0wfoFc6ZP76KKnoGUEQ+TlPcuAJDVyKyZznLkBuC7OcCaT9hwtC0EBIs1ngbieauHtVdHdoXgS14
G+dJjihv+Oo7loBY50+EXR1yyRxwARFkQZY4YQc/N6Av913MDBiIABAyjEzbpRKvvWRXj5VFxW4l
fTDODa1yCwbSmmYLpx+qbM2JApmhzSkYgTodGkEcwmSgNUEF8mAt1bTLmSDdCrt8mpuRsGsZqWNk
ciCwk3LhUlnOLlQTz1QeKE9+EG3ev4uGxhmwNBY0+xr5MTT6rhSPHSAkWhFWYpznKfw1rPkwVrMU
n1NBEJHXQ8DWEHzMFQqskNjEbjk/miG5Xo2vL1Xr457gTB5MnfAvMXC6Q1kbdTC2yX2XQg2oQ4e+
Y8I6M3v6uQtpJeRkYKEjrM29gfuR+W59H3K3bmTiutD4PbKrYoWir4uN+hWlbPcMn767zrkIr6Nh
VjhvAfzchC4SCtPEDUidpUdQFV4WXyLBZsnKeehpiHIuH4h9SFh7KOOq5pPIWRkQwKlu7Ngnta+y
YQS2zlJsvaFtb8AgPGIWWYKmkB85htrjQGDhkZKPY754L6fwC1u0e2oc52VpEJyixlodMPmvDLN+
APgC6787/lgylB9LTJjyJGYyr/Qrsoa3xHcx3FBAbP56ZOp6zVgpfmGQMXembu4Jik4CIVPryEA+
OpgGFp6+m2gFztbPPDKhwy78+W4PXjOeHonXsk+wEq2dS26bjzk7gOzPCRu6mDEsrN8K2ZVAKUJA
c/MGJIuiz6t2cNku+J8X8oijF8kZfo/kcNdkS7ljUog60qRi19aUHpo/Ehf6Yl2IADn0YEsyJS2X
fNwvAPwCOaCNyX2T5Eu+qYyYP2mTLanp6KDSo55rXaG2Wkh0g57zqePwTsoRa2yaAO5WDQZYs69v
heOPXJiZ8FEn5pqZ51o18Z1BGwyrakuH254HVJnYhkg5dFr2BsR4QVlGHWqNurlvxvLFreBcEiKX
k6jMZ8uzfbs0pL3hMq0C1wXeGJi9iZvUwXJErA6C/wgcxTpIcjmWYwyTjnvuHA9TvElCeLh2sGOz
48Sa1UfM1HflUoAHDt1qtzQkXtLot0kIsK9ERGpcMM6JvK09gV3lnT2Ey94H5U8GV+Jgi8HeUpt0
VAaTo63HgXCrDQJmivHM+PFtMNzPAuLahm+nCUCdvVgNpgflP+E8us+jF/oP90Dv8juAYukWmEtz
ZI0nu8OXx6k0BZosgzI2hgDDH5PFLWx0ysDUDGk+GfARlubU+zXdjOKHE/oHWuG0m5z8ljRmfC+J
BxLP6E8EmFHVhBOC7/HQVv5za3NOyRbrhzEOr/5Y3g4uhwqXYxINi3kFg3G9CEObo7cwHt6HceEY
R+t9KshJMBf/BfPG08h969V63tJ6p3vr76aSp5O4VBF1P8n9Eoy5Shg8WNbIe+KYLdUcNGH1ilgF
u2F5gvhyqwfxNdnWYzuZN7UdWrQYOnyJ0FCC3B7uSvRFvrdsyVDa6bqtsI1nj3nRtbusR13JJ/6N
WPZOpPCAYGk+ZONoBaWbie0Cx4+3zHdk3x2jRV3gnROomlKdZdnwYRMCjifPhPVTnsLGZuAGkM2p
h6sd/yxsrPL0Zs5G6e8USHg+2Rvz5uew+x7BkBicmWKjCGT7FaUgOrBCzQERXcfKk+/ASR4ryOmV
iOwt2/MlonmKTe/MgfKIt+inuSy7qltIXAAj0eH17tUjULl4A7blNnMFys74fqIzwF1z4shycOrk
p7d04FbRkpxwSB97x0SlOZ1AoZ4KL44Pfuw9LRO6p86qLoTvlfsG+RWnxwVZRpJ+52H0Gxfqb6NZ
rqTT3VOPv2VJfiGtb21j268RLsYtnH6NikxStS8GohUvM8cb5bmrrYliT1rjS1rMD9Rf/caKzT2H
jQv5fFvZ0OUUXlURmT26xMlIur4kCS73lkz0rdnPtNeKYfjRgG++57DSPGIHCp9Yo5hOZyO5pLM0
yXRqmcz3yKsTYKZbmRq0+SfSU0rDI3sjN3r3N6iA6MWP2mifLQ0NOqvvg1KLYjyFogwWh6wva8bE
DqsbvSwuIotxb6vRRYzCwyBfpMO2xPm7hdVNuBgkAfJM4/dEEfwcht5XGI3NU1XSIN3omPwcGxIB
DSfT07thcXb4Bvhz09oOXGD4fTsg+HYcEMAB6hicWBENmXysh4MtxU8apS1PY3zEYzjfL57NElEL
MPJl+tXl+EOVXb8vOKUsQZhuH5NZyzbaIU1TJLb0ehfFUjzCI3S29uzeLMgMUEHsZqY+vfTQWNdt
/ZQ0LskQIO77WI4bkSF/tmvjl1UnCuMlwnQf6PVmcmpYXLXpUor4B6TRBzEtA+Ys2NAUcV8th6UV
NvjshfFD6FHEtcsXTUwHrkBj7BYZA68nD5jhKccfGyazRsa+NTovOs0xtoA0AmxCkqZfP3Xw5sda
Bxk+e5ZJUXyUJFKSfXGxJpEfctanDVr6ZFPLFrpi7n9Rm2AAwVyGulb9inIj/EwX1nKfDB0YUaSU
bZrGwHGrXHKfZpvwWLpkDzIHn886X17GLD7mwsDoNcc3mB9gQ6GHNkCFMtF3M7gVOEwqDoN4hdU7
6J+Xxa3vxeytZAimfIWGjt66TuAQhs7F8nbewgBWkpiIiy9rt47FCWPBgwjAismKhjppPxU5aIZh
GraRUb5FZfcFqYVyrWI0SPjmgmE6ctKAPJFTLvurrrS183LP2He53uXY+gIa75osexekAsbvDXXo
Ja1xedgR+HkL+vpOyPaMT3EXL+Xe7DFo96vJsF78Zd81+jQru9jxvZ/TuWlObbUi3kLjrh3SsyHt
t6JEKNphZN4nXXRdbD3cgtn60cIIrkZvPvWEAtCPSKMg1iT81gQbeVm593NoWXmHs1CXGU+KkPu2
zrydQ7eEmZ9kSw3RG+ihuQhTvy/pwq3GyxAMx5+3VWbeBqMs1jCq1LukvbGvdYm3eI7CJ1Nh+MNn
846YRoO+zK+kmO3HzA1R9cjpl9AGDBqA6QmYBqpATZZJaJMaDg/8wNUAo6ZU+j5J8R23dv8khxIj
Q9mxKEOdYSSPOmSeqO3BZAaiLi4OoF7UsQbk3my5rrDQRwsPAJ7bzmG3YXwdtGj2g6lN/E0f1a8o
z2+cZa1CIGPYlXrtihZOactxNfMzpugNO2NDB4OZE4FJtDtPeRVbiL2as2ss7mlOqFTI3Xn2RuuB
4Nhim/i5ddA9wAmIZTRK0BatencN6mMjujhsafzWpKq7himtA2pMsuJi/qbowne/+Puk9lA0K7Pt
PDzlDUYWCFrEh4/wMObLIL2I7qqybeeSx2u3S+hMb20U7xDMga1Y91YunOx2Jk2KZLhlwjVjRHII
6gaf7vNk0aDc4TbtB9Btve/tTKfsg2QQvs1DYzMjz7BDxYQl6PnDs7y52vWVWbs70+XUtHPGIeVu
mF29W1RUZfcDoJ/vQVPbGE3N8t30vOhN4nhzt4MAHq1Gm4wHsgPr5qx5Lek3CLK0fCUFimWhoIIX
295MtP4m/JVNH9ChQ2K6XNq3lnZrzkDwleYoVz/SWG23UdQjvCztOSMer3Oom8rGNOzjVACcC+j9
/ZLatpjipFTmVcf4l+DyogA0pIb2zGCIL4bQOf8Hllw+1+QOCy+K1v2zMft0/hqtYVBfBNYYr/EY
imQneRL4WFK4xyWiSH0cRrMiyH4pslvbHLw5gC9aQeQhtuJWaB8kkKJcLw/uGNnQ13LA5PjnGyQb
kKfNLCDeKxNPjgkS1Qo93e4HHav0yO45cd0XMYb7rHVn7+or6fsXQGtK/6Dqw39KSjd/ZJizdG5G
YuaM97RLSJjCNsTZNc56goyLPqYJR3xDZVM9MxMmrMPF/IBuLEOxUYdUZ629HKI5R9IfdqP5LL2Q
qEgMHuYCNrg0yLYaOp3c1q5nxCdfjx3aIWyAxS96MvF0iOnNrAwsV1PikptQ23Rjs3IIz4zWs5Sw
u7Fp7x18U8VTZ7guxRXz4umhKphMnzuJ6n6bN9KS50iGiXU7evjk6I0w8AiJq1KbrLXB7hizmJzd
ZI7DF12skoxNT9XiNh48qnohspS+Nfwp8Wi6s/PeR+047+xGo1gA6Oyv2j4jLxHTETutIrdlIBp3
JnKKxrS2etWOnoXu4hY9TD6HHPF0XZGaSbKah8+Ds4Z1b6JoHx5dkj3ksYsSvhnGxYhdNeh478bj
OHciRJwlkEtpcfSf6nnYGijgFDOuPDXuk5La/SbD2cxrAdS+VKJcrJNjuJV3t5BsVxxZ1hFHw+Ya
xmO2dMhHxdDRXDVi1AAbaJMsH8gI4yeZLbRhRObWL8DVYoeRWb6Q6yNqdUnR9/wiOFOzbzoEHTFY
GG9Q7N+mFgPIDbsgqpPBGPqHoi66OKimEot758z9C5kwknIhQ9BGq89A0B91C1YMetdnWBsDxjho
//uiK3PGoOvYUk0Jm2JO55nE0J7ZLPoIAAMe6XKwgybXLD5RjJifCdxdKpThjxyT2srYSrt35Gvt
DIR+cVLz61srS5MJs82Qt0j1uTrXgqVsbUPWv23SGspDmaDzDkYxIVVLEfTapxWF+GY4OBk2yeLh
8YiBLhGa0ymdnlCVcoBPrQLuwJACSTnWKsHZoF1jenTc+DlLJsS5kzUaM0GpoO/qc+kW4++I983u
StomtNvinHNLK6sh5FjMuAp3pnwmMKFu1mgFp99Z9QwpCJkRcCbamPEX2VOKwJCUnUWXpvogOae+
ToPfXR1p0NWJrZSpHD0sekykUL0QHsmj7HdZb91PKR8nYNCVn5x0VNCgUtl/VSCyIF9NOrduB6R+
sLEKjDqL63oY4JyiP1M2ZExkOsHiKaYoO+u4hcFlezYCLopnowvQyTN/lQlQUpr3E0unia4Kn8Mf
1bubIMafC3OlW5Uhs492FbXP4aS3NKWaO7zNLJGMVl76vsP1Yludu+uqJmuOyQz7A+zAlKC1Vb3x
7GAairapbdvH0C7iG7iR3rUSWKAkxwQvMBEhNPveK8xna/b1wIcVCTYVIz914Tg/abJtrrQ0aJjX
Dd3KoAXetlV5UkenyrR5NOGA9pJOFW22g6tLVraG9NV7hFnVO2JblhA6Sx3kNsAt89EmDIrcxjFi
feQcFdZBUcz2N+4TMjrW3LWgTzJz2KbhbJDeHiHn1gnjPPo+ZbuvhVvdtMmiemLI5+pEGMbw7g4K
GbvpmOxDLaRECAUVGy4plizBlTv+bMHvFWSRFQTg+lQaI0mdZncbz674ROdE9V8bxFybMo7u0dfw
a5JVArfLJEjfKamPCcIIB/G7QHccwN3AbhuOJk5dlSZKbqKFnuaO5WVq90mJfYxYcoszVK79wd0B
7CJxT6jCQELC07DJ4s74yJd0+NGlE1JeNU5XrM5Kban081dGhvm8G80OtSe5vmzHo4rkHQHjrOGm
gF20rbtK/RZd3d8NPpYxCuAaTVTHxgmHnSiwMS3Uj6Ga6mckUPo28fAutw03QoBDgXupsHLMqknU
uU9d6SL4RACIjY+8gg+ik+Q7Cjt+trSoIK6K8xYMVBZ2Ji+hET/6bV0hRui8/DmMuxvZg/HecRan
Wu/66bns5/jdh3+MptQrJEoTcHTlRwf67GEyhPh0clQH+aCLz8Q1G9p2DrZtmL4cp/qlpvuT6+KR
6QlqO2EAC0bZRBhQVsvh1OnW/Z2AtL8lMZeqBAeytacLl78iTY3xITnwZsNxQZpTiIGY2dGcnCfI
gwTJSkYtd3Rhhp011g1/kR2Pj5x3n4mFs1is5IiQuXfm9HkGbfINhulDe3R7XTpxy24ZHin7o6vF
bvQAiQaoTOq1iMOnBH4ZKFiMuK0LLofJKAqT1anrNfG1iSt9Y1fQzrLcSz2EVEZPuH1OLvQYm/FX
EvkhuhHZVS8J6UM3Czl/ecCoL8MAPOCwFebSPiCTUL/4s6MHaYcIjPqoMm6cuhMvICSTrwrFCZme
koDnPXG9zEhAKpC5hL9XnxJF25xqwACnHNHbRU4ouLVTGEs1fMTVkwvYh1yPDqfEXcqxot0t6KCn
Q057gwfqj2liUXrQBxsOEC3Mwrxa7sJ9SbXHfW9Oc+kiECUe0VbkFND89iPrbBDA8ZsBvXFvRnlK
U1+A4fjr94ijYHiLIaTZoqZYLqi7/J866c0vgqBY52nP1Y9xrP0Wg7xN0g3T3/aUGYI1I5kKVhhy
AriNQ1SiBzu0kdt0HoL+Lm3YfCp2aDRHDj8m1ucpj8oKPaY1OydLMN0fu4HmIXpHdFcNhxnCBSm4
4y7SvDq9AlTvlekgRUnT7LNFVLN1zNS5iMZl1R2gYYE+pTF2LhtDrcF/nvM1zQNBMz2pNGUAtbD4
5ngR3lY4jwlMm2ayXz2C0UE4BJQNjAK9hZbjZhIZmCKIwutBnJq5oU9apocC6h60Xcy5pPbFdv45
lpzegRrG+IrmsPP2ZoUXfefT9P6NUNkivDQy3deRB5mlzMyb8VCanqwDDgrx9NRZnsUIzy5b9KQN
HhF/FIP1q/9zsfp+iZdXuin5Kw+wgxiRowgYrbyfaL6GmLLKxdTsndTPbqsI9Uhyrkhv0tzi/6rw
Fq24sRWjSoLS96drK5I5TTfoonEh8NnADGRFha+sSKPSf3FVFB2IqpVPVsXgdNKT8xq7NsVlQdUl
NiknundpTiXGRqlQLpHX9xAT1XiHwsp6gO8btQCZSY5lFoN4/sFFJwtv2hEkSvpGRInUznH84EFD
s892Xyx73bT1e87M6DX24XbVSfvSVqiUW9Vkv+DERuzGqKjp8Lq3zACo2BOBZhXXWGvx2y5W3QY/
fb4vYSrQKxMDt0s55zw/kHf58apiIghprdKPZjG3Z+ilyR1Tzi8T8ocORAS/aBcNUDdeKyuD9Ytp
gy80h8iNt63tLXkUfmyQN/Fn9x8TjdYaSyaPFnHlxAjLebou8HPA6IYtd/hAn2Ug5Iy7dAPViROl
98f35q9bDWE/RkfqEHcKAZRlTJv5zwvQCeeJqHDnIjlIq266uk1EyWX768nN1Q6bFDxb/o2cJh58
iFbclxjnSTCb3Co2+gBdlvjM1nsFlT0WR0eIed+7S2rdup4vs9t+VlO4hzntXBzd+y5WmYELlIUN
L4Ltkw1q7OcpO5LV1/g7CCIOsoxFczK2+nHIjnVMOhHf7LoKMJQJ3bOCJBBxQMoaAlxaSUwbdlkW
MGwGHumDHAQSFYT9iGJOxzKkRZInFm+GRBZBTFXxliDWMjJpvIURjg5UqSspjmg40dOjVzB6RGgj
nbXsvDgZZwkI4ZRQOY2uWZKUQeIQ1/1PQdix+IiXol+y+kKLwC6u6NOIZ+9Jg8bdoPh295HjEcjp
x27fHsjTQw8JutM/LGHJ4jUvPBconfPs1SiSpgvo/UKW7lD3cFej0/z2W/bTzYSWA0LI0JN9qnsK
KTDC4SICotb52xI34ZucSdAtb+p5MtMjlOnK2rRGVsZbw6jaN+4hl8ZmNTnRbiLfg85U2KJCsQky
kFBR/eip79qQYqbvo3MNmg5rhNsJfNZJhpujsSyYXJ2DLnqzgDg0DrGZ4EXfrPTX/sXhBKJ2lEWY
CHXjopTyjLV8T70hf/3rO2xpxHf7vIsyfRzKTDibhp8mgA930hdTysE+0AliJizsDqRN4uSaVUX1
KhCxgKc36wljUB6Hjtqntu9sR8KJ6wfOC6F3cKdEYE4Yi+LLdmlysubPc0FQ40zL1Rl78RyVUN2f
JtQ54ZmTPbefbCfmMIiistcOVCxrPZ0XsiS9LEQ1lI7WPToLAIeGGwPmoLmYd0wIM3z8vp5K/9hN
pv2TKl+9Z024S5WBhirBXrOqeWFvPxo1994Yla9RYpEySTrxMEqMHjbHHloRJO0V0WOUMsXGadaj
Vup/W63/A/sgK6LjsFnvezG9/bHt/Y+CSp6rgv/9CTf5Ity8TaK4/z//G7vwv//TbfLVYmf73f+X
P3X4rsj/+O7++YfWT/Nvr9X9W4zK9qP/+Id/2JU95NEH/d3Oj9+dzv/6FNF3tf7k/+9//F/ff17l
ea6///Vfvipd9uurRUhA/4FJJYFI/ecxJq/f5feiv/N/xJmuv/MXxwpT+9+UcF3bVaawheXZmKT/
AlkZnv03W3qQnXzf++P+5D/9vygT0wFyBcLKZ7ETwrUl5ljU5338r/8i/ga+CgUQfTN+ybWk5f1P
UFarR/vf0WeOA2JLWa7lW5YjPPM/AE1FYU0G8JJwW1WvpiAS4OHvLsf1r1f6z9Fq/+H13fX9/87N
DAYgytQ8hjwNx8Z9S8TPKKNzu3oBkYqI1//63cyV1PbPf47rKRZiG+iCsv/JPO1kAtYAjaPtUje3
yXgDFYqsyBEIw++GmN/Rzn4u00di2LtyeJTDm6QBPsizsXzMGcoWHHjPkZ3c/Tef6h8Nr39dBBco
mfQsBYPH/6dPxfiB3gFqpO3K9+ydN48TSmZepvlJUfO3fcgY62L2/41N/h8dxbwrXl8lJOWJud5J
ar1Wf3fpZ8PSkaEh4JBY1W09M0EuqIoxQmQ2LF//9Z/4z+/lecqR5v9l7jyWK0eyNP0qbbNHG7QD
i+kFriKvoLjU3MDIIAmtNZ5+PkR2j5FgDK9FrqaqrCozKyKc7nB5zvm/HzAbU1PVLWX2mcmd1VPG
wlr6o2gPFVz4l1bvSAUDWT+hj/9jU+YUj2U9GZo96xa29OAq29AiwliPN8ZI3RlVpJx1hPGSu5+7
NV8dU7fgQDKQtmWpKLS/DqFg12h0NtalXmfGJe9iCpdMOz4xP/7UCkEdwwTwxnqWZ3poilp6n8sR
1RZGM27IsYtNysV++XNflPksnDoDSQ6yiikr1E3NOpMjAY2QkQmQN7259snrPnRj7GmLFPu2bUBu
AVQM0hh4uRbFYbgf/QJ9eFJc/8feEtq2iG4DOjBnvRXIebh8DWIZkmBZ+narOh0BycXPvf3WCvgE
C1ieYU+ACnMykPo8+alRKQUSem3ZVGWwiSyqtrMu9zd/24qus5wtc5LSa5YyW9heF7YgkvEF7gtu
eiU5TmLQtnfiy32b8RbwP5XFLExFQD2ZEQBNithCo0UDm3aKvfUL1K1NTZBL8QL/BPlAnX7izxuo
mLU1W12QRO1EsWhr4EEL8/iI0y6KyvqsaXCPFRWZ++QhI2pWtLhqj/kZ8wzNkLlW+uZMMbszEfcQ
rsYXDb9nISOE0tre0TTlrg//diOYflQARwZFzIZB3PfrJ5YVisemd+FSQ9Gwri3tUSPmhiAK7s/f
f2YF12NZY+nYHNpfWwIIksRaplFsrCXmITJ0eS8ZmjgxZb9SJ6gsoD9MVg5i+gIEYprSn/brzI3Q
NxQ6JtNWC3sqxEU+7lr1Arfx1skt3zj/uVfz9qxp8dEnDVkZBWj6bD9ofU33G6kYluSuHKumbB47
HNXotlkhTkAf5qvRltlNeLnZPFCxRpvAnJ+7JoVGLtcVJgJKS/BSscbypvRS+QTdQv9DM7zPmZ6U
pAj2uNkIepT2KLkYh6Xu43VW5B16JeXRmhzjfbQtaamgMNv6+Z2mdJueWHND9ROFvH7uqhRTjI7A
ZdYuHkcsWOGEKf4uLrszpMTLRDrwoiVoOjpTiFgLX2wfn/DqFW2KojzhKuK4+TkZ3M0ov+GBTrz1
QSARi8x6JSCoRcFbVufPnB1ro4zUE6v2D/02FRnpACc9cA8g91+GF6NMO8bcHrvVbLRf+8jTn7Mk
Xv08Xf7QCLcJXTPYiVShz9H3IVbgNY+5jkr3RMblqr3mFdZv/00jnFQWS2263n7tSW8OFC/qwAiM
mkpydNrQoGsr/BddYbyIfNjMFv7iayumDTdeqCh9I3Qxe97ZWCAPjXVifU27wuetlElvga1hcYFa
QS41rb9P6xkvCWzCihacZITJUE0c58bWwvrQF2OzyTwKE6OhVw8/D+D0qb81KhQAPrrMGhCzRe16
SRYnMVOhrSzkXmX5UqSqhl9RLKH3rAobTiehiGXsNsrfz0Jqp7hv2hxVuCPMvp1BYUaaRCmjSjH4
si4lSJedqZ793ME/TUP2El2R6eR0m56NqjUEMhVH7ZJqXrEOee1vgZuPu59b+U0Xmo8jfEFhc2U3
dHg5X5uRYuSFWQWXFJEJocs4N4jIq95V2+GjGrmDRTa+T9aE91R+iaasqi6rniD+o03Fk10fENPg
0HibowsKdGV/4sebxnL+48Eg5mY6AX0UMZtbnkpQo+GcWGLF7KmErcr0FSFLflkSeGYvityjabbp
2cgjCQctskXXVZ+gFZPNmDIBCZrIr59/pGlAZj+RrUIuItmHdQS8sa8DhtzDBCXRNEvRNfoZmTig
tZrw1zHQhhPL909NgSfliYfbJ2/q2UTzFbtrvBqLl0byKkJqWYZvOpLv7EzOXNIyP3ds+sG/dox9
SCjUETIfuLHONgsjtyj91luIGYAaSSgTk6mDARtNM5/wp2mwHzX5zO/VI2U//Yk7wbeukmSl8t8i
FIn3Ccvq66jWBNusRg4JtUPX8RaCMkQT/FRLDVLnx6Vyoq/zKwFHs6LKqiZrPBFodHaA4h5iajHx
wOUQFpfUaD7mGixGVwzPcVXIJ/aLb1uVoggF1xZb578paJrdqiTqtfrSIp9BZRkkU3Q9h7QZm3Oz
rtpjRdaK46yjgiX0rBPXkW878++Wp/sPw8suPWuZRG3TIrWNQN6IqRI335dN7iHb859LOz9Ls/S/
vX/+n6i8b7sWLXJVBYNns0NiRPv1OwZahZRNmGyLRSkvcrS7pCizePnzVJ19PnN6qaLFtH7zwtG8
zaZqYjSw9MWYo5MMDW0PMQu+rgnRW8N5nhv0JvP7KD9x4symKI2K6RqOxoMwFaUas4WfGoSerbpE
nQHE41cQ19Em4YSj5hZ5zMvPHZwN49SWARKPhzgnm875/XUYW67frhbB9ajrQLl2w9y9DcYkP7Ho
/tQKsHVdU00uPDz9v7bijkNNTrRLqCKAVD4qfvhSapr/t+PGfKA6g9sFTHr2zNnSDnqSJtnIuBl5
A3gp0ar0QZWHHFxmWVQnQgy/P/2nXYznvswrmGOTWSbTpdkEHEaV5HWLG2MgLM06F7lODADzXjvA
/cKI9WsyV4bdUGw3jOYlhJP0acwnw9TCaIZwFStpViMREoKK+jIuXyUvSsN3gLXlAQRkSlVrCjNn
0gep+Kb1rmVWu3ZUK2vphfh9/OU0oDM4RBEv0YldKvNLTkEiRAI/xAcaQ7T8OO2iLs/cEzeNb6tJ
m6wtWEZco1i4326JKDjaQcJy1bapdSctDoZ+2fGAsRa1XEjPCqeP8Xf3Xz6TohicMvAtNZs9YzYp
cFdrIehTF0MwCoRPSIrYCPrsxARXNGbw19nAxVShayr94xU9W0dIARq3tb1kWfQjhHEc1S9AAERU
phXjVums/KZAzkIpeuCt0Vf7q9qCVwWMvd+IAt94MLXKw99+0+muzKVfnzJHbCRfF11i1XqQhH5C
ETmXqCA0unUoldqJnn9b2owvgSvujpAdeV5MA/PpTt731BQnBa0g8QpuLN/3r7oQ3cLf94XtY3rG
6+itp3TA51akCpcZrdTRmgTquAsaqdmogZL+i7nCjUBVFe6BKsGDr61QtWpI8QRcR3kcriHZqEtD
SMO/6Qs9IcRCQ9Tbfm1llNqh4BYZs6aV+CNDaryqPGRqJ5qZHcm/J77FWPFliHzwvPzaDOcm+dOp
mRhj12spjHBECLBeVYB9b4hIReciiE69Jb4dXcwGji3CBVzv6NpsBEf8LDIYadBeLbdZKlRpnemR
JC3GsExu/3ZKsIFwh+S+Qy+Z5V/7FxkGJeo2BcDEEXkYKWmR7sMxjvLlz+187xJzwWRJc7nWDQ6W
r+101aDLFf7gy9SLzMe84xFQoEwKVBMUZa1q7z839/2zqQSu1el1C72UM/lrczGlShXHNc1lQGFK
dgljPXQDRdh56uqbaOgiShIqafO3zU7rWFemLABhXnnauj8tY8x5Q00aYmlhymnRrUxK3IqNUUjZ
Zd2UJPMV9izcOwH/nog5Tiv368Y5TRlmo2ZrRJrmcN6+pKq7l32JnRKxrZ+J5DwSXrgZ+2FYeDjP
bvBeki4KRQuXMsruE/3+fiQR4ZHxl4YPSzBmHm8mjVj2iCddiJIBpbiqPfrJOqG+E9xPgmhpmasW
OrifB1udzalvOcLZaMuYMiQSBqPL+0vAPc7bc+BcBc6l51z4zsXV++Zu+/H4tr35uVV92lg+DfW3
Vqep9+kbjwnw/IRRXj4Xzv115tx6TuE88jev73sk19Pfv29WTw8vF7v7i/3L3cfN3e7tunNO/Bz2
bMy//RyzzRwGRa0a08+ROY/31xDYnef7x/vd6ztoHOeR/zyjoXFuXy+P55fPt+eec350rs6Px/P9
xfG4X1ys9pvj+eZ43E5/tdpuV7vnm4v9YnuzXTzdXCxubnaX14vtx+7mYnu93O0+TtyVfk/JH8bx
t7/Qp3HkZZkJqeHnPzwfHq+3Z4fny+fd4+Nmc7s7PHrOan/crzbb/ep4vDxeri+nH3F7fXO9u1ld
bE/cqH7fz3/6WWYPlAyKWF5pv8fydfqsjOXr6+37lefcUnrBMB7fbwPGEqN5/pLqeOe4eb99Z3hv
+2m2PfArH3Ln6sl3Pl6eLj7enl6ufWf7cs3Xf7r64Otf33zcf7xBFeHf99cf9wUT9vF6v396edt9
3PjO9duJ8dVmW+B8fsxDljoF3pyd9Gm5PizPDsvpf9eOszpfrzcLZ+GsFvyNc7Y8O7EsJ1fTnxbI
PJGWe1kfB24PrvT3NLx++9i9Xib095UyB+d4wVilzv5pe/9y9XJx4kv+cU/4nNKefckIxyAZF9Bp
Vdy+QuJxjoHz+nr1sr96ebq6eLuRnfu3U1P5W3JqnrGY3d4AFMgku0ukHPvyyrhs7tND+Wi/6Reo
/OsHtPT3w9V44b+MH8GVvXVX5bI71e/5oM9/hNmB1/VFLMUdP0J2D37tKC71i+zD3Hhb7Zqof3dl
QeG5k6/CwSnOqzPsEm71E0+5qYVPa4ibEmeAatgmDwUCk8psX7RaOUt000XialjSCjsmyoDCsD8x
u2Z7/j+t8N8qdH2o5POLMmDXsCJx4qKlw8GJSvmUdEntcw4scUmyqsXPu/235ngEq7KYaiOma+Zv
ZPinTcpret1oLBi3ejfKmyYJ74EqwjCa7J9/bunb8HFsa9wwyQ+R2Vdk9euxIlVNA9gFkZRc+/4a
bKrquErUnRi+2aZgklIjsorChVccWf15ssTzsiKTIDwuWmiBR9VqgmeKfNsnJdARG3r2xPHimnj7
c9++jSKt8uD4HSnkgjIfRUojbK0EqrSI3D5F9TIJeloluu5KNNY/NzXdI7/MQgaPexfzjyAajonT
MH/6YGbAPxr1TGBZJsp7Yat9e202sQRdMMTr0jsQYBT6Bg67RzU8HMu0/9v4CTGgKThPno8/Saiz
h0lc6SVJ89gAVsbLh/r+FNcpOanvIZDqLz/39g+TZjIiAFVPkIvlMLsBUegaJpmVABWD6b1tIik7
oIY/Fb77w+cTrGd8LRTedbwTvo5pOLRpIpHWWSSZHBUrSZfsZOWRZINDrXjiVL7me3MENWSqvlSe
CdOE/dpcr8NU8XisLMDztLswUiu49r1yidYiWf08fn9saoqdU4ZENkXMNm4v0lBcDTU9kwpgK61R
6E9DIRn5umhU6cQe/f1j0a9Pjc2mJoTEyNVrSm69DsZaPomsMVBMNn/fJfKgPB+pEGLZTV3+tADY
hAd1UMGAQfOleDWsS8z3fAG0prTQj/2Lxtj2MUPCtYEA8tfG0HlQJtMwfj4C/zWFvfJKDnRc1QZz
PNGv2XWXnYtgLm8rExoZiYD5dQZobxWqIU2BSaiu/RGLgNGK5G0TxMOyzNLkxDL+w9cieCyTBlAR
IhjybBwRNkEdzSodFHEtbttE9iAzJ9ny5wH8YysmkkNcJ6adZzaAuDTmWYf70yII9PASIpp6njRh
eP0vWiH5Sk0QKUqirV8/E2JJNbNFzDQXGZW7VepvlG4cTkyGP3whXQMJhXiF2w73gK+t8Eejekhl
bSHVnnjjC+arBgCqExVwqB0VrfmJwZs+wde9nulNHkomHE4kyJg1mLteib92SqGYlFbpQh4roVOz
ha8xWU4uPD8P4vejE4dWgtQ6OxN7xTzBG7SxMFADawuj18D4h7DjnLTt7IPX5WCCTfuy7WTvxKWK
KOvUiy+9tAxBnJczReVdj5/R12Gt23BUx0hFYJsV9S0koKKbbAjrPXWFWrVUc6NAwqdW0pOWZvFB
RlNK4nXACS2RxlCssa4qhSOyOqA4e9I3VahPKEAN9XHRlIbV4b+AXhob9wL8YJj1FWCiUovXRAzq
fNGCobxxWQq4DNR1trNyCd2xZ3kysgvTpDS9kXr1Ti0MrDjqcAwwb85zbBHrTF17YnQp6at1/ZfO
bz6gcYPjEGkCjkNsCRsXKC+PKEdpRN2ufTcbbkG4KOelP5V6ZSiKt/iiindbghMF3dKtN9SmwyUP
Bo90DtZRYCUqI7ykpg4UjVd08VkpYRMC2Fg2XzOd3IKDBLcGCFhF2b7KywI5NjhcsR5KoYLuCEPv
qXDlvFkaXkWfKjnUdugmh3jbuY1FYqJtLUrxhzB7iPzWRQsHRe6W2GP0hH7BnWzhKS9wPElRjk2G
Q8IyGjjuHS55wSM2URUIO9XMBphGffWG5gPLCqOrolvbirXhPE1rC+IARqeUVsLUSwJJv221LHjo
qxjXxSY3BWq2FsaYU1RadhZ7Y2Q7qpInGLm5NW4SMmi3K6Maw0eEOEOKfU1mNavCrCwys6EBYQ/z
cOyRWCzdAYFnUmwwkIbKZcZaNzodCl50MGPenUkqqHbH8nWtW3mmHzwN4BeeNKnA5bPEp9M4lyKL
dYwO3acAPm323PMZtAGCAiSuoi8dVx69PajsGsRIKKyXEJCc6sDLEsmiJtSpQf0IcLup9bh+Fahs
sCXFmO6hBeH10gFrOMRubT4XlDWJXQY8EasPhPdXkdp0mAuCQVMc2aqro+dK0MDQRkFTV4Fb9qvR
FK4Cc7EY8REfMP5dtVWunWMNhZ8jaPWpkErWSmMBPXYAzhlZGoLLPHmNEFhe2V2bvTV+bD/4kDN6
pE/jsPPyMnlWcr16oIxCugsKRf8FEUAIxx0z7HlM7tHFSohWPvcDnYuYGbRg6PUm1am10hoN8AuU
qssaohloSUNTbq16aA3M5Oz6qmqhbqBfJ3MKSwnKn5P7ZrzTmEAfvhRSLt6jpUa71LkZXyvSvJuW
Hf62HezhEQN1CIV21QwN7vN9l0OitOpu4YtChU8Ugg4jUImCPqM0JmcQ/fExJvPXrXFRrza2OkhT
/Xkk0gmriwq50/XxPokhrngELoOVpOX62yDaDG8QpRfRmWlj31DiMe8uSu5uyIJtd+ixhC3to+Tb
Y4MG2PcfSFyMxjpttckJKzafpTTssU/BEHEHgygPlrjC1fjOWbG+rtzaO4eyFIZL6kCsGoQDYJG1
RFEjKESVG8V6rMb4ANjPeI9Nqz+aRYqjiwVVFD0QQ1A5elKXWK2qY3wrFZZ/L6GZv1S7CoSJNyRI
J606qbFiiQPreVTgtiQh69HB2s6zVxSsZMYaQ71k22p9LxY5rAt7FYC4QzkmehE6tekCGw6yNg2X
qLFTqq65hzB20Hxf29HrIGCA07/nEDIxoqkGvEx7RUr7tSKpCNhUNUHt11tReKUOviUvu8Ywbhul
rcZlrg1+5fR12VxUYwJAttWrNFrkqvCAW0USqnKdRa8suhzuCboadGZLq6jLnZB97y2oDfwrROzX
T01VVeB3kNBm8JSfVWK+H6MZFuwafdyQ7FGAaDFxomglAzwZFuDDMfvDyUBzymyM/ctCpiyf9P8w
3IRJQjFgnYfeL9DHyUfO1BqWPZfy9kwZfDh0vW/a9Ltu79W6qbaeIWHiG1Z9eKsXlfnCBb4I1qBi
uwtKv5QPt0/SSym0jX5lYZLz0hUsaoDblfZqJ1kOKXkySwHTFcXPPvpOmcpGW2y8npDCMtCKLNnW
QdD80lw9BHeOndUrEY9exnmzGg5GmNmIBvWEWWuisFibyLLlFUpf/kzFw67AsSS7izZqErTXPvii
a4pkpJdBHruL6b393GUuktQ60ZT7tLWShrqWoCGxbI6+tu6DnlScb/QkpfWxoPQjjrAj0kA6/eIy
Vd92fcNkM0HP38hBqP/yfY0Toe+6kgUaK8WLZ7YDW2PocpIgBlc5mtMYYC4663TRyg2oNd7H7n0x
yjY2q0DcOYc3sI6Ta02uwXxnQ6VhtN3HQGsjGCNXpV7Vb62WYt3cg/OCv4AzeZPy4ZhvTF5gQmp9
y8Fmvtq+ZkAxq5T+3mu18CnHw7Rco6iVUmBiE7CtL81nOwZCu/bQi+NR0uh5QJmU1D4rUYClBrJ2
c8W6GlGllFm8x3MQAKKPU0mNZ0pXMjqig3LfJFF0F40W+40N7x2jHKr+XUcu2PkmxGBzD8YFIFbu
8pM6BupSDN7jHtwrsngPS21/KMAVASHGH5nLrAoq0sO+xBKjDvkyUmjVDlqMEXUzTwBjVblx71qj
MZyZUtPcqBI1zCtP8jP4BTjY4+xgZl7huJ2LVZdWVO0znjH0orT8DNugIREVIMrezth0deuhqlyL
aeD5NijXtKUDIMBhKw4BsMqFzn1kwv7YzR16bfFWUaYzwcFwgmRYKhs2OxSNX3GXqg9F0YudjlnA
M0mQ8lKqvPFX32X5L4yJQZwRc4H+hvTGVTac++GhSCW3WeRhDoFl0vdeuBBNe3a1JhjWboSgfMK5
hzAHgQPcYocNHL4tpRxzZaUDcSvpmfTa1LH6mtcKxvFVVAJMkicPBoSO+oOMvAE8MRYBw8aE8c08
rDyXSu4YASCsLe6V1jLgwoe0mbxtHfxSYWUJ1LdFJK2jFuLEk837K1hKnC/ZUqb0/yYwNA9PX8Pz
+U2+YkQL+O9+tkG97L13llxSZj9OOkKpSZJJ9EyuhgdCPG6qOmLFKCNVFHvhZoELYnw0WXbFtB+C
MfOHVa/pucRstspfYWvIzZqSj3hccCw1seMnITZiQZAg6m1J9ul4zlABze2MbVQQmKgwzSNnBbQL
kz05hNnkBUlArXUX+s0Cv6PcPlp5pkgrvatT8djD9LgVUY93C5m6EuNXKNamd046XRrvLakszMua
8o7xPIfVEm/xD6L8PQoabheLwLZUuKmxmUmrpslqf4NzwBBd+5rfbr1QGuqlp8mSvG25a6tbIzGi
+k33uWS2DhhRgNMJUcEYY8WkGRZpAxBq0zVWQPk39Ri2u5LkQPaWfpu3wVaPUK49eeOYu/0ZOX34
5g7YhGFiyDdJtS+VgYsf24ne3MTcb5pd3/qDfq3VnJOoQqm0xDI7QKWwHjKvs+9GYM6AyI3Wss86
tgj9qHHlcRcd5SDhTZZ7ZXJndQi7oXMIOfIeRGP1slMLCDmPYdrD6mWdNBhVIPLnycCvNKxz4MA4
ESHsr2WeBJSLQriAEUXMDXupBWjuEnFzmyCJjzgMjHUgOC43ZcI+fasUfLh9AxLHxPmwKttNmNWu
DBwmEO0d3N5xvNJ9IoD5uRf3OdXYHeIgIMgeLqXtu+W6WJmEQd7BqNSkREahUvvSvVCrIL4sdIVA
kii9xhiXZm648pbHsGbDw/Kq4LnGPSKBdNzxbFEWQkf9uEDZXt7D6k+GlddQC3aL858EWi51NYTD
QLOkQwDjQccG0WvhY7Relj1WzW9vPsNXorXmjiU3PdOYHmRVzZam5djDbNk0i+A8zxuobI4tkJFD
/Arr6iKX05bNFaVZXKzbLGlHkJvEED5s2R7ildaHmvpipmlpHTIzqdtjbsWGtqlL+EjcGquivUfU
Jabjv0vi4WFQoKHWjhCNW17CJSU7jONImEFbjP2SJ58dZPUbvIaIq1pN5RURCcO/yELKthcY/sXn
WRtg5qNClVA5s5QKN0VfKtJ4Hfiwt/Y2vOoKhR0K6SsF4A+AelNvnkSLpgpzZpICOF2WcvOGogxN
vGW07UMfqmzRluj0YqlbJdxFsP/2kXoEJV1pQwB63R9Qg6wKOezSTVP4iop7cS14Udi6UcrrsS97
UHlKgFfWKizdAgtsCNSt+HAzobgXPTBFY90Oo3bn9m3QLVJu9cO6qaPAwz45EdqyVsde2hFwR+sl
TwaGeODoYU9Netiqtyjfubx1XCSVpevigf6qQFozzwR8fA0UQ10LPBCLPouvhwp6njMYVZ0cohA0
8mEsXIo5B/yT21UNZS+/IU/RF0+NpBnRDo15WN+B1U5Dc0LmYOQT+0WpbGxqhoNzD8BeDKW006R1
3ZX5h2v01aMiRgwmXAkuyjn0MfyrZU81wrPW67yjbfugbjCsDuG0yFoX7zDkBmIPyghlK2AOb0v1
j1Yv7KThGUUkTVKuqpQaAfB3PW9WkFU9W07aueayMbkd8U/o4jk0PFZrPHgBJ70NxcEhXRIGeG4A
BnntgSvbVxEl3+5rMCqpj1NjrFm7qh2s6KGPCGrsglAe0r2vVapx0fKDjxcSqNfukGSVwesTNFST
rrjTAofRfUr2z3K5n3DUXa6bV35iCGwPwFVhtmgmo5fcGw2A7+cxLPr3oO8MI8XdiXaOllyzc8Gs
s5JVoiTyVljlyMbFHcga7nDszYqPwcMF3TsLAAopV6YcJ/cKBhZi1TdAwvU85a0eNKm7amDCmWsG
LPzwWFL2KsxCCwB72uelIya3PbyGI2uHaaZV7+xS5vke4x68dfswxDO0N5q9aZQQc+sqtdJVAbwH
KzY5VT9qWH7xkgADJ0MV5cUvAzwSD7FK4BomKGxm9cRwwjIzcg0idpnnr/nzKHpWJc945ImbjZux
6eM7RVP9cZUMlp4srKLA0E83an0/hB6Y2qzN1GpTTcJLHJMiTL8ricVDfaKA2l22kfgYy3DTDmqW
bwAqtPusgUju5LbfPHM2J50zQm+vVgORFFDiURjtRBqUwbIJbGzWAxXXMqVo5Ve8b1P1LAN/bzml
XJTc2UIBPJ1imGEZoB295YsQReDa4B5rPyZeByhaxYe7GNpfZqeYb73w0hhHi3485nUyEGOTleIg
SswHFzZY+oe6DBuD5zK12AWE+RGQlhq8FC5h2nURtL214U2Z5hclHB3TA3LSyx6MvWB4E6JC7MDt
xAVkK5lG9AK23dirNiilhd03trwy5LC9IUJSKCs9VMqb2NJGfZmouHwsOiVv7qEVxyguMMdolh31
zE9YkQpvYeJtoOIpHlXA3LVc/ij6dNChB5KzwI9DrsczGMOEXaUSrxY+XCycAZhJu0Dz6j1jAygR
GNBLXDoQ3YePWM+qE9im5vD04J08Z5USaeu8lQYXulArPXXpGEr+IsoiHA1qo1EVbO88biEhj8Rm
UWHjoDgQsxSGuK90Ithplr8KLcReGb9FfwXuAQiCGoDAb7PmUen8RoDi1MBeDprExdznyXCHoHgi
flYEQ5dVqjNz7d4MbuWgdH2nBrYNmh/7LRwMWLNDHo35xg49/a3UvNRfxMydS83tKSg3uRkTvcRS
KIJumjZ4JBrKm2SEExDXFs2t0lHn20cDJqRKQbjvLG4wjF0YTZIrWzXucEG0Oy97S+tIZDxWy+AR
hIKIeO9w6ce8TR5TbvE6zFAf7PCTa0VKgSOdzX1DDxCdWC2SOkCJu1Ertdzp4QoGDtwXYmdsLDUP
4MTOnnpVKbOF7ko5yZMg9nifgSvlUZok5rgsO4nNVum51WKj6Vkq+2xnEMwsB1j1KDEDzFzHwX2D
RcJ+3rq6nbCrhxJPIcPSrrgMcZuFJ9SPDpfD6r0IelrWs8RLFoHFuU2NckmBXA0mNDqPMNmyHDMJ
cOooczf4kOCSwA62QuOxj+ygWrpJU7DYowa+IexJAsRF0Zb+RdtiCLRy2dK6Q2DFMPfqBBgoHJ5c
5d4V5fmeuyLwcT9p8VgN5Wp80LWCTKwYSjiOAZsej8y6KeCTomXFLmToxbvXuJ0Pyo7X6xnmNZG2
08sSjW3gZdULzpI9scY2VwKw0TWgtLTWKvi3JNc61IldPy58Ii1EZAw9vsnleEguJPyxopXq28Ez
kzEeYNAUeEeaPIo2mo+RBR5dJt4PoEM9nO043SHoeoqn4jqbJ96ms7N8XLkuyKB1U+kBzx1ZpMbS
q3usV0KtgOVEWL1lK0ptQhZw0TNc9USmXNhlAtCo8OpSx9pZjXt8BhQMlCQJbjH+25D5nSzS/fJM
clPdPm8yyXiH3yXxcofVRDEwlKdjV6v9jZ0kW8JQeNDxx1NiXgRuhV7dBsni6BCP1aXcKkm5ylW7
HZZqk5UYXhZ66y6taASb2hpD8JG0BXipvh81/zxGVwxSmddK29+UbgRnsqXqmrBRpYkLF3MLrGeR
2L1biRvzzue6uMvBMFYbbaxd7Bp4fSnLWlPbY90I7Y7lUcK1JEu8B7OoGPC44uYCfT1xDCmJ2slr
U15lRph7S6ULWD5Eve7AuOCtFYSW/OQiVg1W2FIREvI1KmAXlR3G8SZQen43TF2sHYwR31lHyYTR
O6UfyBCaY5fQLtES6abEWB2AjpzJvxQ3MMGCEpnBnKmr434DsldYjtqm+SVs0HI8kPSVG14MGMk5
ntrau3AEFrFLOi7kCx6/cnqWQ6H08CYDeuh4VmXdWbkNKt/iPhUsR4rDa+9IYsNPrkpeGxeB4Pa/
xEuISJE7ZL9ySQD/S+oi/rCLYrw1yFKNEMAqTSG2FsT7IGqhiCm9PuE3DP+RiB6Ehagp0zPhWgbG
Ly6DTExpqC77phk1wMwDFyQZY/hdWU/kp8QyufYavdiyc46PhYGQGeuOHGYDd7yu3RBSlc5wfAKU
lwFXJHAlQYX+pxT7r+g4l/l7elOX7+/14SWfk20+g23+67J9L6lDff8PfmH1H+smfXuZnAfnv+f/
QxoOcqlPybyJtvPfFJ0J5/O//9emCdL3l8/4nN+/4b9ROOI/wSSQGjXJJkKcQeL7f1E48G6Qp/DE
1oBiUwVE5cP/kHBUSDj8crYU9LSyAe3mf0g44j8RAPFP+ZetGPw/2t+AcH7Xzn7K/yHL4g9CZkea
3QbwP09Eh3XvNXBND1LZlS993KIBI3bevof1mJtLOUj0K0PBkoGTSHabVZUQsd/h7Ra+AkJOhvOo
rrpT4IFZlc3vn0lB7KoickS4Y87S1kmSFjI5kwNvKd40sWQ85RhA20tTd6Nn2/a6O6id9qOB8Es5
UZE1yzL/0zQJZsaCQmM4j1/TodhTY+0iwkOah/hh2amx7xKXo1oN5CtAZ/7rp4ly9c84f+YE/ak5
KpsF6WrKa4Q2yzFrSU/KOw4PFsBUYLp+mcCEDtJnl2zsshWJePu5vVlO+3f3Prc3q7XRQsksG9pT
cE1YUd+Qn5tFJW8sEMkn0vWz0oN/WlIZQAq20azOBRR+MFFOx+gAq7o+hFKUnIf+0J5g/fxpoqim
SXZ+KokS80YkeNiNWQUHEpLZZmhD5aMsAryS8I09J3lZvDaF2S3L2FRP9G5WEP9P7wCTAKMiXQ8k
5+s0qaCXY/HjHzzqVrRFnuraWot4IhMrto5p37S7ntqVRRKZ0tENIUs4P3/HP44uslWmqD5pzmcr
BMNRTg6Z9qNMXuVl0G0w/Sj/fi1Q1MEWgxQX8IE5jf6nWh8I29SxZT7XvMD41aBU3QCCCLlKR/6B
TG59QmSgzEoRpkGdqgYpw6E51ZqLOFSekBSjeYeQqw6+r7n0mPECu8pkzb22VKl/AgFXbUjvkfsk
L1ytKVOKxULu0v/D3JltyYlkWfuJyMVkDLeOz+Ee86gblkKhYAbDmHn6/lDW/7cUUmd03vWquqil
yhTuOJgdO2fv/U3bf769f3hNeB2X//BaWr/9vH3Zs2qG0bntciOAM0YWbMf4tPM5V/3rKxEeRUoV
YiBfsOb8eo+7JXMQetWpN9vo2RqT9KD82dkOjCw/0Yf9eBk+rPQ0cxf1JyFhNvE9v16qoFMXuql1
SvTEuG+5lV9cmXmv0s8YrQ5wXx4hp6Qy6OIi+xoSzMh5LZXDl3/+wn94c3Cv8G1trFvsfB/enFEk
opSOcTLBLsGSbgANyLizz5JQSODL83yeDBowM/PTA43j5pOEgz8suChsiKBgXxFsrcsv/9MzXcwx
HUTLOlXks+0J7G63RP8TypRNahsaZXT452/7p5tu44FeNIBE4bHN/nq9jqBeNl7zRIrYktGqMlEE
nQvwnba02z0PTIVPyFG6pwQRxXIcsJ5U2n4mLvrTTf/5U3x4yljoITJI86TGVl6Z0xRd+mmIkopJ
9Y0uGv2mRIW5mypf7lrLjz958v6wWKHa0gXpCItJ+6NkFcJVnAyzcWrHYj5yHhJ7o4/MzxTOf3hn
yRHCPIpJiA3V/rCV0sNEZiONkxbq7SYUPbzVuNCDxijbTxyIxp8utcgEFwMiwsGPfmw3It9b9MbJ
p1XiBEw/3KVhF7dbRsEe2g0oQ+dJb4ZDglZyXdpNdhLYLRnuFaKGqVJVl8KurUuAEjCzTKG8z+yL
y7v84V0n78y0DAtfs6V/zFbzSgCFthhPhlTTaVCNvTGIYScmdHB2UwSgb2ZA8Z2upPzsgV8e6F+v
TMTMYi5cdGyuYXx44P241Xr0PBcaPasrumP40RK72zi90+x0QaMgBrKEosHVgrRMphs+Q3EoHbPa
uo4qw5XUveGTKuEPL6Ghk0nj4/q1yA35uPIRwz1UniculuHyNpyy7gx2xL9LCmmuHTeObhWDi71v
QLmgH2ks4J7+8ZOF4PfNDQedhdiTehbf4EctcBrXkPxK90KzmGNUxuyeTNDpl6JR2loJt7zVbGnv
6Oyax9HuVVCUVnntVEP9yYbzh4f3x53wl7QESxAl8uuKRFvM6o3OvgiLJn0LHSHXkRgPIJ7oyfdT
LoOpGFt46qreW7WevJMuZT3bCty8EVvzIdaB4Za9rS69YbI/e7P+8PQQxPHjpEQkIJbwXz+ckTAz
cR3rQphJpAV+F4t1N032AR1Nd66Lr8i/chiaoiRkuYcjxoob0DqqLkKmovWqsvrp6yc/3LIhfXig
ySZEO8umKdzfPRr43zUUUxdWl3QL0K6Q1zMzw7VsqT3QIua3k9+ooOuar7EJ2sTzKv8AnGe6icGZ
WJ9UJn96lvk4uEZY6nzqzw96TTk0aRK7Fki+LNopN3SMlRqZ7tF+ajczaVv3YAiq27HX1Jphw6Vm
sdf88y35fXFhso29FSfOsgIuKa0/76Fdi8+kGcwLvW/dbUL0xYoEHKC4bW0hWpwcdQC+8AJy0/5k
I/mxePz2W3BNtJtYWDij/XrlpLQ7PXeNi7Rs6r2ttcmOUai7dUWu3+TKN77QQFXffbjehGbrCeoV
Pz+4KYgJk9uzLgr/s7TR3+8F2T/cB9DteIHtj0sLVKExVHN6kVTV/FVXBo/qPEWwoUkjawKrdSag
iJR4e1Re3fqff4ff91XM28aymnArDHa+X++GFg92ZvnpBXqY9JYUimlXknL0+s8X+ZFh+us9Xyzi
pDyyhnLfP1ZMImklI8/4YgaaBeSz6Q+q0LKAJDTAKa1rb3Meh12ah8k6zEZ7VQjQgpMbkxuYd9b8
UiHPRcrs1dHmnz/ZH249W41OmBlpInREPjwMeYjSSPHBuDvmfqyM4rKwGQmFoxkRUu4CLq/CMuCl
/WQpX27rrzfE8bEILKGFRJngN/r1tmcteYs4Vo7AVz3yASpGmIEc+rLcxAh0k3WOGogHbojGz059
P451Hy9N2BinXfxptIY+fOUWmb89j/GFckV1smqizYohaQMAcY9NRbe0BQiyKebxJqK3fTEMSmwF
XcStxnFiJTWFsKsukiAXYXvn2vWVb5TzzWwIdS7qng5/H31TendPdpV1BG2abkpZ+4EinI5gxjD9
pFb4vRZ3l1hJ9kOqBQq2D1Wpy1CCNdU9mvXyfuRK4bmIQ2unRO1XG1Rm0c0/PzG/vzDLBYliZOHk
1OV8+OV4XBi42c5xdP0IpYVXb7OsLoN/vsgfvhVvJcoJTB3LCefDRVDooR9MxbHQjPC6d214A3UZ
EdZrGPm0GhAL3/3zBX+vRl0KPcLHeEGX9Xj5/3860pTZoKg61LFFvgIqc+w3IPScrSZK85OvRqny
4dmnR0XJS7uQ340vaH14ANFjdGOaOxssA3a7rSNhQm+L9PJJLx2k4V7SC5TEYTE/mZKVazXz0IGM
HOiTH5wmdM7mYFDyCggLe30A37tvJlOB1hzrGMApCOErAywbQSWl5+wAjI6QqpoJ5XQ1F9+1UW/q
u8mG3BTYnYR91NS5Be4wz0691frfmrqZaMUbsfxKex3lRms67bCxSREdoEZ4+TclO7eA/B13QIwc
I71EE8dUs4vbBglcZxYAmsZCbLD5aRHg9jz/1kbmfCqMemjIq7bUjFa30YGljb4J+EDm2bULcAGB
prQ61HmheidFZrzIKrfv+WdhbzId7PL3RpZju47hoH6v3DS95YSqvyOPMG+sZMjRO0qFdjEyDeO1
bI08WmvokOTKpX31Na0cgIq9podf7MJAFV2VeW6tQ0L9L8rMzm66PIeM5DKFuKcJYMaISHOEW2lS
NuPFnNoVujOSszAgoMQYYLYQegRdLOXmVUhFW9lVh7Tzy8BMa+274vDz0FZ2HEKvdRC/1nIyYK2W
eWvsyMhPnS2yniezQ8W49o12qLdpHCFVr+0wRpJspT7RDG3qQn52wF6uii4U71asq6Pe586zKjNS
US02So/xYcm/Ak3YtwPYJ0uMBQxLhXrVGi4qzQb/29HtRUOk5z2sH7Dm4H4d2XFwKpHvx+Xkxytk
zZa/bixv2DdNYcH4qYH6rCsrKapA1CK8KlQPWdrxHKg5mZaY13ZYaPFOkWV8RL3fz9A9J2AmDkJI
GFNS8XnQieXRJnQigVQoy+S4FWHquUiGySaGfQF/N8ay8E2kZmKD2wQDtmqgTfYoTsr+kZdBA1yr
A0ViSqvAPBGPMx2sxipeKKsInmb9CV9JDFt+mHLRRxdk7B3QgKlHlsZxDKJptO4hfMbPcYP/YZM1
o/XmlOy2jIlr+1blyLDWYUugy7qYp3HiTuooC8KuFBnP6CTuBt3WXjy0Me2my2LsDNLJh4vcq3Ox
6xm3A2NDDZDto175yTGJfWg/SK6QpuMahkEctq4G2dXNpm/SSdAhAD0k8dmIKmOXoKjWVoTPgi3K
VZT466iaJYo8LS7FCiWa3V3YaVIluyh1KdB98A3lbqhGC4W8EkMeAGShXCoGH8KYJOI+D/KiYOxe
T20ISQjieL4i1KV/dTCp6CvSP2NI0gJxlDFZOQpt1Ucne9DnHfoBPQNW3IYvoQ9BDrVelF9JSkIU
lBWkM4Z5sX2yQN7W66EUUX0wKgFiE3wTmiehJ95mnjQkzvpYqosKzUEdVPzI/QYlYvhqO1EKtTfT
vWwdqaYCqVEXWrtH3NIiCvDS9grfy3ArRtPMoYQnMHaIkk4j2gJe+FjKDIEYeqkaR/kA3XCdE/2U
gdvq6mytaosCKp+90Vsl0tPJekv6LqPW0isEf0j/F01h4n+TE01U2Luh52586RbeKZskmsCprgZM
yCSWXeLLYuWxQ+m9RtirKIRojX+b3cw8Fnrt3VupjcWH0B4FdQcXQLEzwhnRJhrUvsEWEJlg7TrZ
3IGmR4GcgyKRq9bwUotmWck6ndcdw29XLmV2kpjdQ9JlqHONAa0ZPe+UuqQzyulyxiL2AOaYxSfq
TcDCaTV7nOoG7d1NbIEo1HYSY+WIUbtJofOFK2ei0A7SieV3hTO3P3fk+ZcsP1V141hkmq/c0R+e
dKMfXoSpzDN3Spjww7z0gR+gx7bj6neM+zUr8Iqyn4KCwOVqUxUMzzeek8JVDq2x8Vejb8Tl1owS
987nTOuu5opZQtBYqXlyLDG/+B0F2Kr1iYxFVOqDa8qEMesrT0m0slUy1MgwQIwV68lmZwmGIbTe
GAsnZystU4FmxxZyL7Q5vjNtSz41yWy+kmIwfhvdonM2TqwVD+glWYhS5T9qjj1cRlboWSs4opqz
KRvdQWVqRzOxIAVWsCBHvS63bTLoN3osJFmKuc8v47ujIB1T2jgmQNIB06Qs164rz2zZANt82CcE
8D5hrjC+05ANr3OGadPK0UfntgpZ0IJ6nl2ma1Tapzzll1tDtU7cHcW9BK85zOyVhGKE0XrW9fp9
0KkR96y9SMwHiEDpBnEo4uqkbTIE/DyU1Vp2KquOZCQNz/7QOFDHk97NDzr9oOcagwEerybu2sMk
DEddTASY30+au0Sqd1a8y4cialdoNZG5mWWZPwA09KtVXIfOla7VOVaEQiKXSUe9RXNS4MYMCg8u
OpKIyThRutC2T8GWAnGeNNZuQS6+WLVaqDC8oJP/PjK4KUFls+8G02yrLnCV8PuDHLPyOKeUE4AJ
sqtkYLTyXTj9EvIuO3ICdb3sjihrSJONE9R+gW1U3hVITQQ2OuJrubIAPH2xkT7Ua0qiuQrqhepL
fITTvwDATfAdNUz3a8sqywAZlXZb5kUN9c00szcEZu0UjPHod1sMTEgXlG2oMCitorvlzI31jIuT
ACU7UXxrnH4ctrar+uY8TGKykCv7zr6s8wZYLHFZFgtaLr7FcxhdtrMjvw2JIjijL7vsxi5c7bWy
/KinoVLaxbrRJEaktvPpARk2vO9giuuaBQeVtuW042XBKs9Mi6qdTQEVb7xSYdRoiwpDP+qcSeYj
/PlBeyoqMWY7PYz97hAOCNpXKInDZkX+tGafCYmyqQwnjhXXJHr1emCRO4ygCqZnTGw0T1QfNGmZ
W5tMtrq5wqvn88LmKQjcuKN7vlncYI+goKks+jqRtNIYSm1y1JDPTW1gbIugAqVb5Tox7BXlvEGR
T8qg7Cl+VuOYmG925w43gmEhicZmDmQRva9z04cugDsilslhU+R9IyouuYNB6FFNYygZ2M69eZL6
qncRL61qzxLPsZbEpwkU2N08R9PdROP13jJiGzdjKX12UR54d1XoIeRmD0MlBkGU9hetniJ0dC06
/jbU5+9CDa1ct70l7kfA5fg3QbIs/gTWvxmiMgI+XYZX0EWNYYvCtg1va6GigWVJtEudBVwtGKwZ
qHHUeFhkS2i5xnYpr88atYJctDTL3lMpMsyHiURLrYZEB1b07Jmi2UhUh/GOip41ZRgaD3cKBvZL
nE39vA2J0Aa2xp98MatKjWscIt64SVl+z6Lre0CZelEfUt1u5L4epuImFxWgKX1Myl06YczdRKFD
IyDEp1OiS7PD72GsF7cyd+ONtMsab1jkkUiiDzP7JPJsewiaRCscGPZk8a1SzZX+di5aDXsOHFtj
Y+pZBjgESui70YDpDsawKTLic3t+vskvWuOMycSMttK3IycgrhW3l96hTgckFoq7Mu/zB2hbYbPN
2PLtoNea9qVHVKewxbk1dMoQ6U6gCD42Apqj4g1XSIqqZSwSGsf8JmvS75pXyl0faGwDvWrbkvfQ
BL20+E1ykGaYTlrbfa60hKYACLniXq8LQGBVT8W+EdC1ccw5YfQkk8E4Mz6ev4zemD3abWkdPUCX
KpDmMN36hfIQU/VNB70rc4eVIeea8mfqcdzQNg33Vt/c46b0d5amCiNIMoqtnaVMbYNrobbOIzfn
pnPTJN3LRHgn9ls75oSiu5TYcdN21EJpX+DXYbhR3cpZ9fcIM3VnxXF6btbekLWvBfDglykvp9uC
hypf4zNNQf2NXYWKsi5bZ8/yiqa4mQw9I1Ewry8Yw4TayqfdzK8/SQXPa7THN5W3PA6x3YznOeLL
bGTT9C9W1EcawK/IfBsxYfNEj5bcynoKucFWG95pk6hyaMVAjZlI5+/unOrD2sfB9Qybr483WmKk
ZHgaVSmOSTqOAyEp+Ff3ys3QI0ZmDby5qpWvEHTVWb/S8rGmmeiPrbPGNaHsQOsEEvQY/8yJWJKO
J6oPRbYNEfdHqzkPya6t0+g7LS0XgRpAonadt9r47CAgtnfuoIfvudGDw7Ym2GYl69HLMpS4jNtp
Sg78CsOG9b2MNrFpjo++4tVu8qa48qK8A9U32/FwsjwtvwsjTsB4ATwCFC1QuOc5w4CGddhrMKfV
E8EYWRe9YrDQo8CWlemsAecBL4dFLoAkGzm4vqFMO1J3Cu26M+0ZgknEqWbNIWd4nzOldVs1ASuG
/RYj/65L330p+ZPzNNTNbdPnxnUecmuIAMgKe1U7oY/zhEViK5uWbBZg3gWCboeIpGCOOu0ZvdKE
ir9m4L0dsDu84wDW7uvUS7l30FbJ7bTJD13VcAaXIpSMywBFIo5oC+dWjqOcWm2DHK/rt1ohyiNm
qTzeKoEpnFc7mRrOSC7uXCe2KbMJmxD9WUkA0xuHiAg/aLvY/2Kbqmw29F5kxrZCQGKkIr8KFDrI
YYViUV7OrPFIzjtcJ9gMtOmlVVaNe7wdvWo7oMS/VwhN1daIzejhR8PmX8nm/nfEuH8U1/0fFMqZ
TL3+Z2rc6juq5q74WSi3/At/6+Scv+ylJ8dEAS3EjybW37w48y+6aMZSe5oEBJHSQj/tPyI5YfxF
8x2eBRneiDScJRH/P7g42/+LDGMapexQBEqRaPxvRHJLy+6/264I83xCpIXtI0phiO2aHxqVOn6d
vC4cnBJiwveL3q2ouqcuZ4jWq3Zrzs3up/ty/fdf/bMsbLkNv1+RvYMuAPI/JD6/9vSSKiK3xbPF
qqvNB9vIviYxhzstvW9CbKh+d+PJTuI7tZ78TnwjdeAWO9rrVPDuK83aqk58jwWK3LYMWA+eKwtT
V9PDmbQb75MMEX6eDx8WAQODD2gPjoAB9FuiPUra0NFDzIRUI3NgFTnuJqfOLuPEj9XCFS+3jh2n
+9ZrzXsQpPNNlmQ7Fathl87zw1SVzgrIsFr1nIFR2qtmZY3gZhDnNJe5Fb/g7aeVhQeR41ltffE6
/0bZ1tpy8CqhcDWPs3cVJV67qbEyNANDCNW61gbDXf9QloNFQDB2MsrFPXk8ab9hV38dzfZy7LGg
wpiF16sZam0ZpRaYAKAoasdbkxNV0LEo7GafZo8yx+hEFItLBQGnWrnVl2L2wCPMrPWrJiZOFxI4
JDia8Td122s3URg5W98sk61fSmvfLQ77enbtAP8BqN320iWzeRuSy9yv0V9Y38NMy743HFS3EOzG
H86xlei0je5pdeC5yV3jqXwbF+UT3kH/QFb482zLO0bIqyoy2qAZ8+yY2Um6SxnHEVk9zyc6uf4h
HcJHA+sgjQ2fNX7kBuk+HGBaUNquw8W+BfTcgNjVjmQwPOBG02/nXg6MEvpyY2i9ds4GvL8+DPBd
OFk7fj9/X1dVdxXpSP1RjYozStFDEadvAzXbde6HyUmUemdQIXCiS3Cc43SIs10qGdpNEAkZF+ri
IPzQQ17ph/aFN+FdSXLOy7VZmhuYFtjM4nTTppq9SswwDtreW/EG2g8wVikqM/+Acedr6ZMmbzBS
R7KNZgnGR7ExcutazInadO1crstGdaskVsguNBmt8AzWm0rKmf8l6MjmnTznU0+Whhe+p5Bs36JR
fG2mNg/6PgfLnThxu5dOUd3MYZGui8gYsfnwhKaeUa1rPETUG4jzVR9HW+G53+DYJV9NT3uEVmFd
YV7KTnNsNDuTTs0FDu2vLhSEZyJU9DuERyNoX9dYzAths5ZWZJ9VZ2kb0/XnbCXSGFuhK8ujCuWl
zyniSz2G7j413JipGmHmSHKzg5bIcq1NRraxObLSDXCu4tSw7jGyECsBHOVQqJL4ibpKL8OwlXRy
fPHqJozTYWGJQGd+vLXH+LoSOewmAYYoLXx/z9oXPdT6eFsh/eMFjfKtaqd9Tux8Eg8+O79CYGm0
GEaUzDdRFO+VKohhqIfwNqdTf8nGLXZmaVeXuOfnF0h8w0s3h/ZNPhlqgygd2/SEVZ2scEnYhH/T
lE13gelVMUqchrPtT3aHpoZ+memGu7YD5LHCHvuaj+LKMaCby1xtiFmgh2dO0C/dBwyOb7bV2Ah0
BnfXoA7dgMicmxUO8/amL5A+WZrcWsqzd7ozeBx3XIJ7kEg3G5xcyTrrxvqtHzU/iJTtvIRh81hM
bbInmyJBzyJJORISR05Ecsoj3uSvs1nISyPz7L2rnKfUMtMHOAfNTWN14SUWq+jMEpQs5buxybDi
bfA9mVdlu9Qk1WRee/PofZmIMtkhLehuJKbrE1RhFDspYz23iusAqca0MZOM0WtSGmTzyK/pgB4S
D237Hsa1sUomN7oSNqdTO3G7YDDb6rkG7oGgg3vZtbctvcMdgUb2RSGWfAyN5JhouNdM+2kU+qPA
3+0EQyijc5bX8T7DeuYwEOiN28bSR2DUpnHAItSQVq6N33GuuhdoBMI97n5aRK40SIIqZUEMdp9G
xqFwa57Evksu3DYOJ+YyKt9bruS9booe61RTMwWyymlX42EzVzUoOKJrplpeyRp1K7sAvpeqlvh8
W2UkW1px9AVp7HcZTttWv6+mauTOqvLdhiaxn1vT2ugGKscTx3P6V7hgwiR/M1tkWEntVRe2HKr9
SBASNlzOb6+CLvbW0pJw3eNuNWky4EUpWksROaIMzMvU9mEVibNnpfImZNB0Zef5tI9GWztEIRFv
q6gzv80EncD/87rwvnE7zl5djEmmmiT5JPUYH9u5KW8iWmsbHusDCWdABzLCg1a6UNNW06t53YHS
2eJj7yl+UVWvC3/WNm0s/GssPUh7myI/drC7aCngsYkF0Hq/8rZ9bKbkXvnhe13Z/TVI6sHfGrTn
Z96ard5ppAiA/BpWJk2GiHZvF4N+mXP/1IXx+6A1/mNFtsRGY4//2vZudWF2NmE/tTZ3FybWa3kp
cW7uhhzuBN4mUl7moi+uZBrar4yWddqpw7xHsnTHGDc8ooXrLiICJTcySTnT+d33uIjyS1xN1cZx
EVc1+XBUbpNtUitrrxsYrttGFE9KYd+Cky4ndoMq3k9JqQcRQ6x1OXrpOddpuk5l77BMTAO9mNzX
byrNbDfZqI3RKsMAyPGtXn5DlMKiYh4hdCLIcp9mSX2F/zm5zIahPfRZePLYgc5UBgzFYdgBW+vZ
JAnGAxCm8uGOtrrcoi4ZsrXXz80lNuvbtrDHgBciPGmtbz1Z1B2BnMvySni1vZ86sS/6jElm2tJa
wY6tx/tqIBeRAaWB3c4I3zt3HFAHGdWF1mD9Mmyp9pWZvicNQVGJcKqL2sj9x6ThIWXJ1sYhXhO/
VDMzS2U/3tLIIvaTZLT2CAbN20/tyHExtGJGJmVjb2e0rWvyt8azXRMoYzrvZk73cBVDx9vmxXiN
d5xWXG407rolqlTF5Kh4ucnYzOmXwxbpvfj92NWk4GSpO+ISAUGNikMDhZ6M4R5bcLVv7CUCHtXL
KerH9CnSknnbSK/GAdijTOjHNluRYTJuvVqlx3LU5KtNYPPFkDkNE9wwLFa0d6uNCebojPPd2Vl0
Z29tZ7hphy5eo6u/G1BtHnqT8LjZ1s2db5W0PkJmTGIQ+trKzHbvsfxs4GExDMQ3fUHShnXlDZ4T
eK1ln2zHa46lP7W7WbjXSQg7NIcnktpe9h3pZYgsItP3blzuSelKtl2n0TWjnR5w9uUFNKZq3VkD
A4q+Lvd9mhiXxpg/Zb1ITrEd3s5k3t0PBWdslpfyaPfmW1kNNLztlmlGYT3Kvm8RYcx7AmmqoNLV
m4raNdwbYxX2+F4znRYVausbl9ibTSL77qbzuoaNbfa8S3bS9LEn9OcSsj05MmlNF4V5HJ2O6FRi
kP8eWo08N6MyH5Mk8p+8NgypFDA1kxflkYefltjaiQC9Hug9JwRG0EEgv4xBacXBGsZEKkE+EuFS
0ZB3VUjxaA752sKfxvQ2V5fGFFEQannK2l1dh0ZxbzdaE5hGqa/GOhU7qxNHE5EnyX7OmYZzHjCP
2TB4yE+WNT2nTexgMkd+lRqc5CtF2IKv91sh3TtWuiQo3MTfoHs00M+m71J1M65H6y3rnK9F2N5P
lbyZOYudc8ar0rG+ToMT31c+E2l6Q+fMgzFHkX0skvg5t2lQBHyydeIbGQ1EzI6+llNNFjx8Q9NE
2wwg4SFN6JAKQ8ogz0W3x2VHNBfc+3WV0s5361FezcV8R9qnt42W/MUcYnCgRwb3y77mlySCalJn
mevyVppmjFKSHdTuloCUKnzTnITMwgYvak+5OXlYXjPiZrB+o/6o2cBWaTvlJLXQDYvLRt47dhaf
MifUdsLJthEDSmaS/UFngH3OBfr3SFYNTZO6XFlNQXuy98xrPcltpkKxvR3afmnbtPvIcKHGyMHb
5lEhbodRviFIJ+B5IpgwBdhKq5lILeETwuZYxz5v9UuwbwNy5NnauJGLEUBrmIMm45VdJMd0yNtt
lHrzRSntrlhBO6LBnQtiTmwOXA0Rd0x919HkGjc07tdetUBvbc0+SWUV13GS42RuidJI07w9NqPb
eVtCaKqnttH0AL7JKRtH781vq6c5L1/1ekYLUHPAWdSVmLZNvX+NsqX2hSV6hzECqlbumTyoo1B7
XJxed5i6anGem916ytuePAPbYjojoo6oL3/vd9p+KiWTU1cnRhBM0iB59DhizmH7HmW62BhkNw/I
MxwgkS2iFRMH/JpG2kvdvCPdGg8E/C1RBcn4Mgy9fzXGpv9tUWSsQX4PQUWFRDperq8IwRu3Y1YV
eE3t26ZwSHKS1o3K/NdS6Xf01KOjXfE2JDPHyHZy75I4ZWosLON5LJ1kV3MkHwvnofU9Bmoi+VLk
9XSpLyud6+dkETEa3WEJ7DZFYXtFAL6xAMJqEDgJtPjgwc4KUtOl/2pWb0zsCduMSD9qSqHvwNBf
5bx8a3YWRBZKZIcBLcZKJXyyuvOPfKYXZ3oke2PalkZ1xWHdRA497gYnL8FejNMtffxiS9xC81KR
qsMaETm7jmitnY4hbmWny1FzFHw1nzGKmjkv8fn6rT4st8njhZVSpTQcW4hlBL0VGxWlR1lkxZYH
iDFomjG6pwTWx9Ng5ukWnyzJYeGtP2XZeShDtiyfnFekTw+VC2gyAoE4hc58SmZOrkSaoT9lXUST
b99ZVaw9UnN36IGc6VDgrfnmjpzXHVrpR5DABFxlzZPKuqObkUUpq3gKsGNY64rz+VoTgyRdJJVm
YFtSf2iSXjJg0LXzTH/j0PYGpiNVkVXCWfb7bE3yG55/Bk3ETPwtsv1XTcL7quC/Hw2yv5hq/3d9
xN33arGqNh//qv+DLUSysn/qlf3mtb3BfKt+7iD++Of/biEK8y86hbgBkaZ5ho7s9P85bYX+FwQ9
xNKEt+Nk45/4/01E0/nrB9kGYDp9RALV+Zf+00Q07b9sIGg2HS/cqLAwvX/TRPxVfOha2NuWK2OI
tJDe80l+bekhBNQGQ3LCb2gsnQ23SI+Jbv4rhSMXQXQoCKfHMkx+CgfWXy/S4aLXYLZDgMA1S+vc
EPua2cm/Em7+fRU0gDh5aPqZNDR+vUrqEXuEAlLRwgn1iyW2I2YSuU16Ld9WumZ8Ivte/rqf2q8/
vpSDapNbh5HaW36hnwWOpHxooONGhcwp+9pxdEB+40vyuVl+NJR9QWpMySdOhMVo8Ps16TwbHhZP
5ze2NHFgk7R0rsmQ8JTWkX9oyeLYmK2FSWRJ1wOFvqd1PR1S0UyfCC1/lXT+fYPxztCbI5HcZiv4
9Rv3LO5hkXN1vybYjP2nWPdSb4LYI2Ppp9fnD63m3y9FA5ZrIMLFsMPT8+ulkijs8r6hkRnV01Kp
RoTTL34GwbBq/c+Xon35210lyh3vHY/ggr346CgtqjJsmsQr17kcGe/WVVccE8JI7xIjdsjHCEv1
xdOjoVkltUXYx+QNHYkVXfElrxEG9yLmyJbmqTgT6xM+YhSIqzVW2OTdI1CHmIQfSXtZhfOB8M4Q
JERqeuMqUZbOUY8TBEpT2TTP05xHT4Rk9F80I07uQ5zZhEzggzQCmmMtca9wFsKgCWNTbOJFMbL1
IjUTo2frp5iIhjBwqCROBUlWDLO72qbPTS7tozBN4xthbJ296X0wpPypORK7SvHwPlaJD7oLiSox
HuAEW6pAJ7xw6eQFsve9s59a0dewQwzUNmb47lYRBV6Xy/Jt6GRtHIa0EURvtHnxkMTMytaeQf2w
onR+SBgc36MAsR/ocgJgL0NntIPWNWdUbwb6PzqV0zcCdYxkXYghNfaVVaSXDAEh5xXp0n2ciE0q
iWXWIrKqvT4W/CX/xd6ZdDeOJNn6r/Tp1XsL1sFAgODibdwxcJaoWbHh0UiAxEAQIAng1/fnjOyX
CkSU0FlZWZV5OpIpKSQOABzuZuZm915T4s5mVZIZbYqidK3SplbZt5viILSjFj0Vg+aguSs71HK2
ZnZvehg6yZ4cRamwgun6TRv08vlxu8kPgbbPwwfN2qDxc4qKAXJtln3TlOaJhsabQfxKZQ58Zt8e
anMkfvOFsakb9hMaOB9whalkexte7MuhNoG2RUaw3+v1YgFovCI8tqzjluC2QQIKVZ2Tf6wPCJbW
6JGoaLx2qW33RuAW7YVuFvR0TIAWvQ6TuFhGmhbtAs0IN7HI4n0+74VIfCiluPQgw12zuVsddrZC
wiOQR2vKFNgL4JToCa2QPu0x88qabk06FvvQx2hyS9hZXYBcGxTeUQkBahHw4VFo9zN3vcoHLh3F
DttRiWTNa51slNRt3ZSFpB1fHSKNaVfvR2ef3cEMrJ8KMKv3PW1PmSNNG3Bu2OQil5W+sx8cKzdq
AaPteJBQWo37wW4TSxMQR+JHWWmPj8TJAa0sj88HtsRXe21XuFHWHN/LsoCUd9IRtcyRV1oaB71I
Ozp1G8pCfWs/qdxisHXLsuB+Oi0i1+7QZGbZrws0FRu5AW+X106AGGS6RlvvAHCELEFhMRwHG2mU
ayTKTua0QAwwHy6s4axKLk60f67NubOCq+zFRs9HsDw4G6TfFGP9zwKov1whVsP0/v1K7PVb/RK+
xfFb8TGUMtSbfgml7L/R7M+h+EhYjQtSAdPXemyfZ+iPpAjrUJoh6RFi/FKP7Zl/Q4KBBQqDD31u
Z6j4K7/EUj1d4339AcXaPvi7Ae/+LcHUt17LMfDK8N8cWiZRjaU4ongKHzkP9YFM3NAAhR/3e+iM
Onsg7RT6yroadvjib+O2Xw4FWZxmPvyPikvrUP0T2y7DWQlnpbgFveEOvDO5hQ/j/wM3/P1RKFUP
zCErxUCR6Ez7+3BBeYZDi1AzoqRkJq6tGLsp0r9fJzw7gvVb9j87CjGUDgHGsgzuQmtVHjSuYQVO
WzJOzYg6iC6Lsoj8z6/lLNTw6+JXQ6ZYrrRqVAE1JfsWxZSUnXViZx9StKxf88MsZ+MNvgqJSGyV
gbB7M2ADSDa6jmfWYeUekFBF/NglTyY0dISb7NLYafMBpcDPz+zbSFKdGF3XaU0F2QgmOlSWb+9l
Se0joR3rWm4SfUVOJrkmt1+KoQPukJlUu6uCHM7nx2wR6L4elP7nKAAoFqnRruUfaRNdos29lsN0
44yrrJeNS42uQ8ieFQEC6zv3ZNPN09luTuPjEDjkXrcXaWhXgW2m4ThEZZ3S4NrxPj+vVi+783mR
QBlYkNmUkW4TgfcnA/mDIgWmlvaI9bJh7ff3utEjoXrIsMpgrPGDeq1fNXF1bVcGnQqjYXbvIDgs
2RmcZs5mtQ8aCNQCNPr6DYjbeuDG5joyxGGXrb8cGgvp077RXB2NI12kkdahjt+L+t6q6BmJpAWO
kXQM9/cLCTbggL0JNxlalFJu+mgZEBUuTwW9SqEgNgpTFMVBjpSe+/ngfcuD+mXsHEM1koLGhATA
t0dptrB4rMgMZY8igxdnaGkjG2q7pJxyBIo3gw4j9L29Y/MIAgaPymPY3jz2+1G+I8nCigphHZ/y
Y09oSW27dU2t5vNL+9EAIn4EJw+zj7Ewv720fVwjC5TrIXLCDbEtUHvWrZF2zb5vN1jnEURGDmAN
wlfcqnazaPgFZbjRGMGmP0RD7aRVFwOnhOASUZQtdwPN1/TIJDOPEGNMM5eL1UZXeu00Wz/NoX6H
x8FpvNteA9LaibAuyTsmVP+joseW19h8cejx7mZQanxqL40HjLaYWmmlefHGhEm1Bg9rxI49doar
uMP+fbvL+Xpp0KIx5xBENa7t2xHUwBdUlPPAK8TmVkYD2gbCl4tVNs+gG45ju73+Yb7dFlHHLPnB
rSP9MbRtxcyDVNDyisYeWtI6H6C9WJvhaJjTfYUWbl1NpX5gRHG7loF2AHs5s81/PVWDeJ8qOAbp
aBN/VVdBU5lIrx+HVF+ofvkrDFrHgvvRmA4IOjTwRTCR21znnVVqR9wjEpEhSrRNBUS/N3S21/HR
yEf7SI/uD2CcfAf52PFvXg/4ZUIMZEVYDu2ehhQWneZUR2xGaYUiexC+RTHIDx3r4QcLHIQb8bJy
EgRRLc8ENDlWnQ0VN1cbyC3AUHCf9IxDhqyrh+E5OPrononfgGqRTzFhAMClb0+TOiQAKXdI0Oz1
LzsQmWhnunavtwlOe8DmdlZcrwclrGFnF13W+/QmTGLK+yi7BCmSn8EuNw/jyqBaljlpFym4PYe/
nhzKTRY9JE2sw7eLByAQoHqdk2ugxS1PTZPMV0WtdayUM2Tv+zH49TBqvn2ItzIbImBTan2RhsPa
02t2/oDyLdlr6uYZuZxwXIDGmWnZsb7JY9RpMwgXLnX9wzKCVEcRYPVSQQ6H/9Q30WzSD36vTh5x
GY43IB29PA43FN0HG/oUnbaRnyD67umH4dvnk7PFCOfjCGWACSpbzdK322xjDHPNprUB1u84njOM
8tfKpojMwo0ohw0Oz7DoIuIdY6vRaph2TZLaag0/qybO2hVh/Lgre2sd1B0Chnj7wdrbbhMEovPM
1K+pK8PlqjNLz+UBHHsl4bCdUALpHyPkM4/Uolyjjyi0BdRuDY+IVhGfX2BL8uF8gfD3kU/EU2Cz
24J8OYir06CAFZofgIjQSvn0yGXFXgVRcULUkbnsY44S/OgeQoBzuoos+FLD1Pagd8oEsEuHJWq7
frWLMSzUJyCuG0RPLf9YGOQCt/0amR8nq+5QxX/v5VYP/l2z9uw+3QI7BuBbKOh5AEhBo+vN5t5U
XPlvZ2pSbvtFymImDVgpvhAVQxvCcrXtoTmS7IMtAaVo4FbLvZNvvUzBtM1h1WEFzyJN3y4YlgRG
n/hV6RW21yVS63u1o4ARA9TJO9GnAfF6al2E24fZIaSjSqU31pzEGfiGBujcaQhqpaR/qLeDeSDW
u43+tDMSzAe1n0m0z2F49frDm+P2mLul1X9Dx6EjC9E2qmxDlcCAwRKBtY6m47dDp1uZuSNNB5IU
iicozN5LvNYhzKQULT+/Sz88Em372NjSUvQ73Zoyz3f7Y37qiV4vfU+SJA92VnqSMAt7HUdqe1+u
iWykRu9ZDTEhcsPfXhNMmlq3EHKWNAuzRl9QOLEtPwMv71aRnnasvu/mOgLGSigIDSkiaQok3x5M
b0KqqSdkjcuiMQLYIqGkPQEMcM+heVzHwb6/MoXhRtCQfT3Nbc8ppQ8mebjLEQA8Yayo7a1M4Ryz
vadnlP+02Nov0dpopjp02g5P0BLUYX2xoFnS7IeR3yTubU0SVHi1suzRFatK4bigfgEFZp4h6Q0r
c7qJThOEbAJAmDPiuo5F9d2sYTkZJk6OK2bq2K29Slxbh3qIIoSkj4vpmavdilQZfIiBDcLp8wn6
3eByKIRUAWhzSFInysp8GNzNalfmA4MoBqC14cL03oqw2g1IaxY9uIkWZfddXvqfH7QlLqvGdkAL
TaVgi6oTAPqW7Toa+8SCKUgQzKYsyFEedTeI7E3y02kdZFtDNukQxocJ4G9NV4EcIMoF0szD8X69
ve04l+/sqDoX5DGUpi5aeO2FgzRF3lTcQ0k+u+cag6IqxDA/0P7uQLuieDXYBbsVvfR2tg//NpQa
jZVL7dDR9/V7fwYlkAIdNsmkwsMd+fZGaCfaqJLn3ElogvYlpmQ3p5Vp5sNVbCD5rF+31n5F05dT
5Bob2hLbq10RlCed/miohL9UiRmcB+ZnEvQ/lTDV38+ByuwlK/7j/0zf3uIoXf/f/xgX8VP6WnxM
iKoP+JoPHdp/G6qEKIkzdFZIfzK7vuZDeYY0JPk0eF4IW6pp9d/pUF3/G0uA97C6UQtSioT/Pxtq
kA11eAN8LVTy6MD6W7KhdmszTa7N6FOrZEdGGIgxa9mwpg/SpkJrM7CP9D2jqzXtR/ZTx7hIknG5
d+3ETVKCOU3s+jBdtVFVjhBZsxtEOlITQO0E953Tk2clwBzuIglwTYODaU/2jq/E+/qe05fFzs2L
6+MGfmHQW432W3iFSGvMEmMjdIgPtj/YTPbpmMTQyh6fQo+OY1bs2mWQVNNdM44yf3UcRfVNAjyq
mIfTwV1xk7xWT9Z79ZQGvf4C1mi0eUTuLVl1yH72W57suxFSI/jB/hlOtt6vwr4ROD2v+FK/De6z
L/kX4M3WvfaGhv/gWd+5g+fsS/bl8Ia4Ac0kmmeqX+F1Itcr/1C/1aQTDEGVEUqnlY1O9PzavNA0
E/ozNJZ5geiV6nhFmTjQ1yPr8Bj33uutLhIyFtXm8tQVGJ6VUj9EZO1LclreYxDvCpO+c0ZwGjzs
9ksnHmnO1Ord7lAUsMWiee8tnYfDLLlp7raPpkexbPsIKTWHGdxg+ehGhDMXu6vTStD7A56p4t3w
xg+L6gcp587TbHmef9Npdk2QtqLzX2CCdFmFtlre/z6r8AOjgGwWSVW2l5AL25msRFesvsQ2gyhF
nBeuK0A6E3Aj7am2ddmVcO86WstI/86jtSiEZAPYIlBrw7/YhJikBr61ePt+k63ZpveDg0TzVaKC
JYm+XBa9pAGtPMqGhyXhs/hrd+1aHfsUInYO0LJPH09g0LJPSUzPHhAX/aAfnDzNy2NSOiDo4TpT
tRPWQy3LmYaICcDWG+epeiXSV42+ES0SfO/RVprefZPd9VC1UpHrJkCrwXyOJglp/ZWr89fb5G29
RAEE1so6k9vb3gK0TDmNbrUTUFLB9+3bcQRG8+svfXrzgDsAf76hkR5ZbTHwtnT8ofdGQUFaILFi
36xn5XuYuL3b3nxzRQGkAPE6WV+uH5unHX1cUHlanFx0ZvoSgMGMAuRsf4doEWosM9Rw7Af9rng9
BtuL+v40XbvJVU4bbBFdwWSHzalZ4oaGr5lY5xKuM0BC5JhOod88bsZ66PZCEb3DY1q/717Sl90L
VMQTXXnXdPMT9uJVW5i43aNXwyFCW3J3G9tys5bxNsh6cm+50PoOjki/GNPIRQyMPQSQgsN1Gax2
bhTLcAqlJu7aPnXe5pZ9/3mb/4q3ucuaKKr1x/jpn21NWtvXr8bM0oiVLccgrdraSObHSnfCmtTD
zqD1q9G/rCuYCuWgaEbDvWnQtZXmeJ8HLl2HVM9/iBj/GYc878K/M5k220K0FQ0UqVsugvYH2xyy
Sz+gJZ6s3ELe3DdeuJBdevCdB2o5h3/4QO389PnGgchlU8J2VuVZvh3FyMhCA8xSPziuVitpOhms
Awg70uhvRkZUVVCHqvVoMCxsSbdpWvmC6RZ7e2uB7Kodz9J7uUuOOxlT0dpNEDXXZJ8epPThDenD
XWN594t8d9wB8MYkb1bbFBXam8rox762LeOOOXHOcrZv0MfLad2gtNjatCfc9KEkyUSiPqhBOGbX
BCtRYcxhQss16EakcFFZEhpV2oeKzlv5JY5jBXQuFYNqnj5BkBi42VZ2Od0fLtOP59e6r2tAowjp
cX70VthBCuYbjbPiVG6u9xfOgz2i6cED4hfvzsXp+Tivgv086lBb77rlVsvv/8VvudXyb//qW65m
3Ccz0moZ5gw5AM0AUhHkT4iIrWl1/gQ6M5x3ydp2Ta02JvmPmFpd19r/1pj8w9fahuycrRZQNXKF
CBPzX8tqFccw3jSnbT94eNDkxcValOLx8fb6uiMrcb457Zv38TgtcwIR3D7SBpPlOllfleNQ5kKb
rIL1qBw/78b7cZ+wHf0reRwXohJBLzAldBpBbDfbLVLx9DRxvV7gTWz+CFt5sRP3fYFWj1hA9RLD
zqD+jDP57ITb9mVfORESApQA0Ge8wv4Bazosh354qYfeFkC31MbgpAEVpcvdJL8AEKv15QDRxdvB
+HP/3HUubcjc+g88l64J006v/6MT5od++8OEafM76AxKKjJhwhz9Eic4Kb6McTJZ0EeJgZroqSO6
7xxj89sVBwa30LQ997t0q5ekcocX8U0eQfV0zdANESw9Sljs5UBsRiakS/MGtQIElXKX3qGq7WXR
cUJdK+Z8Iz5EZf/2FdN5x1r5/t97x9oll7bpaiNjC/swPCLP0g/SRGaBxrZYrkb9vqu/m6iFiaRx
e797lrTM5R8+SzoHoWVX/xmD8KME4lClXECSKbiC2TKNdC7Vm1NBDxfX/ZKJLzv/FMy/oEPtPvgb
V7ytPQH1y3UuHuWy8Ewxur5eoFEranc0reXDyB3dbsTocxNpnplY39nrX0+qjfGMDyXquw0npQUD
geAPiSB7aYnKD28gccIfcFEAJAifZNNiwkJ+sOd7H2GF9/KFV1KkGtUs/dI3xV3Pf6UjzCMNWeRw
BHh2BM3fc25XbE6WK295F0v90vbqCfmS0bgne9Jx7TGJNFmNHDcKSgEPmYRLKYJLmMF+NQ39N8gZ
XiMRvfHe9lNEQfs3l6Smeh6x81s2X7n9y1K89WQwhmLqobLk2kJ6jzT+5eO30nl13De4LsKTezFB
gcYPn3HVz+ug8CM+1RYIVMuXS2suktml4w48yxsP8VDwbTgP242FV/il0MZIrPBnSMz8PpRRsJql
9xGHtF3rarBQ6TI90Mb3m/dycvDvEf2bcD0vW/liu7PHk3u/cMQ96S15f3mVyIAeGLNUZGPEOnDG
wT1PzVDltCYTzxG83JzEKvem+dk4FZPF9XKJtrAofUvY3hQFGh4PNFQW09fqYivoPiz3buGV7vQg
X+8MTH8iDjj3jXxFkUwkvAvKzQzpXf9hehDzeIzUrYuDcE/yYT6lo5ybe2SHLsLZNJ2pD9u5ez8c
nybHB7rV7yFGiZOsJ5vZZnzY808qP+IwoZO5X10apA83s3piXqjDqjNcyRVfd1uBWAGHf108WsHq
whFPo/eDuLvTlpG7qYQmRD6LBeoRYucVrvbgPW7HpYdkspeNHwuXJuduMzn5gznD3JOVGK9FAKtZ
jFI5OnF9HStBhYafLYRWFA8fJbR1tTqRpvQg9I25gLk/zoJIXMwB7/rp7OS5l4OANsOTx2Ls6RNO
0a99T7odUV+Xpei3QvZ/iaXoGp+Wo9+DYCkriKmMj5pUq/ng4uTNe6IQufyiu4gziEROnuqZ9MyA
NZAKzV9fziaT62XH8HQbrVaY/9No/TRa/zuNVit2/CMXZZd9aCVg/0j7aShMxXfGnLIWDTxBNTmo
wHy7K+n1y1UTZhgr5cz2rhYo/wjf0j/6NJHxGr/hZ3KHLIdP7Umq5+pJjpcsz69TFSn1XC0bP3tK
x7qv+86kcQ2pu5ZveIDMva0XeRu35x1Hg6vj6DiCuOsS0LhDfkZE1NaSio+hZOP99O7gVtIWs4Pr
HT1rcvSe1u7QdTzlSe1gMz55vesaL3p0dZ82NHInE5c6DXt2IoaYqAZrukAKWdw+mfIJetl5i0/Q
ELzRdf4ywztebYPLq75bEhgdxVUmZ8ZBbGfDRf5iBo2c4WlTMbuc3T/aJAVCMYoJH+4yMRTN2Wvj
pl+nd+iGCfIZA0EEWEtLLA/iVY3Nuzqh63fcN8+feF4FFa+vr1RDJ3LjIU3jxwE6g25f1P7B33lq
WNCmuoWg6YOWctHIIChwJOSf4HO/zf3suNetUD5C+zhd7zMy/9y9A6OHpDFf6s6buHJ1J6fIcBPY
qtvYn5y83TgdO8FuXLm1Z/oapUeDJMqOKDzyrFHso7vsb/gtJb+eeKG75Yab7sAPuf3qb3kQ+j2S
GRs/8goZ8zyv9jMZeVDmgi3PVqPtnD3vbuhqF0lGSKP5qISLrZ/P6gfEw5V++IUeoG7oF+PGq10i
/ZVnCMNHJE6uiaZ3xGBcDA+ds4q8FZdh8wXTdWy56HP5uUdPg2numRd2oPsaiaB4fPR37kryThLH
eybY1s/8UhqjnZQpeBovHIn8Rhs3C3OZzfKxMSsDGXprF+V7uRENp6NP0lEkBOG5lwepn3j+aVwu
ygVsGzed8EnzpXsQjgwnCe/Kpg5TWIWepavJmECSwFBGd0d+j73MrfhEoNfE0si2Mo9Lr2QopuSd
CECNIPMcz+ZrwAURtKvFQ2JgNJgNZ5E/GsqjsG/qi4MvovF6LEOxCcKu6dNpKlq7sp+m4i9rKnTF
Vv7MLbQ3u4hD9mCPYSqOfoGhKDw7OGLwK3+1rH5xDCvWkoGNUM9YD6tA2Qfd1byaFbgKYO+Dkkjd
jZ8EPflCPz01ab1xZMrsoWA7cHAbDxYI83nAIoxlHEzcdF7OT2P7oWI+9wXyZLKZ1BfADlxWxdpL
fZPomf0Fq7eWFP/5yP6FJhbGQ3hVyniCsEhQBiw+3wxAX43DRTamqC+hc7BysHbe5ybVPlMm2nuh
D+6z3Sl5f9w4NM7a9wOTlIBa0QfJTn5+kso9IpX60vhHd4dbbHzrIR43WKU+FtJ0lZ1UD8TWhC0P
QezCacFi0o/ILYKNHzJua/69xlLSNstduRU/114WrCeRF/tAgAP9WdneLZY1xb5u3CwIr9X7EtAp
6rXRMsL5Aqlz8znvw/bqz+oT9NHGz3l/6HJvvESu3B4DfpwmgXrV11cWb+oVGY/QV9/Xk9iPJvoo
D/jJESMvl0WQcN4R9yX2cxnzncYhfCXezuecuEb0gt3YP3AGyuqv3JDrSAK+5kmgrkdlLtYTpBZH
SPNxJPWT8+RKMl6ljnz+ulB+Qr0PY7s4jhJMrjK7AwKIAQmFSF5uxwkxwwyRSuKHWAyX1qQYx1eb
K1oZjDHf+NZyUdzoE7D9vhOQsDkHORU7exXMWDx09xCgRs79CeUWL3fw8BjYb9uLg+xsozO3XDQe
1l0q72Jwv9YjNR8r7oHGKll5O1nKvUTGQ2yuLKlTUNi6tFG4jPytH3qh526WIcFJz+3h3pXrynEI
dEv3kAEO1ri02q/dhOdKn0yCCij6nOvRV646DFSewmF+0WPdS69qV5czx9+90+SJLEI4XxE01MK6
pLY7WbvXGaifICbLkwbOFWK4Lm4erif5JoKSmrXl7Rk5+gRJSjJDskCZ7M0HgSWHQT4uZsVsEFzP
c1zlHjc2P+FDDU58L7fug+5bXHTBANHqhGmv1tfKiwA/bX30mwFCTUfT4fgk7tQVOgwMp8zpuyOk
AnG7KvFVsu5RifMObkZqa+cNlnDgOPbQE7i+oxADsgaNvB2t8PPEZSNS4eNibE6KmR4YD/0X+wVF
jJc1M7NwtzNndhyN2VdnslEbbWFIwq9ETEnluPPGf/CPXm/OrSXyXAeg1C57kyqIPfmeYh/e32O5
fKWcLq9vF08bcXt7Eq9EfStumDyMNrf2wp2qaE8XjbhSKZZC3Kij5Pwj41hDwkNYRRzw9fVuONq7
pEFcNc1y7zQaXq65w3B3GAtlAGwiWdQbXYeX733yTcFplE0zboyyhWq0VtyanHlQi8ilLkTUMwN4
RXrv5JuTcDThTqpwPGP4T1JNJqrlTCEoD5JgmelQM18TDGxOnCkHQTYeBDoDZ07shx6pIdrIMKEW
hktrLQZmJsORSu8Jbxh4ppdcrC/eM29LELFi7qc8wLVxCcqEwlLlRqpTtb2Qj+l1pCzQEetwPa2U
Dn2y0PCsCuok52xd7hnnPYlasCpCVYuCCsp5f1I9qL2HWtDZAufjr0eGZ/mNu7+xfN3tS32mY2AP
i/V0wO/lWPNoA7Qe9aVau7acqzDVmu38Z10cbrFibnpxjlSxasqOEbH6qb+dHIIce0f0uqxvD8H+
OnYP8yLQBdaO12EJA32aBdhpLPMGC5zhq5StI/Ilt0lPjvODbcZwJ/sX1dK4Nq6j2eFRX1jz7Ww9
thbH+yyoRI93DT2VIiWzeomQMDYc260sveDclJXFM2wDOCBYvh4uVX12j99o2yf27Jj6xLBMm9Ha
d1hk6i6pBCOx9VT3KhnenXxeRTr3yHtOl0dpj6spljmIr9eeOstyRMLWJXFXekSw6e3apT+MT176
/nS/D+gkSNwZYd+2fD6zwNsEDuZlwyKucdqoxvtPeykJqxFAB3ij7mAYFM8xm5qdayzZx7H+1RZo
E+hjsqHMQtKlKrrl59FXdxq9NcKNA6EGIknk09W/SDPi8nOAPHuSsexOmYjEDEF0UZPjRD7TTwM6
S/Ep54e3wWjnTGDllA8MRsisRhyV01RBde0OgxPbrd37AiykP5ipJO3gbMbWxO485cKO5DvbDV9F
4qgq4VVUorX0Kq9hrzBkz2EKtYTVch1isIdsU9eMCF1XGDPzMrnHzI1XMmE7w71iJiSYNrXhZeMJ
YlQVMEo+X213DmNNSCw4y2lwdkXnkRn1+MjB42naG4cs5vPDjyfHoJTDcbrQAEumd8eJNed2qaS7
CJ96Sxy5t7q2KQ4wlRZodo/5Ok9FOr7Irw4VqcZ7lM85raG0Fo5r8qWc6/Z2Ne5d4Zinye1xVE2V
Y1YTTn0CDeT5RBVUEJT4qRuN1GawYRE9s/MuxgX0h0jgh3iou7HBaBv+zPAH3ouayCiBe6eA9gac
S8IQJLNmfrjYBaPIT6WM3w4kqh3u7oFCSM79G7oRU7kM0OXPhXxlHjNAarT7V2GgZrXaIef3arTx
imx2mOs3yg31btRr1V8dWYzUv63xJjCulOdUu8EwYBvFbpBXS6ZdR0DYucfut5K/P/fYP/fYh+Qy
i9Ky+H//qXdk49pyFwMUV5r4RDZuQ/CrjHtBkPekzCQ6zeL3bl7U2XwAAPzcvPzcvPzcvPzcvPzc
vPw9TTiVAf0sG9Sq7Og0vF4PlfkGakBOehwMiIk7SIBdx2gVbP6hY3Rvwlqlgp+bsJ+bsJ+bMOKu
n5uwf/8mrDOKbhWqflcUfdb5/MTmtykadHHfIpZHpeQk++e6x26sCufpzLxQhVWFHKP+KEhWUN21
zjXEHXvTAXnjxu17BnUMi1xTQx5G5be/Zo3A6Tnuy5vKy27lWzYU2ut9MyG9DV/Ss4ITaQPaJcoK
0CNayMDfVEJG5Ty+5lmnan/chfvqvNIW7uuve6Wd5a9zJf3Dzuh/aflLH/4wGEG0k9YFiDX12xDy
0/5o6MaxVJOfbB35OpVzu7t7vavlM0nVDPDDHX/YuWTTp8AET3w3VWpd5fvIQ40b9/mqERc5Ly0k
SfWbnrgASjBJL9KLInAuy3vj0lzQcHvZv9l5OxLaOciRAeUquod44vLy8iWmVHhJVjMWl6Simkkz
0cZgUidNkLv0VgJhl5EdDX1dZuMaMGvuKtZHxeY69AXvRiN38hiLwfL9/ToU15QBONee+xq5y3dq
ACbXsKWwl4DzuFOwzZ4/vZuS+J7RSVG+vm4k2A8qf2T/7/buHaUN8oKWumAgnKBCDuqnekZd/fKO
sTiPEZ9c+nzjFQpUsHz9fHP/4yz6hzvT2tvHdBXdOtsDPbQpTAzElJKP/EKzbDcTDwPh30DEuT+K
tbiqxM2Zyx4AXhbeTIB/mYGguYUj4yFG60aUPFTZ7khxxU8pXm28iMIE17Ih53r3CtSmPo/aO9iX
jff+S/OWv6+zrMzKdwb2w5W0gurKrHtWZVAPsL/sHlZvwKyD04TOP0/2EsH1ZXVZeINU0JTLAGJJ
j6mhqHS0B8Vg7lxDDuzTxY6eUSB/nrMXmyIfPcxlb0NDAhhe9B6SxtL2jidxfPz8Dpgq0/fZebcC
9eGhGBx3K9ZGvaDf4sZ9UyXQRL7o1IzctYjmyHPdJn7i0zbU3V5vr8O5IVTlLqIipHLaCh/8+Tmd
CXafnVMrrC/367653anaChWqvqQSRSnE9MuZA45L1fMAxIhidMaayBIav+5lIIH0+5M/AbsEY4rK
JlXA4lyUMZnzG04VTAw1ohMlzHhOzYioKQ2sRyiqHRkrtIA6xrTl2Tcp3V2jHuevqgUO56uKtNQN
5gryU1OyVdUBVR9KAS6dvPWVgi8dqcSt7qj9gEcrLxQarbiN+anK26rIvKL8rMrpCs6kyt8KZK/m
O43VqL4H+5237rvmcn2DiFmO0L8pUhLP9WgD/LqggkkvgFlFlu7Jvmi8kYL8OHKHu6fwy110KJwW
1P2O/rmcRhJanXE8rs6wpKFLzy8QTgqvcPTMCeLdMqVQ/E6byOnr68p7f7+dvSXB1WW6pXGBYP1h
oyKXb4j3iut3Og6CUFPZcZXzVn5ffT+R+aZuTaHgMFK/qyqQypVTXiS5vj/XkynZ/s7pZbToqod+
GtHSmCmfCO2MQYCvO1LDe7o1R7lQ1bNIhDLClGB4JxMsxvVO1mInbzVxm7i3t9eZm/jnK8QmLl9f
U7h3ykZ+vg5+HCH+alPOBM0P/l2r0uhoHjjR/Cq+6NtEXSDNgmOQKRRYQMcWt5kZ9x0H7fKWZ4bY
h6P+9Jb/Km/ZOR9aVZt/ynzoMsZGC5v/71stXWb3jAz8MHF/mt0/l9ltRUh/Mq/eFSidhSI+zK5/
RaB0xu19EigZrUDpzxJ0doX9RitA+vOG/YMfhv20pFGKYhbEhJZ1tLJ8jegIoZ6z/EIjV+8iq0bj
i/S6mOsjQN7uG0gKLxZv2/maSA7sgXu4BUYvownhxSiZgO0RgH3Y3r1U0goKsGRoVgW238wzMjEb
AVDvON+ecRWpVCyD8HZI5B1tZbjcBVkqNst9LpYxOz3Imh2hbOfltfZnf7HLO0uvfrd+HNRhVROj
ATxeAvkPa9pJiiQqVYCl1TK9OQCR6d8P3AcVmissbOUSjMv9DdsPNiDb0XZqn7GiSKPPFQ504yua
yBH1Grq8isMAoBW4PUUecDcXgKz8ZD5ky68gRwcq5ApwCZRHmtzTtayCNQyCTBcnO7B0f9jVX6Dz
4lrRwl/q4s4azZ/duda6q1EjT43+Eb2OAcmO6fKOvMbdA/tosHcaWZAguOyTcTnKc3byMrhc7qDL
6JL9SMd2Qrmtz86ktUTyFUpGscWZXPjjyfXnwXjnZbZ85h94meemRZ9dZytRYJlZZB9ocwhYVGFJ
t4uGJI2P8r54VsmX5/HCEE+Ps2ANfzSajBekbFCn4ZmLZ8COvCyT5NBUWqH2vphBMe77yaUxs0f2
1Bkl1+tSZKPPR0+d0Wdn3PKOzWo4yJyKM0bb1p+S0Pv8488Naz77/JYXK7dZPzMGWI89ze4gA9Vy
e/esyGT6rC81fqYgMK2RQmgqJHrs6iNfnyrYuNrBh37o0jxamu97WPlkLE4zU+oYh5UwZXzVeHsB
OE0cT97q6vMT7xiXYXv/W9kaLQ8Zl2T5CHVs2bXB/rHX+NWsDlspeGTdw9LMOcC0hEXcgApFLUtm
5PZIofbEjZoZDXvvZ/Kq/lgEMNlS/mD5zw3ZvTf+f7tE6+Z2Lx7p9CP2grOE0KYyhCG78MleXOEL
IThdk8d714QGLO+94+6aahQ+ubvDlm/o7ZreRgu5CKxKzck/DMVDTgJYZYu/zNVfjm6u4Kw4+NKb
Paqb1wv2wv38ZnWtu3b3iT//uhu2bPNvXXdd07dlcA//9OnbMrp/zenbMtd/1PTt8I7thhy/yTt2
GeBzJutD+PanMcDGj0eFQhSd0GjFp7UscLrt6YVln/rBcwg9qQhowwwd6uUeWyevCVFusXcuXApV
pOpgLuiaivu+N2y/HrxlneOmNLKeWcGvpffqYgOjqIELW3vzs7LXBe2LRilgewXnH0KmqhCbAud5
bUGEep7ur9d74eQi3ODIAV7D6VIWHk0Nc3R0V49A0v3FQuM6DPd9w1UcA2eqUf7diARWTuaa8lrj
n/W4ChTVaEPCPvK10Qb9kDUsEoo0KtG68YzRlv1P4m+8BIg1T8L+MAigDZdeze6TiqNznvjc2KK7
2TE4Latf5xEqlCvujDuASV1DplEWf5rhemrCSvWrhumff9HObBrFrYFtzF8G4uG/q1iKhV3BLTd9
5SMyobgBX4a8M+fPKmpSTBzFR1Sf9iUXPPf1EV6q16AfzKbwBgoYIH4F86eDoioZegbFQUexDWUF
vUtV2ZHcUr8D94eRBC18AGPgeCZYnHgX3KlUDIOv6H19ouOgKvRoPh+yv+Offp1Oarp9WITJWk8O
2ZbppLFLysXzWoxzeXWzJtQjNPwv9r60t3Icy/KvJPq7criJIoHuAUZvX+yww+HYvgjhsK1doiRq
/fVz5Mzqsp9dfh2FBKoH06hEAbGZInl57+W5h/c0frFcz78x20i+Knbfv38Zl1/4Ap3rDJKeHz/u
0cEGMTzx768f9zGs3iwiGEO+PLe3Zw3/JC79/2T4b7aNUurvu3gSVKHDUnQmxy4+pfMzUjH/b960
OX1L1p92n/CGCG+J8ID8KemPsb+f7u4qJGbXj58/o/XAw4NC76cU9+FgN2d4eE973D8+PuIt4c12
8eigHDtv7p7583le3OCJXownOgbv8IoNHrjN9dpkfxOtRv+Mzzs7u5OI/v/W7M47rZNY/z9O66zT
Orka/suc1tlM4eSO+ZdmCm8m2hrSmxC0gTjXqU5WEMg4GwfEQkSpBscd8s1w8Gh1N/n7H3JN/Gx/
xke/2XJWPRvyZLoxc6xMGIaMPHo/EIWuFKqGAIu9ExGen3a02+QJrZdQLMzXxYQeqYKi1ahIfUhS
fYVeHgJoXjQLh5irvGN3JqoWXTHWG9dLIf7UQ2v5/fD39gb9/YvFSSqXJ2kK2Ug4TnQi6fAOF5Sc
aGF23B8vgA9aPOzdGrQBuf0xkxL2l9CVPMd4e0L5XyV0zz7hJKHLa0+MUuATcLGeXfTHcDU/lJvb
2WX+3BZmfjcYgid0jezq5jEDF+LMIsxZ0XtfcJI15UPbpFGFL7iYb8f31xdzQ8QPa/T0g+Sff7zd
J/71mSHfTNSeTfo07fjr1/2pk/l7sz7JJxrT2t5xMGu6rpDJgRdWLYB9AeqoQCuoNhPOy9wYAZ18
Or9fXuId35wa5v51ATZBvARBYtxiS+bs1wXsD5QDJKXHz++v1Nu+7tlKnYT2QXWOwwp85mdE67s5
w0RWhrQTkMac0n5dbroF+hEZ/2pusvgTAql4ae+tNpf1fA+ZH3Zvt5/mTGD+9H7GYxZ4iP758+PN
4/tfetaQT8L0X2/IZ7f0JJL+i7b0nJucVcue59z/ejd57rSe+PU8TKGJa2CDuX9xdTyD85754afc
5l/74U9CE++c8id+xLP7TTJwlwQ9QhJOS4MDTNGmBI1JFulF8sX6x/kVPDQWL0tQqlq0HEN/DbT7
Mv4lmjPMjKf7ueLwbfX+STl3pk+Zv/+6M03PJBGnTeT/iiTiTDR6WrxnO/YXRKOzRnLiY/Mplp6p
ZyMhC7QSC0HkRbaECNAs5ta3c0xw/O/DEnf+jQsS3QgAJF0Hl+AibsBlvMHb/MWZzOTsN5160/8O
33TiX//Kw/RLcpj/p21s/SOLfxS/+W398KP9rXz87cb+sHFj45/Nv88/7GdpxjoOI/u/X/6y+ePX
4UO5/GF/vPjFqrCxHa/bh3r8+NC0Gf7pH4zi+W/+V//wt4enn/JpNA//8W8/y7aw808L47J4rlwJ
gdNnPmT++X/+u8sfOf7dZRw+1K/+/h9Sl9T9XWtIxWpPaqagRQ/v/IfUJfmdSgUhMQ3JewY1TI8g
t/xT7JLx310I13taIGHnLoSJ/1PsEjKYEoo9RDOOVyxEAfX928Sv/nCtWLN/SK323Pn0/N0FQ6R3
lpNRs4A9gUg81JZPwl1djXFYlasgzBj6PyVTiRI6mVJITle1e8+4SsCUbgPibR0zdig1NZUle56X
AQQUKKcTGqF3Y3oVOLrL9gEol+I+UmNcXfWKO5ckiaZ0EyQGopiir4IvmVGq9wc5FD/dwUZ3zZCo
C20LqvzWzUy0kE3F9y2py/CuZ9SER4fRaa+YLTeMyGCdFUHnHUZSkGwd0JwM/VIjvZnclSZpondj
LUx9Mdq6a7YubPC2LmrZ+Vkd1LnPkqKaVlMTpfnCDYtoehwnM3pH2Y3UZ2mamK1KpJesjNIeulPJ
xOmnZZJFgmxGT8nar1y3Iw9FlemqWLc66wS6T7al8nB36wsttvnoWb6ySTAE35VlY+ln7sj5pSxb
TqFb0yYScJ2MUulPXc1xgXDc4L5ty/ZLlY796FdjgJYXoyrwxKfrumbRS9V9HL2wTxekGkW4JG0f
XaVt4xZL3jrmWJYiRkMgVqFUato4CJaWkNYsgrKhyzox7KOpR2C9YSgOgSQBiDNj9nWkDgdM6ujk
0o6OIgs+yvwnxJpTvOUYiuhGNwZvH4YUmnF9zbplLtzke84hPu73mW7jJS3jPPCJqetdUDlVvkg1
i9BlZiSy8KE2LS7TLILSaawhib0UCRre9L1tFp2aPjQs6lcQBhw2ccn4uo6Y/BgbYX4Kphu8nq36
GP11aPF1tDTaTjhfaM01eNPnKcvd+8JNNTQ6ol6Wq1gRJ1tzEdJ2QSFatFI0Yjc5bzvS+05ZTsG2
ZyHWSvaBTZecu2H5KessN0s8i/Xa72FVD+kxD8teHQth1WBginLkwWYKZcN/9EmRa+oTqpvp0kxR
Oq5raw04JjHUAi8dNkHrEOciLdekEeWnaXSTg6hqtG5M5bErh4tJ28e2NICMTYtabQD5vihDo8Yu
AznGCWK/jt12SSqN9jKqPWZND5g/yoq7xK0/jXVdr1QYkmVriA4hu6d+9rWplnxgIbRHEyROXYdi
eD+pde2C/MJM7UdR1m2TcADpKXI+24x8TkXAN6WwzRpqLKmfjSbbkKo9Dmi9Sfs4XVvMeTtmZsMa
73NA+Kos4m2jPMdHV1mNIjwF85/UwyqdyH0zFF+nUd5VMjvEpVxNgwzXohfqYcrEvZNNfqKCK2ec
2E1RE28hekAKcZni7Af5KjAMqhejTqDzGqGHUu/dhyRufDkG1I9YHy7lgCZDrqk2qqUfpgovOKLA
aRbl0KDAbfv4rsN+H4ZAb2QeHnVTwWh6l30pyvCLLcO91uF3UXk3fSKiRR9n37Vrg2UlcrXsnPbS
eEn4zUT5NTSHd1PS8W1Ck3qRtfV+gsrqwhrnQxgF2yTIvkShgxJLOBVLqqHk2zAS3KY0lx8bY25d
039zcvuhnwDQNvZAkjDbumV7MQRlfgsJ42qhWls+yoQ667IvwwWLXTiLwRvGfW/kx6Sf8Diw68pV
FA7Sr8MK2W3Wdos6E2zFpnxI/LhwG78jU+wbCUWQYOjAnTJZvFayJH7BWrNNMvudxzUeGbjyXiV1
elFNJLssdH0VFl2/pB13fBpIfWxqKM/3Hsv80W3UJSlkvTCt+7Fu6JesJ+uk5MTXkUivrbbbJGHW
56W7a4heJUPwLZLirtAQODaJJstMDF/sEKCfz1AH63Ai7kryBopJYNFVqUXrNkmSbdh1xndcvmzr
qt67eH+CVeAXPNb1IaxYsm89J/W9iJmVTLuDSpsbr22ujJPAhZg4Wrbe9NPl6mNO3Wovu6yGTm//
NcvC/KYuORr+9UO17ElWLWPL2JYGdstoN1yqOuPL0ItD3xCyjHl1tINYWZajc1rqJN/inm9qEd7l
fSs+db34kOXNsrRtiUoSzDSpqN7mUYwGSrYzW7evb5uhvc9leZGm8aEwYwJ33X7OS/6tUQ4aCk2B
cznYEa3g4ixbWMdcZzH04GM23FoChTYIW+9JDwbi7Oj7bOO1ATolN+ienEpQMHCi/MwLNrFAC4GW
llsZQVSh7LqF4GiJ6CKZHfF6yVbOVdd29yXJ92NYXXKKzngTcXZdIa7h3/JLb8KcrbKgRcZM+q5r
7sdiuHVJ8ciacS8FagGVCaGDXh67eNSbmo7Zeiqc64x0oe9pyGU6g7PLK7E3XWPvIrBloEA6LPKy
DxeUuclCZJm3iKbqZ1mOV3mmAMkY+9MLxbhUUVwcRB07vuqr0rcNW6ck/Di1Gs2BG7nMO33vDNMH
azNxXSbuXvbexURVMqEEGqi82CK0pzHwR5bB3RXEtdUjsST9ZEsYIzRMs5IIP+kIdkD3XKx5OSWZ
X3rEKX8OdLACIcXjzUJHdqKfRZSP6yD0LIUKNWWwqXVT2mr46fF6gpxEZhmti9VEczP5PPR4a5Z6
UvEcx3qVKTSLatO0P9q8SnZM09zBKx3burG8ZiovdbUmDiJO+cho65X5roLLYNOqzXQkySJoko4u
4ijswV7ExzbInFjTQ1qU9uH0XRDIBaBfV10Mim4GkuqMbXjh9C4eDPGSDcWmsXZwNlHYFJBoFB27
xeaxsrscQ4fsyRjpq2GshuumicldRXCOlgaxgi2QP7jRcFN7blq6W8+JJPPzvOPrqq6m0P2S9gV0
T3mYDhSNtgRs6DpjOIfOCnXsntidSMqwqXC6PddZyQlyeGbpEGHC/GswMk6WqixvCc37zPkQkzpu
0NVNpeTbUGR9Z5dRYtViQuBzWTFZtFRrhaiGY5L0CvSsIK4i8ZFRCUQ1dvMBQuFOWCUbk6Uu0Fwe
9s2G6WRK0StV06xdZgGvx4uckbZigM0zN4cmRm48heXlU+FyP4iMR1eq5AVeaqY5BIgblXnwC+mE
QHMZBXXdXDUBqeFka2TX12M+jt6CNxXantkwQbc7rZr4W0Hr7xaBIL6lYVN6NwNNbLhTTJjyLhYw
1BVSqKvaaRPEk4kFaF0e1Da8iBqH4wWTrrveQ9iZ+ihHG8XIREW3aTpbAexjWWghK1a7QfvQ9WSM
r/pUDfarLfMh3wUdGfAmrUJathgGLLoQcZwunTIbpk8qdIVcd43TJx8mxTOIOqKorry17XXn40lT
EG3SPk9AXfa6ZPhS5Kz5GORu6PlhI2m9kpXJmB93uhKXUTdAHhd1iLjfFENGjG91YqFckzlyG+is
8jZRQBKC4y3oMkLKnK+cXCOATlTnhd8FOoXeLjKaJU56js7lXDs29R3JdIjemEVjqxzwa0mj8UM9
hoW3DkieZjtqwC/9HPW2Dfyir8t0afKp0avBi8oSi9ap1A/5VPl9GUP1ZJwseqo6sv5KFbo3smEm
SKg02+eWNevWHfFeazDTFxZw863Nkha5Gi+zWseroXGh6J4mQeEHTtgszZC3ENsa7E4nDeSaG+sc
B1AZd1Km4ph2bb+dxNDvnMarPpYZvJ07Oi1UTpp+abHcezlN3nEaFNt6mRvtiYLbwiydlY4aaOLU
Mo78MmjSrawCxLEpTA8qa/OFF2TNmsey/NRkjl00RKEnMZruXzidyX7YxINETOQkn5PBI0enDevH
YqyQJXrI8R+ygMjH2kxD6hOPOXeqbXP0y8cpvxxklqxozlzfxOm0rNICtwZaqhZ5T8zWkZejXSRv
yN3oxpnj53Aj22QkuIBU9lIH0KlHXLkzSiofd+xg4ZSVuqqoTO9wZ41WpoZydFWmyXYYykgsGsTK
XR2TYe1G451Tuv2uTvNx69Y6QRdeZwoXTjvgfXAIx+iEqdyFSqDfYtWhGwErviLsZAsxDuarGDs0
nEwhn5WbIPpsCPTQVGYPeAtilzwjiW9Tg+uJ18qZwA1/4xcd777oJkCHyDFGHz9coRYK1ZntUNmH
RlXhunGj8rrvq6u86PJjGMPsp557i1QhlqdTlixo7kGkOss1W7K+ErdD3N6CkhLtEiKclcrlWoRe
sSzDTq5CQ8DsCDVK51Uc/8zr+SLr5eVFXtDUpy1F5+WkyW6qsMbdsReD34vOfMFMkKKOusVjwrwb
cZNM5M4L6HTZ5w1aQwS1h4l3w4azEV31Y8+m6yf44ZdQl4v4Z102kJZ6Cag8YQN/R1s+mIfixtYP
D/bihzn9my+Amf8mSAyBnq83k17/199QjldwzKe2uPtt12Q/ivvmBSrzn//2D2jGdX/nDPczPE6g
0oNmPZD+P6AZ/AnlWhAiFKOe53FUn/6GzMjf8ZSBCI2vIJ5H5/IAcngb/ce/MfwRF56nAdjMJSFX
/goyM5cZnuMynitdynGldAFqMH6qx0hZPunKbaGiRewCr/gbOMPoa8LTu7yN6o0u6bDOquOzhfoT
Hvqt+IfdBz0+j+pJBq4Kn/U61UnFFb8RS1zI0ArbWGRtynP9iGf7ZIzzfSfiy7EucQ4l3yR5dhW6
kbdo8jw+pHV0mxS6XWriQoqrSMT/WDTAy909rGaG/f6xMV9FcRYbExcPL2z56V/9iTDC7lyAiEAF
AQnyJ1HoP8wYZJbftYAFuVB3EbAiYHt/M2P6O2WUUuUK1+WMzS/u/jRj8bukkjKNvUU4pQSI4d+O
2n8BYJzrtM/MWOGjXFix8LTHFaHkBJSGNHYz1l2BVrVR6qyZ17Wr0NX17tmavGG3r0cRAofYpa6H
p2Jan9TIaZIDOBry6ag7l6+APaIzfZT3m18fRQCLpdwTHg75fGSf1T7GzqpMd3o8FipAk3HrTAvV
uMOZ2gLF/p8smcDPhtAA5NmxdOyk9K20o0pUPIYj78uGLCPtIZx4IpK3DtX1hwnk1kfSuNWnrKJe
6ssgVGg3IjOEo9hJWeX/8qxdxaET7wJ1nmWCXs4anidE840IsyYdpOeivtqPuJSs3h/lrVlLIHtw
rsCjAW+fVDFllQ9OFJr+GFsnxaOGNG4rn04NciceTYYuwp6zwO9wr+gWpFH552lqW7nkQN2iZemw
/ur9L5rn9dJygYnjOBEIxwNoP618FgrMNpQwumM8lXdeIdI1rcv7zpmqP3zbP8Tg51rRyUCIFpIT
RA4G33vicyPDrYlZ1R3HMCp/hmGH5yyTzFdVyIfLUpX6zHhvLLWLky8wKcD+8Aoobjy34zBrmyQm
mFmH9iSLEjDjMkn74Ztbls0Xpwgy3PzzznsM5NjcU2qixwwluIWjxz76VeMS8DVovgQX5GH+6sTW
m3IoRjMY75DAfyzz0I4LiyN45ki9cg/zmSXMVQpOCHHtxIRpYnScRto9QPCebUIjH2lJ5PZ9e3lj
ENxrlNBCoqoDzdKXq6p4QWGWxhwrt6wX1qPVbeyV9Mv7o8z+8oWxCOYxWAnxJGdKnPqgum1NWZVB
duQ0jKc19MoTtEDx6k6tpirpvxkFCMCfAleJM1t1IgPrKY2hYZ6eIq5GZYqc2CnBzZpOXVMevdqU
aKATJmmxrCvFDxYXyd53J6/5OGWmZlskBirxpezd1q+55BA8TMfo2lHWsR9/eUGUFC6TyNU8gf9/
uexZl6MyUXj1MVFTWy54ZUaoatSAubIkqdQaeZR4rHCtPdfo+9WxFZxRF+mjoMgCqXey38CWGPC7
ODviFgVqr4f6Qt6qYAmJZ3usUhGeObav7WseTypoqCPYS8leTjSXDZBhVmSoU/Rs0Q+sX+Hiypfv
L+dJ2olN5lhGD/PBaYGRnGyy0DYxLYpbx7JJOLtMiTdFvjcJi2wzCEt1AHIwfJJCJA+NZ4vwjJG9
MUnkI4jhUPyd/zuJAmWRDVmdA5Isa43oiuuh35mRnvEHJ80+ZlPmiGTURb5OGIUtv1xLIj0UeypV
HNmEhq1+72QoxgmAn9+jJDNmx7J2+NlJAvgS4E9122kv/6JllbaLcPSaz7k0gChk45SDX6VBDX3Z
JC+jc5/5xmoohAYy2zaO+6m0acpL46YZK44OClq3vR2jDaunfOn1EQiIuug+m7CfbtkQJxvZGKBY
gMp22iXxF2KLYMsng5NXyOyME3q6fLzwQh6QPVRyXaEV5ZKebNPYd0mvi2Q8AMuILtu0Yz7hrDAo
b9EYtFI5HcKR2G0vE7kVUw+hkDFO79831Ver8/QRKKDDXFxkDicfUdVhT1mloVIQee0nzw3yPUmy
s7Yyn6vTueImBilwWKbG4r20lSFSJKVNPxyCPg4BzqOMAliG8yJc9KLXn4AqZt9aUvAbk44iWJop
9vBChyRqXQJzBHNpGLJz5+RVcoIH9QJ3TZTdFNIyeeJ8bJ2WIxuG4eAMLpTIG93sRpdBG6ZyzrFw
3xhK4xpAsdlUSuDSL+fPcm761lbtIXGhUj+wkR7icRoOHcDxx1/eUfAgEKVBewAl+nQoFzZlQidv
AQJNfM/dWix1E5szx2pem5cbypHNMcEVxiDIOV9OiEwJybkY7KFNbbvNujmHNg60GHthrquaB/v3
Z/XmeJxzyShhGJOfjFd0GZs4xiNgYC+HwaQrPlqwmQOBVoEUoNL7471KEeZLvARqMffMAKwxn5tn
1xTby6CvQq86hAOZllyZ6xYFEMvVzeD0V0HB5JkFfW0hkhKYiHQVAgd76hr6bEBap4XOkPQcxhzZ
HJKPJvg2KgvWXlqQ6/cn97Q7L3cPeA0HxoIQBfa8PJldCBw5CNxiOjg10g5fxLT0fJGXKV32dYVe
EyisTWjpqGkS77xhaJkvK6qqBTISnvtlP9lPbAS5eBG1iUZjthLOfgF3WeDReNE44QKcc+ouTZbZ
YkHcQtJjTcICJdKmkmqBFHUCut4NDjQtHTWBbdYNAEVcd6xyP27ZmPtOgbLOQhEjvr0/+9cuD5NH
IxRcj5RHmDzxRb2ehqZxNDkkrDFbVKSzTVM2v5xpzJd1glwKsBjc/Gl0FJHqiyIU9KDLanjI8Zp9
EYE6dPv+XF5bDUahdHatyGZBZnpppmIsC8eIiR6aOu8vskAPy7DNoV2T2XNX6reWjQtYJ6gdmuIq
8HIokDiyMshHcpDjgEpSHNcLLuPgTO7yRlTEjHCPmwEV3JdP3VeO+1pAqEMOMbfuoirKBmxv6Y4Q
ep0id+X1Y/YNn9JeWpS1QTAISpRC2+JMd/i3Jgv8Dmq+CocEuMjLydJapsgCSnrw0r5cp1OJbqal
6s+c+de3ARgJfjgQQckkdn/e3meHnkUT2AVlQQ9cWbPr0QuiWySqGT8Esk7AkrKMML8PRHGrtEvZ
QkwOob5IqqxcyNw28pqjUnMuLr45eddFGc5lVKnT9gvMII73NqAHE03FQvcadTYdnG1Iirmd+iC4
PCE4F8IVT0/ins19dGtu5oLxQYV1g6KZF4D9wfmZl3VvzAXeFNgLLl4IHDNO+HyFg1aHrRiUPXgy
Lb44wAlAFynOnY1X0UnBj0iK7BL5PgG09XIU6eSqATlzPIgyjX6QgrnfXSBsKJlo76Pt2/JXo5NC
qBAMSSMDto4j+XK8JO76DmgLNK0ylIuWGoXTT/GUFV/jltfHko/BwtZxdeZQvDZXhboBYCywD4EF
uKedHog3Kq8LLT3kKMmCt1FUZKnrhlzX2diCtUUdvJllSXyN0uWwrylvP1O0NeaoQedmSyae7953
f6+9BTJnJB+4ycFO5/T+5UJ0LNPCzTJ+0L2QBsUt0SxzsC2uvab29hWR+YVMqvDCIpPeTVWda78n
jrd+/zNe3ffmrxBIEpDeYnFOk6EmB72Holp+cPIIT8m9QGiU6zsDrkQQrSrKJt+JuHtHnCD9VcBk
HlojAAiUy3G5ObFvrotUB2HHD14h0+/BMER3uRN/fH9+rw6Rwo+f77Qo2ODEuifwwKBVPBbSssOU
F1nthwHBE3MQSO5+eRhAaQquELGZA8F8uZkl7gcTgDJ26IIk+5aVsbNDMHJWvzyKh/LMDGMhIVfu
yVkdvKaJurhgB9kk2eekrnLQiaa+9H99GEmQygGuB9h2apnMSU2RgV5yAJdSLPuQx2CwxdnynxiF
wvSAzDHwjk+2P1YFbZoiYYdKBVCiIyxeOVk5nYlTb+z/DFrNl0SUtJDMvNyY1KtKZr0KoyRC7XFT
hNjqpMiZw/wq5UYyiqrg/MYbSBR5eqjxLCDIYrB5nrf80CaB+Zi4evwOjoq7JGAP+6zLwwsQiOMz
qfBrzw3/4eJOppAQCjiSl1OrvWHCY6UsP9Aorg5tm8rPcFbO1hbNuAk9B/y+93fsDSfKgWyCdg7M
ViL3PvHdPHUjMFaj4uA1Cfo+y6q8yEQIIg3t2FYrkyr0aovdvZ2EOGhVNR/y2gEJlabVDrI4uT33
Qa/XHR8EJBQAgEabwNMlGLIiAk26grK77MCIUL0pP8q6kMeyJd2DYr38oECVKFayBb99yUNplZ92
pPlROyYMl048VOgFrXhkNilIBvliTt1uenDSqe+IAh2Xzyzh7AhepA5zDNIo30l4P4Uk4mTTgmCc
mkDmh2yomk3sxsGR1V14g8qNewhN3KGjVTP0j4qOehHknYN25b2NzuVJ8x335DNww36CqUFZFerE
dlIgvbJMc3Nw+wCMFZLPFCJtil0goWftJ5JnEKzXpL4ogwksvKidonNN9F5dAOAmQf7EYgDRlAAy
Xi5FG1KwuFCv21fSa3dB3ENAE6mB344kOHM+X3uB2Z/htMDZeBpllpdDDaPOEGwM2ztZ0OxYkFE0
B+TsnxgF5SsNUEYi13hV62xyB2T3iO9h796mirpqFyRhfsajvbVscwRArR4gnHuKA/cRiUswePg+
rr1L8Ad+Op0ASTGohjOpwRsDMYROIBYSTRzZ6aIxjoSQ1nmwF0XY7vvCuiAEOPk+7sLH90/FG9vD
ATijbkJQQAGW8HJ7wDSLtBCZ3isnrje0HdCwIlLhmYV7exS8p8F1E6Dv6ZP7EckFc0NEgaiT9dZt
wKS3Oaon78/ljVVDVuOCQoFSKfLMkxhdumBtQS1D7cGEZH5VxWYbF9pZULBaz0zo7aFQnJw9ICLp
ybKhslHXzqjVvgTx7WdcNXd4JCEBQojBW/76rJCxI3562CdkbS93yJYooDhRosDT7tqfohLemkuR
HGmaneuL+jojfeIqgHfDZ9hbza7rWSzNKTGeyMZgn6NbkJ/ptLhJALQia3NMvkSRzR5s6UEVu0nC
6sw0xez3XvpFDO7hLoQwruepvhzcKXmqwCEL9n0Vp2A5jxryEMPE9I/Udn28o3ksfmgQNb+PRgji
2zZ1HspSm12cKAJMD0Zxg36oBlR7FmfNgnddAUp+k1Z3smbxsBDNAGICyUM0ZaRjUR+tx7raJwnD
GwOLUhl+O2T9fZ0ICl2SHrU+kB1xMHyVa31rp3xyl+OkUJcuWwUd284B5TNtvcgfXCSDS1Pp5mMF
CpNZdIEXXuLvR+1CKHiJVWUN+WgHw8BKM6n7o2oa/iWJ8HLlUIYOqNdgFQf6TMx7HaSBJHEYqZp7
+b5K9CpTh/lkArXnpb7NTPlJx2Ptt4VzlSd4IBLZzfu2+sY5B+lFg8UC9gSs6GQP+YBaL8kmtZcG
iWU3qn6fB3V8BtV9axTcJAG+U41neGL+82dmir5jIxigOOd9CnZuESh3kdS5d4aQ9cYRx13ZEzh6
YKQBcXk5ChvcIrQd5hJo19s5gvdXooDdCXb23L21TfD3QI2elu5UyAdvuIzsu16BVTvZpRRDcQmQ
g7Q+lU28BSjqrsvG/FPLiNQZ/LuZIPTU7vLZMqokrAMngw8LUlVu0jhq8BRq6M5s1ut0Z+aWzIEZ
138s47zMz0aZkiniU0vUXnlVhFc6ul2Po2l3pq+7q3AqKU4N7/csBK/Xtsl4xlG/cddHRRR3fNDf
PNxFTm8hdeH2ZT0Uem+7AtLrwJY3dRDi3Uc3X32m0exLLcDC6POVaZv4g+aBKs4cw7cMVrgArYCe
U9xXTgITnrQwsKdSvUfeh87IrKn776nbR+v3T99bFotyOHA2FKtRgTg5fZktg7YbBYaZKu2D3ZxP
furF/Og5Qp9ByN7aVpfqp7uIcrG4L7fVzVhQxBPXezTdC75l1PbXHerGD+2QDlvObXBh2vYuAuP9
gxNO8uf7M31jQVECBdqLu8dcAz05myYpwkygScl+6Bpw6ktj2Soc8PrqjPW8OY5CGgaHhtv/KWLG
Q1a5PPWcfY1HnJekJZBwEdT9+OuzQTGczFXOmdBwEnZjZvHjtQ72LDHmIC0eWwyt+385O6/etpVw
Xf+iAdg5vCUpyZbsOImd5hsiK4W9c9h+/X6Ycy5iWdtCNrCuVgCPZjjlK2/595oPSETwK0RhXGp0
xF5+sTmBSDmNMjoqHRqBMtYurMbZ3r09l22Pnb3ifxBFgHE0G4Gls8zCWnKttJXjHquUaHx1K/1X
CtfjPYyE5Kk3m6stxQubno4lJQDmxuSss41YaaWr0KontJy3lgylreOkmiyMHXGtH31hNwBf4IAZ
f+pm+tncRj1Kksxo5XE0B+uGtoq8JZ+9VqW9MCFP23p6W4v59clKYmMxysWWx8pe5W3bNs67dkg8
iJ51/untj3Xh3fE0EhlyeDbEq3blMqpYKZe1k6tdB0UrtTDLuuV93gj3ZhxT/cmMVHvz9qDmxQlK
IJYw8pnjea+mGGnTU/J0j95iVce5MsT9BmL6XfeGfpfL1p1ux8HNYSHqrgjsvB9xBtCj+aTR1jH9
bjacr7T3QVuKBWDSRhBZv81DDa+W5mykB4OCcQtcHFaNRMwoDos8GnhXqQsMfjPYc4e0fWw7B5ID
eectOsSZZlSp4+t55Xwz56p5L5Nq/ixMJ/9qcI1aPsS88mBbdYuo9RxrS/j2olyIvHki6a3SeicZ
+4Oa+euVTOYFboK5yOMgVHlAtqC+VZZR3lZJJw4GfOtjDgfK8cs6te/fHvrCrmZoYjUPcI6t/flc
fw0N8alo21qXx6VaNb91c3mci2n497cJmAjbDFlYAFva9iv+GiV3eVbzlgmadtkEhqoLP5vxYBus
6VoWc2l/bVccXTjPo/R4ftG1ddXkVcMVpOb1JtZztdOb1AxsmHhXYsRLa2dKwKOQGCjg/1Hy/WtW
qqw1WUXKPcoich/GFi7Q3LrNv0fVTIM12xATxLxnyaYl6irLSXKOsZq7m67LvJ0l++e3t8GlVQN1
zgbYsOLktGcfqPdSd8pi91i7ibWL9My+tVujPOSzoV+pnr5GwYKYB/2O/B49YYpCZzUhrmdCwnnm
BhgSSPg9WwBs213qxIikzr3hx0sd+51V3ZSGCtd1Oc1N/fnt+V78EY4GWBSxD270c2xIU8a9aCaC
blDyZBFtlu2sWkUhOhdFSOXMC5XnPLezKu/5sOLWjmI4SHLstSvR4aWVBwpMV4FSOefvbDUkxP1J
rCkJPjotB3scixsF/zRwTGcN3570hdeZCJgKDA1HwLiv5qxHHnhugnGT/RrQYI0fk6n0bjSigZNV
OOnt2+NdOh/bNQ+bgVCNQV9uqmoYSyet2Lmraw97z4XA6umgGv8vo4ArtIAvEnJss/7rFNpa5w5Z
bLtHkk/3phlt/WiURnflBrs0l+2KJNDgrNO4fTlKaptjUtPwOvYCuUXaMyk5BBzRt+dy6Un2JEEt
reEtZTmLMWAuL3GqCevoylY/GEYE8c+SWRCvpEadPa27CiHIh7cHfb0DwfOQS3MS6QfxBL2cGlhh
Pa2XxDm6PToeo9sloVsiLMnRuXY5/wmSXgaIjMVNptO0gx3jnu12MUyukEZuH5NmrNG9lrFn7FeI
eaNvFNQP/Kb28qcuHx14fq4C3FyaUX9nbzI4vhEX1OYNLSkPsTVpJgyMtml3Mq8sNKn7alh9mPij
zbvf6lcyntdnxyVWomS/NWslvc2XiyRMKRKg+9bRNmJ6puXS3E9Wibti7uC829niWqPg9YZjQIoZ
tM+28qx71q8oUtWA6UIDYNkggIMy49s5tuWVbX0hQUatnXzRsMgZARqevS5IYEyyouh9HGQMfDxu
7c73HGWEztKRFxt5cjs7wtvZsnSPRZxPv720K678iktzpYpK/QNEJeyos8X1oqyKvMy0jmYptcPc
2j+WfroWZF0aZCNWEXPCsPLOb6MRD20Phqx9HNE1CGpbruFgrUn49mG6tE+IpXirCT7pfJ/deRGw
H4E+inOMp5j4pnfsPTdkE5SE4HvSyWst40uHV2qQlagrcnzPWx+JPui9aUX2EaGbyO/nvD1OpZAP
QB+KK6H7hQWkMU2JltIeKLjzK9BqHTXHDTEC3SU1+kM7tacB+pf+zxf6Zl215fZcMOR0Z1syMro2
WcbIOZb0Ye57C1hIJvKPb3+n1zctfxwSAb1A6lL2uclctRQVG39wjmbTu8jtKBoTkL3vBoQOwsE2
kuOydtaVUO512YQNQc7Feea8QeV4eYm4jfAmzWm9I5CLFQLQqKnPa9dSKZlHL/MN/vlBTP2SQOtP
vOdiMYzu/dvzvvQRN5oMfSWmTtPs5U9wZJR2iCl5x2kZrcc20b0HW119xy7syu1SISQmNqbruq3+
X28yaWTt6cqjFjVZj1IY5oPWzvFOG5b6ynm7MB9Iexw2BM+IXs+5MbRi7L60qujYElYGEDX1ELkD
ceXDXR6FZdt4YrxgZ1sSwY9NfiSJjhnp6PsSpphPl6m8EhlfGgVoH6hMbXNvO88nitRaySTYHo5X
R+/QaCr9vsjqK1nL62QTlDcAU5cYHIzJOaxetzL+Gx15LNy2vbHyuD9w2+IC52XU7kY0QqZOM/bG
2Fj/HA8yMgRLBAw23bs/OrV/7QpEslZqhjmVrkbq75TZdMhvTWl37em8cLa5gB3oWhufhqz/5e5L
6TiXRbE2J5mm9clMInzIvbw1EHEAIBzmSY7ddqSc+N/3IjtRM4Ej0U2FK/RyXCTHqsiKo/pUVDqO
WUIDmAlt9co17F2aHpkgYJA/O8U5j9csNOPGOcpOxbqsmDNVqWDnU+JP/ELqzWEoJxNpqtg0fndC
Wh+12cxGX03TempsGK7BMlYFNtZiqaVPf8swA0drG9yhm3HIb+ICnbVwyZb1WVj5EAdp22jmflQo
PQV57sgncBKmtkNbJI0CRNPQtBjMaND3gywbtIl4Q5LdpBLj8xqts4YwjFObGAl61m8BVKUIDVfa
KGKkborLlUjy6T1CF4mJ2F9c57dzFqGARIAdqSBPHYzka21o8CIrVPwlXRMX4YrWi8rQS3TtOV9s
HSkcUWrqRhNNXt8OC+IlgeKRAoPvJOOwA9ldurtmgHwQmHOrlp079wiTGGuaPse20ouwlkM7+GkU
z8/L0LgjE7VQtnHnqX6MRrseQhm52oPd2BlMlLk3bxD9AI6eOj1X9qCNnh9XevalT7upCBAisyiL
l0Yx7nibnenBciv7a+aWo3UfR3FS+FBgtfTOKvrcDERVNr8TXX5wQZjJCjEj5PyEvvCcI2V1UzuF
mWAH33hOMJCqeXupjfqhiTuPRmkMqtO3o6L4bZalOK2I28wh2BHkAVGiir68/Xz8CcXOAvgN0QX6
AWMNQFBnAbycYlQQMkedxrGrPoIPiu5lZZmPmeq10o8TNdyiVYQHuhDj3pkF2itKOO/MoZPCt4sY
HzjUyx51rbimGH/xpyEAQdQM856X5+yS1lU9sPrVfOpLO3+/rMo4ae24CqRVoG6CgFZR/7sDJ7Dc
IleJAk5f5kP9EBUqZze7aP7VlqP/jEq97nzTQ+sneHvxXt/vG3Vie/lJ74B3bP/+1/1nTrxiNUTS
U14igxQoqvzvkAerr2XEr19fxrGIb8D4wYw9r1SjPxl7U2aqk2or97avhP5BbwxjTxnJ+fz2lM4M
5UiIyYVchzIbcgY2JYOzeLeRSV+jVNSf3ETPzVB30vHJG+Oi99e6aIqdt3hduhuRArsj/aQfPvWj
fWeydz8Zsk5QjEdcBykp2VXvZtQ8Hb+vVISnEHlwFS5ygW0/2t68W3p8E9Y4qyYf8Hb6YOqNbtGa
Lz2YgHpZWcHMN0MJsMrn50k5yAPQbYu7o+zX0QuKYuzsK4Hq64tYblg8GsBbExX+zcvv6awziqJz
oU4TF0JolHn1u0mH9DCtS7WfIK0EbjXNu7dX/NLHZdU32A5v9yuipml0aUb4oE5LXhlH1y7TO3A9
8z5LY3El572wXwFUUUSFZgBs7rwwYFUpt6We9Ce2dBf0aG3dNqMx/nNUQDUKVJXcsKgE4menYoWk
B8Fd7yC96HU4NXoTRlZ2jV57YdkgK/OwbLEP1JezuFdZKKZmetqdchsFR+S7VIA25LSr0+Raonlx
KIi0TGcTHj4PAwo3LpyhrbqTqJ3Y13JN82cNZmJbie7KjXKhjEkuu0mGEFBRYzvvLaNh0abOFupA
HzT9ucjkzp5jM2jEmHycG3v4QFOjv4OxmWbIhrnj6jcgz1FYqpr92xvzdXJDq9TYiiOAK8lHz1aY
51YMmdd2ACxFe7QzW6LPWjUJFZwCpli8tN2+KZf4BokpbaepQVx5my79AIjoWzGXO+9VedMYa4gG
nt6eukmf9lXvOnPY58ZShVFZqe9CuExe7719xbnaJ8D+r4AdXp+XrTy09VEIAekwnT1AonHmtYYb
dpKNVfhVqXA6E2Z5ZZ0vjLJ1OlF2MeGKgQx7eetkcyb6zgC+bXhKB7hhdzeVg17g21/z0ijsLBg9
1G2Rtjs7lZ70RmMhAT3VmkJ+kLp3oHlXb9ALo4BWow0AhJue53m/GP5FnmSLY54ya6g3JKra8Y6I
KxHzxVG4yeingkUliXu5YnQhKXwnuXVK2nS4XZF+/JgR2V17di8Ns4nU0KLh6LvnxdsCzVbU2CJU
Gaq8f0DqNb5f58y9Uq29NApNfHY4Hx/t8rMAzK0bN1exME9LIeg32UX1oMSsP779+f+8XS/jPG/L
2wGTbO31V5DaovVacsHUOjWISqmdpU3ig2EnXpi6gwbarvfeL5ukn5zKedcvY/PTEpOHUU6b1rs4
L8q9UqW+M7NmJKNQS5jmmbvrqqraEV6KwBqneldYVrKfuqjZUYmb7tGFm/xmAwXpWpscyqGMwxIU
9JVL8/X9TMebHN6ka2cBSTqrrI6uSZTu5saJbsICg9X1gj6VyHxRLwrfXsYLQ6GugjgSxXXgXef0
BFWnI9eQDu9p8uSzlznYaHCNfzLi9Jpd0etghKlQm6Z+TznwFS1wnSnZI387sfuSakfIqz80sNae
cnyLqZzb8e/KK6crt8Sl+YGIIK3nuoOBsV3Jf0W0EerRS51KBm2W4mYdW/vehsiGt/Coa1fqFn86
ty+2JN1PAGsbzeePNtDZzjcbQ5RF50ynMmmcnxVaB+utyiMDmXbVV+gdizwGKV1VfRtEzsRdkkvh
7tJ2tdJwnNb1BELMfDYG3clOvYegh9et6AkCSkeT1DT6ZA2Ak0S/hyRv9ZDYrz156KLi72ejMb5D
5JjkDwVNaGHZQkbnK0MZGKUMrTmEJRqkaVBNfecFwh5NYz920/Lx7f306vCT3VAXAiXApqLScLZ1
B41SuZuL+WS6UfoeSMhKYHu1HP/qq0JMgH8Mo9aBZPoqgImElvVIzRUnu7X0PRpf8X0La2FfO9ZV
Mt5WrDj7qJTtKIiCq+GKPq/fJa42eJ6w0pNVaSiBaEYf6oWeHtLWMtLAUc30Xuum8Rb5W3MnbFX5
CSI4QY1swpXX+zXJhtcb7Djt4E1i7FVfOknXrtoUPU6t5vYfyOwN3XeB/p5KV88zPxEyrg511ds/
OqnPn2SNZouvrY32fcbKIAvKgebrlRTjwqegEA5ygsCV7sh5ijEkCkytdPNTpy/xrhhGY1/MVbbL
qW/8a7TP9EGAkDVuFz/9wJdnOR0X5VaFZKhxHf1MLWmQWWZ65Ua8sIOBMsCkZ6W3VHj7979uDAhu
LsGYnaORULhIeRZ50Lvlunv7nLyOi6mPoTjFGwbuUiMRfjkMoBYS1nbJTrzJWbozRlPdD/2QUYeS
fGIfkd3VDYCxxd+8aUVRO4+l+LHkS/MIcWD5/yqK/6vS2KVZg4ejvQq83XTOzXvycuJFFyI/LS3w
jWYaNsnj9lp74dIo24fbsEREwdZZYVAry17IqMlP0dqOO9Lr6badanXlHt6W7uzEkm0g3gmW1duq
nS+XlspUZM1G1J4A1aehRyq/A7jf3yLPUgWVXRvh29/ywhGArQzQG0gd4f151XhJTa1bHVQ1tGTR
byO0J3bdvFbvLGE0/xoowrHbcmtaCRuT/bxAM61CyWnV4PQZ+AR0kVcfC2QrrlzilzYnrNgN8Ynx
C8f67BY3ppnsB5W9k2iUB+ert8pPKPYuReguXvzT8OriYCFV8NPVF7f1h45alK+8uUEzeMr19Mod
8ypyoKDHxqT5CyaEV+3sEa/rwSnaYi5PA+ib3QgnTwZLXg8HJPjL1FeMCerBtK4lr5fG5YXZ5BLA
10JIe7mRpERUnru/OGl9495KpNBDMSktaNQKAyTV1/ZOx9rm2n4yt/mcbWCI/dwMm4LY1pB7OW60
5n1rqKI6xUan8fy7I6jsItL1R3Z1UuKe0Q/vRwqa4nPcJsUP5CKawp8Sy/khyrYqdjZazye9clYY
Px0Qw8DMk+KZWeTPa6HUh1ytzSHCj8UNBjrOYBgQsMSXQKT6N9D96feuNxCHoLtXoC6u5eUNIozQ
h4amXssdqvPZ4oNKx/6G+Cr/0ZeSclqL6LgRjq2wP41VFeEtLSHK+HJZ5AP4ouhWayZ9vBIqX7hR
SGZdaogcDGpAZ0tV6PFidNOEoUBtR4FLTXVXu9a1Dfj6gyANwrMDopuOoXW+EYpxpjFvVNkpzeE4
pXCBPgETSR/7urSwQ5+1IvFFm68/89JyfEiZ7ee3r5itNPFyR9BtA3UDA4m0WjsPY5Ej6PRKyAx1
l5iX3nDaOPG9dKp+SrsYjiUShsekHxb8Txxx7dJ5fQy4bYjndNhPwO/OueW6WUNzQiF707QofCTW
byyj1/crbEw/GRd2D/pz//xd2faMRWUQERigry+PQKG3PLo2z2OeD857M6thOZVJlHx5e13/yJGd
LSwpJGOAmKMgcw7sqB1nbVSedKd2SL0d3ihehXzhqH5Glhu1YTfLfovbtagJ5LidJ61fzDJIqkn8
19Y9uAlRLxGBDzqCsT+iR/pDJl6i9jwUlYIc6yAtMPJAfB8t4FH//PKg+wfhGrAIEAGkOl6uUuSR
0RoNvY6UfbGPvP6nl5ofiYmM/dvr9PqJYyAiFslJo2N5Xpw0h5mih9dR04WIr/xKc5sQWcvoVGLZ
9a/1A6IQvgZqCWw4Apyz59tuGhw5ENg4JaPUTlORaLd6qmHp+/aUtj/z8svD/Semp/tPi4DI8uXa
TV0aeWbvlackE5js6FDkMAJAoL4pAVimmcCR6+0RLyzi1vQB2AIJA5je2XPSZYVqutkuT3mGvMno
2SPNh9nYrbY2X5nc62uRyf011FmgNa2j3Sw1XHLNbrtwtSAdYq/xz2pQgA3/HsV4uYRLgjWbiY/A
qSQJDbRVqtAVV7UOLy4bF5+DkAL777waYmnZ5MiFZSuz4VOJzhXmQbpF3SVaD29/oIurRgUedWXw
hjBeXs4HBC0xnsVIhma2t64oux1cSXnl0L6+y1m1v0Y5+zbWogpFzbw8ucrFUcmrnX3dtHHYUlX4
kONpEgIn6W8hEf0zfIMoasM1AAm3KWf+iTv+Sm3SDKYX7jr1yfV6e1fohRMaS/Lt7UW88Ln4Upsg
LEkz0dPZ9JKyw1TCZeu5o6cFS9FlN/2Sl2GtGdnu7aEufC8kiojOUJBEBkme7b/S7sTcANI44eHW
/1cQ6J8mSe3h30dx+eIUs9kTUBFe7go8ivCViBllqRSvENCNLbaq3ad/H4aLiEO7CfMBYns5jFtC
AEyiGCSlJnV/st0pROCwuH17lAtfBxA3xWy0tCHengu4lXYiG2nRESw6lXzWR2/dld6yPCIm/e+J
NBJGBM8bB52S0Hm6bra26G1BElFH0jioQXa7CKGPK6fpwjWO8B0zIj8FJHpef2gIhxJY9c1pqiv7
i5Kq2S+p4d7NeZE9uqUarvAQLuw5ckoiEgv+FBi1sz03drLRFs9pTmOsrDunNJYA34/sSgp7cRT2
2//rbyCD83IzJJXIhsJYmpMwjWaf9KAypTapK2v3OrCjMcee23Y3pqLn3NfCkegEzAQ/si/TD3gE
0s9O1BJkhTs89CzrATu8ayJ0F5LLjWcLioyrdCPSb1v0r1toseO5dlYP8BN75+gYU4aVV4nfmK7s
8SF24vhWB8J+r49ae4hp/ty7U9s/ZW10De5wae9sKrUg82H2c428/CUuhoJC66Pm1Ec6fK7aSg5t
ptLnUlndHpCFvBZzXKjg8S2BpjAm8TzF4pcjwnPbot65PmlFc3LFYO8Md8GPfnaaXS7AGPjIuomH
RElvV+bm7JtTkx00ORsqmMv4yv35Jz78Kwai9IR4hiTQ4lfRRz+v+jh6K4y5i+1Ti14utoNW1PtG
DdCpF1Z8167FELioiz3iFWk9OpNZhnmLmB+md/MTODMHUzpP/Fv49+c38fzSmd72JZWxl0uUGfbE
5x/tk66R4+QpVK/eUGL/T/fgn1EQVkMfGLAwkJyzUZrSyJzO1Z1TQVlx02qQ+wJpxDAaTP3KlUt5
lp98vsz08DYxAAq4dKteTilBzEwCTltP/Tj2z1ikOT9hO2aPE51SjzQ56lEr9aJ556AwV/pFLbE0
wkauqg5RhSWbrzkYFu2ixG1WkvTeHPe5oPtFMpIAXMMzTMsDIx9F7Ws4O9IZEFY0+47Vrl2QmO7s
HvSuwGBOs+f81l5cnFJVicrlaAzFjZvP0wdHJeCQuhyh28AGIP7QlFqbB6mhwYjNUXFQgZvOuMxO
iZcmu27KondgMjBc6My+f0i6ZH12ujnW96OVpTT6+xbpItgPArLwuqoMe7e4RfSybsUjxp9A8vLC
olg+ma38Fdkke7uui2nD970uf9TehKZMGZXGh45pWzsT6n/t04mNMoTcvWYKu61kH2p6l31B593+
Ws4xiHytdnB3q+cGD0UHlMZXKVu1wXvcQRDey/6+1IAE7SbhkCw3tqeeBO0YwydoGfYlDdoGW0BR
mbtUdYh0pFFZPpqTm0xhqXcscDtYnQrMIZk6HxDxWIc16h0qkOlAEoxnPU2bwtPf9cYcfdfr+tfU
G8anJEnpzGDTk7zTzAmX1UVr9+VMfRL/Tm18tDK3etfm3fgU0Rz70iJGZR7QQ8QxT5Udu8OJ0pvO
6dVvjD/Meu/Y62D5nlfQEcq9oXuIY4Xge5WZyNkWUhJ0WSLv9aOcs/q2ULaRHaoyoUwxTe0yHxLb
GH/Ixeq6YG7X9os2rt5N4vbdTydeZ8PvIMEChBuq7rstl4bdGKnqsejG4TYyzP5n0mX5EDheIcE2
2av2o1p1cd81OEUH9YwP30Dz4dugZ+2Bpgq4O2p2tR1uYNMkSLS2/o/2G0mJSFv3RCFqGg7ABrX3
hSnQRittb/im1W32Xxsv60OmmvX7BOX444IDAubumQUUcmWBfXtJKqT7ynTcpRgy3jZWrj+1eLfV
6AtEzifJOVj9odeGgu1g2CdjWSYZTNNY3JexUz96g2nlQVK2I26dlt3gnzmvzQO+cNiM9cpyHwt4
EWonRBphWKnVsXUzYO/22dOr6aktteg70k7ysZxA5O9Hz8VpLZOG+DIMSlv8qunqKTDEaNYBG9mY
PiwUhT+WtuPGQR2leROsTCk/yN5U832cgHIKq3pS92XeWV/W2gAXOPeVxU1Is/sXRrq0sBtoGv1N
nHd6+VhYpT7cT0Zt/IcK+fhkA2jBfXlp4R+7eqzFvl4mSfd+HCztEVHYYeuIC+9rT93dDqjzSz0w
Rgxab8x0WpNgcWuvepeXvd74lpwK7Bkz/CPvl8Qa3idZye9TI2aE/pwPLjdKVYv7pdAqhJKhK6eB
mNLS8Qe7AYqu0Q0N4BRMO83OvBUdtWJtEa5Zu08oa1BM6HL7cXGE8wMN0lyjVmm6T/kY1z/z1mIf
pLNCZl8vGkWfa6JCcxzqNP2Zj9EUf4z7Rn/SZmmlO0xNbU6wDkv8qPezw+M9tOU9kiYtT1SXaaO/
DBKnSHoTQxpMKD78ZwB2XHyuPuM7IKg1/pDauIruorEePH8RVg/QIy2LuxlHwub9Jj6qHfSyB/Lb
9b2L2W4W57/p5HqRn5T2nOzyOpO/kDObWnbluNz0iqg0wO16jYKYi+y3Pk5q3rujEqAO4FjgRRrZ
6Jra0fQt10WWhiqzMUTFWlvfzE2j5vsAOxVcG4ShECqv9yvvcyqopZmWdRA18zT50WD3NkbPCTDo
AYHf0neX3nNC0VTJ6DdzzTtgpgItERPa8Y3ltgM+4Pji1kGpNPPGtLtmAPZaya/J2s+BATy8CyYt
FsdCVuNX+H7upx5X2s+0sYV8txie+KZpRZ7t59kYkr0JYGIIRNZ6K2bDnVpp5bdc9PGcR1/W1fKA
LaiSm3mIcsCPC0S+TxH5yXPWDut9EeM3HfRTxgORoB5G7DkPUfPkLEtZ3LTJpFfYBdO/Do0sn9+p
Dh9IX9Ui+wo4PvqcAmQ9WbHdA5ePEdb2gSPq34y09I7YE/IMiW5NP2IVIeJdSsf/pE+tZoJrHWYr
RKoLxddgbKsmPakkaaYbAamxu+d842kx6sls3+W9Wjwf3h8G0AOsfM9PRSW/rcUo56C21hb/4TWS
N1Uq4w9DZXa4MCH6XeNVTAMctnATj3xRPN0x/I1xWG1A+3OC466SIS3Iip2dl46HlXW2ScCnPE87
0Vd9+g6rcrrnsVcpDEWZk8GHbPIZX8Ns/RjbIKz9zu0tzK8zzUA5OR2WuyIxSxCm4O2ycBMGwZsa
7+rfypgXrApFlUI+aVd9Clo5OB5nM2q+rG7etYdlikS1B5zGS192iMQH+BisN15EL+hdRXUaA12Z
6eajFVWiJdoo2vTWa1rtpqSctW+lkyQh/zdC83Ggx3foZ7fVgCv0WBHrbXYfY+mZ+3YM4D1QoCgG
AtyY/TrmU94Hem2jeoX/lz0ForOML501tx5Fg2a9t0DnVTxG3uocUEWs35X92NUfk548Fg1SA0Vt
PepE4o98pt6PVuzoQqqI+UPiTfgruKMpnhb0Ip7bJM4eoBCaTqAhLoGge5k4RTAmVvcIRrzTQqq0
icev1FdBhWnUJQB6Y7xBFdhqA3ph5m8oboO1Uy4674e5Xhrpx65V3/R2zRI3RCh3la6qLx41N6Tf
K2vlvMWuc+/lVsZfbgiow062yX+mcKzflisoE3OjCe3jyKeaWY9ULDuTSIxga8XDJ2iWPIr9iIvJ
8+txW8U6qj0zAPU//qrScvwd2RZq083W0/PBFE20iBw5h6nW9R9mmcFapW5WPDeWiOddmWYujNDa
m5ebEruuz8usKKpNKrKT58jpq+neXegE+bNXcNpQ2GhIvjrd9mOZW09rlEaw0CdXS3yUc5tuZ3kY
rIXUvpMPU+7l/y3gBQBQJ+NdDSrrex5D+UCJsOv8YU2zj9FqN0lQYa9NwTWaMb2Pxsb+iqk4ndnI
HoThi2LQ71SK16kveuSYwn5IN83wfFG3pFXdiB5SWpv7Ndm00lpClt63qjGnFanpsR06eA19Lnov
H26Xqlp+EBvl2W7EDuxYZTFW9dnWysWSZMgeIGarwZ+bwsx9aH2TDvOhXn6t8JxTX9APqsNULQWB
GiXKwa96J37EVC7BrjmLxUE5syl31CDsk131PKlo1sxNMGfDfFtoHa4DmpNjCKDapNuNuJ5UAQyF
rg61KJre5ViI5jv+2vR5gn/WfvCyksAOl/GYr58JtrM1lGhSynqOCN6KcQMQCbsGuSrxW7c8I/Wh
tiANF6Wx9aFX3ngXz03a+5B7yOZ4UnvLT2o9p3s3ltkveLxlF2adoR8TBdIhjAq8lsNmGQgYhGhQ
loNmOD7T8B5wYse95L1hjfz9CXUc9DeqnINWpcaUPpolvZAATf5J+PSSO3QR4nkqb5pCJpg7eal8
dszUdn1klheI4dOSftcdUfd0EFsP5wAL+xTf6pCyDlxzLPuTXVrj+3xeYug1PCUkZnHnPRbtunb7
AjZyt0MArPpZzXTKQnNKvfoWnZTuy6JndRMWCY4k/y3DWlsHfOZ5RONWFk3QJWgW+d4sy8mvhIMX
DQR2eldYalNp48nFCFgC0PpVmpX6gIjKEu0KbJmfbOKf5lAWo5gfBz33vleDF//CTjH/ptslJ26Z
F+Sx49j9lGRT9MPpRu+QedAMdkkisaDA7lV59/OYL9jcJEjKhn3rWEgXJin3HBCJSAvmvF/hIlQs
cria42TvYogdtDEpE7S7BgZ5HI7F4jQPyqAGEpAPjveUSzZpOeUsnyzsc5rbCJnh6W6dxvFhnNwN
G9CaHGGHl+69LXt38udF6DFdyi6JflkyZ+aZts7vYpG3A1kdSlq+maFfgNa5nXziBqfZxWnAPGPU
C3PwnVl3fiqs1w9E/dEUxssiPruTKbM7NB3QZi/aXj0Y0cQ1KIZ1+WgkvesdemCoyU1j1cYnDKSs
d2bn2f0vFxCIEeaiR7GqytLqUyV6dlcCn8jcTUmURYRIUfNLVDU1EXygYU/UwBf5SaD8nJ1AK6W7
hSft1CHqVIn5vnBL5xuE32UMGqLhyCf9kV+WgmX3Y6ogn926d5/sLM4036vk8iWJ5aoHOFcP4eTN
uWJTrMT8oo26Ema/1n6n+a7dNVIb0nBddO2721ft/3B2Zrtx40oYfiIBIrXfSr24u+M4ixMnuRGS
TKJ93/X055Ov0nLDgg9wkBkgB8OmSBaLVf/yuxySGk1VORnvjdqEmebIaeF1ks/5XmWZ+S+bp8N7
wAEkieD9+8A188oP7maQ3ndNK+3GK+Tc/h0XqyQcJzI/PimtrwV7Da17dWfA4W9hmuWttlHuWRUV
n2se1DooLoObxqB21fGSid+xf9FfFlHWHNOWbN+pK/Hh9crKzVHA2QOJoUoK0P662NHoYwh4wdEv
cZqFB5H1lcf+TzZ6abdGgb9OLx6pZLS8VqOga50XyTLKECJpHYqydrM67v6fUXSbgh0tSRqtq9K/
HditVRaGfmnEWO3TtFSRXDaLjQLRjbmgrEbTCSYLZcg1XdLgGCTaLKxLBJpiZyZJ5vWpk27MZV13
XZafNj5Vf5qqS7lvVe3UM3t0qLlYlz435CetznCyKWeHva0XR8NGvzGcQUnlgy73ThrZR1wu/eMU
AwfZ2CGrJsTyS6AGLFsQdjvojdUvyWJVECB8tkhQhw9Dl0twC3SCKVZVevQYtQ3oEbxK7F+91iCA
UOm1xp1t9lwU5CrRYbDbkKemMtoDOXBW/S5yNSf/y7Cmc8d2sEn3JL48ud86JOh4dZ4Vo07/TFJR
H7HkNlJvooIz7ZIpNwIPLvpkHRqryFSvpQ1EelxK52RbI8YHgyZHqmv49808iEEoe3QkAV6WXQZ8
PG80kXjAj4sf2WzXGLNScDgP6ZwPuySZxcXow/qj1LvG3LetBnw8gh61hZZYi2QAjKT/AdRN5yvx
YdcyyVlmx/qUocuv52MBizhLnfs6ldyjNNOHfW/lwcksp8rjHQCxFmX04jCnzhbZ7ubvgGoHJQOM
9wKFvj78IP4CaoWOuOS1pOpT6hHGrIMoSuWAK9lSJisRU3dVtJOwopxnXDTmUOemtApDbBh7vDhW
fBPiD0A52lywbpa//6fPgGBnWETwgC4kdfqHRAurDx06phug3NujgCGAzqij6LWq7UJVattYUaGh
jHZ5sCR6aKNaxBud6XXj4HmBWVY2H3/gY7xqmuSwqXstk/KiDNMYHZ14EMaxH7TmN+Sq+sm2G/Fl
4oPUrj/V4U90v2ooxtMQPdFQyD8DFKli9/VjvOpjLz8JBCJUVkCyCzZo6a78830VHDX8ri61y8z/
75yXfbn0cSa+wpDNybh39LQyePy3TkQeEk1bUo4vogiNbJoMqJbSUhF0sq7HZ94oORaA5k2zLr0Y
oWsvC9T2v2Eu0zeKmCxz5dODW31GtiPOcj1W0GQ5VoWFelFrQ/uEWoeByo9h3pGibamkrppSy1CI
7jMrwOb4h75Ary5F/hSQ/aUttQ+1HPN3lMKjPSBi8aNz8o1uy83RoOIuWBGD47k6sDoUgKYMDHHx
S/mQjosZ2kR4KinlH+tyenp9y4iXw6FMBSxXJfjTgF47ULVVa1ZjG40XLJ1lsjO6LFAOY9UnB3j7
arxT2iAADqE0KW9Ty+xqTyGFfwpTXfsmqIoMbuebqXpf22EAGrSah2/CxCnMDfPA3yKsvNxg3PrL
HltspwEtr75NZk8jlnj9zKKj0jBRA/RGfyTy94p8W7+XRUewn3YT3SEALvS9VvvLVrRwaYxeEJYU
+1EZi51hd9qH1z//qt/7PAoeJCa7mCnh4HI9SuhbcTEp9XQxYT6fJwCbD71eFK6hyPoRIzCxa5th
S+P7ZYDEHwALIagxwOzAvVwPCpVFNFlZTpdmUoXni77zHKrou9endmsU4Jn02Ay6ynACr0ex/dye
ifDTpbfsgoqEo99l4fz99UFubAiiAFpTS9QDCrSaSrcoBupRM114W6gXlELCfQ955wmjk+7wfwyF
Ag48Ssh6tGav51NNahNnXNYXFGvDO6OYh0fbxOep0+hSbwTyW9NaxK3Yg+BOkNe7HmvuKitC3Gq+
tBQwdzhR0jEp53zPUPHGtG6cf9hjBDi4bXDx147xfmGJLjDx2qqoOsu2pX2I2bivCJ/cShcbm+LW
fgeLBBGAk8XCrSZW85LLrRylNR5gExZZIwKiYMX996Ua02ydmxTpj7Hf2CW3tuK/o67uCtWOLSq3
GS57aJU95rJ6dJqg+vX2/UFKwyZcTAtfwFBINf2WipDAS2ca7qRRZUe/Ufwf0zh3f18f6uZ8FrEw
By+Wl55PUxNpOQV6cZGK6Km6GIbn+/28EQFv7QxwQqDdVRPc+3qt4BUk+WThIFv3arafWyM4xTRS
I28xbundSk64HfwfE+MoG4LEmTRxFXSHLK7bBr3JizAxLa/a/qu0Gn9jD978ekuKQtB9Ji9cH67E
z4oqwN/wUiHY79HVUNzQwh399ancOsKgn4hOXFg6X/F6lCkvUrqZQlyUSqUQRn9wx20f7M3IKDaO
8K1DhW8WGwJvYcLgaiip0wUBrsLOE5IWBujqk+pr0zmBCffATG0aNNk09huLtZzVKwwFs+OBs8An
+DeSh+sZyoIj1wyYu9qJMFFCq4cjTQ6HSkmd+p1rDFH6NZdzLr1ckJpujH5j0kB2uWAcDTX3F47u
WAKGkQ+d8yKCuPkRIPSsH+TYBQeVR2Pk1XWmpl6pm9XGuM9xfjVt3AF4MHP+JNSs1R4ta4H3gmj6
C66a6WNUh2joRaUfRftRaJV6zLum+p4hWTKSAYcJNASnKz7qRo6KkjItbNfYDKDkhU6e3SEwaPBQ
0fQSQR7Dmb6ht4KEV2+LNtw1ut58ToGj/ogjaf5CKIGW+JRPRezWcR/491URIlAV2KAEdnqnpsj3
VNP0VSpVeu5iqpW7GQ7r5GmZr/9Sg8EY7nkKloGrYbA2uVqv1k90YpRol6r98B0YPQ8D2jxS39XB
RHV7DkI05vwEXKqn1lP7LivGaQRXbIXf0TaiwmvYIULJea+hhadXdARS3gXjLtTb4Lsl0jY9+Bjf
oA+JQ/2XsC86GlVM13T7YUCyUdObH02vh3d2thBmEEjLUfoafWs3g2W5T9k4ygXhDZncV73i/B4V
X7svEYmxvMZX+i8IVdTmIZrJXqCxGeWZRAQ3sAk13Ag/gVL/5lQRJV3ZJeJJk1nWniS9dt8bclF+
zBI7i10VF5VfSaNZ2VEUOrVoW8WSxC1LMXyhYmZ/whKlje/tKS8FXbFseBimpBT7ToHmvgfoomlu
S6d/y4jiRpziLjF4CUDkxDFolXBEbQraQYMoHbMlDlEz1I/D1LAFXg9Utw4S39JZ/AQIImvclR0o
yJoRHy7l2FNlhwRwRCQq/ZAVfX2v5haYJBTXN+6WW88O9rMFiwzAF+jrVfDQUgFIIuzHSwo/9zQN
Tnoo47r6rQ2y3Dddk3iQa9S9XWvTPbUT+4AKYnDnaLnxMW+yAUGtEpUAWxUlytZzsdPNXvnv9Q/z
rLu5OulEF7DZkG1o6K81kSw1KFM9qcYLxajyu6pM8v00BcEvRba1N/fR71gbFc+nd3lh6wX7cdC7
907mO6cO+yG6tbZJq1zNvSAo5PH1H3fjcoZiwkufRArFurWiRxNZFA8jHg5gwMRDMpTyU6DKRQpB
bb+FmlN+e/N4S+UGnx4Kr+iVrKLeMFKoU0pJClWmmI7K3NGAXw3+O4AwfUG5LQg2QN43LlCKGCRU
iEUtghKrEYkoRsMjRVx0v/0vSeycal1a7TIrj9/84qY+B7Xlmcq1cKavLzJVZg3LLPSL7IQNTSgh
9S3G8ZzNRetagN02xnsJ8qTYz4N7qSrwkqA2dz2g0QU8JugCXgwJWqlE7+VnWao0cBRe267eKOJQ
ikC36ObG1jts6dKzWmr5r7Aa6ydqhAUNRmWTVq+9vM8p/0JoQ++Wxs2aNDuoIL+M3tIvPKb52GGb
7E3soP46cTN+16xSfB0pDgMsybMHnK9ahPkbA9RXoeUne9Dq95U/x8nb0yhWn0rqYhsJwmj1qYq+
qjFpC41L0vNUqHO6YZaIRhckyBYB/MaGW3R+kV+CCYbX+RKP/6meMXOt447TL5Wv/VaN1LzrHONJ
b8bm9OazhM7kUl5galhMrubkjIEdJyiQXuZolt/icsrvpUz2Eeja/ZwKf+Po3pjXMx5/KZlQE12L
ZZUodWs9DLqLPVIvCTOa6MikzFTv1Wajo3FrKHYPO2ipNqPRc/0JA1/PIJjmw6WbgM5kzWjQeu7D
fSP8rXfry9tRI9vlqaBRnVuw/9dDRd3y3QI8PpB4NC41XcVdVHX1Rph9eTmySiodLcoLUE3X5uFj
b8QoUUXTBZSV80HlffoYwLL9CpFW/x6qqvlY2j2oidc3yM1R4Q6ayw4hs19O6j87Ucx5qAWqNVxS
BP0xmpvV5muH5vAPo86zH7FV5nfzFMNAfn3YG58UjVfI3Jy2Z1uH62GxDw+NZug7SoGNvRdtichN
Vm+V51/eXHQjuPMXuYGFOS9Xo9gDnlt+i/ofhPF9BY4FZASIj0eiif5p8P0tpfCXm1JD1ZUYQn2D
1VxrUAe9mLhIxv5iAYQ8Fu3o3MEUaQ7OmBVvLjRQWEMFBA325TpZRyvH6AxdqWV7aeZMPRpY0HjD
aOp3r6/TjS9IR4lh6Do8u3Fff8GxAPBc58l8mcNGfDL00Tmkso+OsY4B7TyXdObePuCifLQwMmhX
rtn+UwEjJS7s6YIxcli7tGDVo6/X/k6ZUvNUhgCbXh/wxk7EJpn6JOWN5X+rA4BelFAixGYvZTYE
jyLup3MflfZGHL7RG1sEnRgFpgXHbc0jGwujA8ehTRT2B3jyvIo+qh1cMifMhReMs36UUSgPiyHu
OZAwvxrVf6MF6RJVll4YJQ96GFiFry6DHi1IM1XG+dITDk6TZam7KUOMOqRT9/avynvBwdRO6LSs
1tFZcwJhDYDLL35bKJ/yvv9MYlpv3DbPrmDXWbMGg2VRAiOIQCZaZVPOEAU81czpEjR9cZzUMvqc
goE6N7adfDBqsLfziDqAZY8KpAXf2I1FKZFVSbu7ERBJ74ZodZ5LAPJo4mrON1kmw92gqfVHvwSQ
M8UpyiuLe3VayGCDSnYjM0NcA0IhuS5CydBbr49WVkYzWr7JANVlBISDC/1QeGD/4/9gkMMyh0ME
qKqIfXV46GugpEdoYeKvqIPAPlHy8ZtLOcQgwKQ9mP3n10/FjXNvmNxEZMU8bJCLu/5xvYn/Rzzr
E2RYE3UqM6qOWg92MbKQSYx9S25k4DceQEuhexHzY3My5GpAVIXhJmrpdMkqYKYIDqGiBCEFAI1V
juVHGTfwJurEqT5MdmQFUJGG4qj5yVC8a0Jf/FIAjP0BSAMqehoH51trDZQC3v5RyKZgwhMQ0Tdd
hQoQkTp3ljOh2xs5ruyDyBXj9Dh1Sb2XoSi8Nw+3VJJtjIioPiFhdr0GWA2pZgiA8SJnvUKqHjHt
KvCje82J1U8il8PGeDcuL6qIaCGggr5ImS1//08qEAx1B8oxni5iHDNPWuO0y4Oo8AAbb1nv3Bhq
oR1CoaTkS7K7mpoVK/rYhJN+wRyxJBG1KngPdX9S8iHcmNWN+E4rlcAOjgPO65rmOKi+LGtf6he7
Sn42M1IJdLwc+ev1tbo5yjPvmf4GClWr7QtkxfRDnWeWKGV3p1HKuG/rWnt8fZSXn43/tL008BYo
u/58iP5ZIZg9WQyaXbvgApSAOguAnCyUA81P7Y2qycsJ4RZEjx/O2rMQ4WpCatkaHRZo8pIXEWQk
ml/okdfVBkpj6YZcB3DaQMvBX4QsFjLe9ZYzJ7XXu9EWsPvLJzsM72HUvserpqE2iMBXOlml28ot
kvqNuZFZUBzktl/yz9XTwchnZUzRZ77kqV/s6rGZdkNvqrvXF2v57au5mShm8/hecDncgtdz0wFV
RrmgVeiPekwtoTxHpjagriVTKjpiH9v2W3sa4O2InTT0uRIJ3GugwhCTNMgkcU5l5Az3VH27XYac
4MaJWi/aMopDv5pmPv1qFu56YgFMk1hI7B+zMZmBTZtx/VOCw3rIpWyoLSuz+VDIOD/poKgpWrZb
nMoXVye/gO1vLfUDpBrkegGx4NbzXEn9k1WYcQfEUoOXGkyZfkKAHQB7E4xHG/rjfdsN+aPAezOh
hCrMr0D2B/hfnfVQQ9vbWHDy4tWSP/8usrtFxdWk4rLKRwpTiVCcFP7JLzvlswFts3V73ny+G4u5
0zwLJZX6bGU6AkwpnnnQs5oEy3S76yqYn7kA0ZY2AaaQIPj1cNe2eoTO1diVCbd8a7ReoMjM3OXo
l/xMnND5rMTD6BxnlHjPIjVAW3bQPEo3DukMQDF0lPtwQR14BqjpyoWkpUKx6syfqSHMFHnyyDZB
Zemdf0c+oZ7gl+nOQQ2sWALBo2F852uWcj82gQ9K3iJ9AhQ/FV9wEXCk28WzD5ZfDeGq9ahS7dRR
ESEY5XhOvcS3rZ3Q4qbYaYpjQC9Vp1KcsthI76JKCz/VVSc+lnrZvZepCcVv1BPba4oy+VMKKlZU
7WeMFqIU8Z+9XyqpvkudpjCoWdUGPKmoc+jnllHyudR9EMpz1RaOm8mI6AgBrltqvO1wtlAgTnAQ
EQjqw+Wy1Eczi6P+nT1HWuTJRh++hFFlJF5W6hK596CMvitN1EWulUrx0zaa/F4LIKzB1JFYq/V2
VgveqpU5Qpyf5j9GkGr3eZiUyMbghvK3gv8D9aMw+vtKziL1CrPML02q5AloeexTvDZuMebCZcz2
nHyKv4GALr/MxuT/KP0uhIEbKOlBwpvyD2nJe8TzGy0PcXgIbM1NbPirpR6IDslqWsA7tJyn79as
Gf/hFjURLv1+1D0zHSAZRJYcD06f+70LTwrKD82U9GMagmFOWs350CT4oe9HQyq/CtV3ehe6mgaf
qw/TLw2+Xr2rde3UeGMRiMa1gSIlOwGH8aFuy/i/kTb0N93poNxq/lAbu2JUseluHaXzD+2sI6Bo
d23Ve6JT5x/I3yCeCU2j/iVgOCPFW0bjlwwADhpnSwds54/W/GNCli52nbRJMzIsUmfc0hwqlVXY
y+HAg1NLKVIowQdyxZk+p8CAcl8XWRp6nZYU952dFI+jPhpQlv1pBszpK1HvKWHe/Ay6EQ5vk/Tp
h2qqZ8jXtQj/M4pOGHtIHprvafVQ/5cinyJ21qBrf6CLFONRCCW/hLjf5fvIaeo/SZYFf5sgWRwA
MA0uXBEr4inW/eKHUTrZ55zbOfSaPJXvxywfvkH4bB/bnuYPJOQ4WVi3YD+IDElckuAbI/zVmjPB
yRmz2o2KYfjc6rZ8FwOkql1jaoDvlZOlzHuLleg9Owti7SCaSpldbSwAvCmQfb7qUZT+HRJ97PYw
NNT3lZNNudfYevEt8Ku8cimQ2fUJO2n7l11Z9ntdT/3PdAHhzlH20qBvj2PX7DStSjovKMchxr26
SgJaHsBr3mGWiOlEAKHgvaoOo7JTS0c+4NBCmIvC2vpu+crU7zNFJA9dLfx5X/Ran+BhFZbjjtWE
Yq84uXnv0yP6Pvfa7wEiSMkny905MRYVO/bVT2pOY+xNMg8at0Hh/0OkZsEXnuc9TBG1kIqLs0ER
HBRYMPk7owqiDxCHAohDnZ9VLpwDqtYVMqzf6lSVf/reiet97RfB5ylaKHutlnUBFMUpeIJjxHtm
KkIgKKGuKLrbdQ7bJRN2/KCECmKGkdkGX4wyMkpY4pEOfj+tg6dAD5sPImHT7PLIwQIxc7r0W+dH
zqklALf7PiOoucIs4aObowWfTInKwk2NtPryep6xfqotlw4Va9R26StQuF6ynX+SwjBEdG9ReDiZ
tTEdByXsfrRRlv+uKLq+r8Mk/vv6eOu8Zhlv0fjlnxBz6ZhcjzdkegcLXYCQhv77K7Pa5ghbpLg3
YDdp7tTWCPANoPU2UsV10rYMC8ILJCZlBUwaV7U8Rw4z8oetczJidoCmxOOPMJmijTx+nWE/jwIy
ifNHNkp4uZ5c5kOEG9UYuUKchODIWI4b9tBa1Tjeet7dnNA/Q62+Iy2+LEsoUJ7MYp526YLVEFq6
5d/6Avi/zAjJkUV7gocrbbXrGQVlIrIIP6GTmQJRcFVYBvcjH65z2d+Lrl6pGpFXTBQh3FSvCQV2
AqvLQ3xcfwCJWWYb6eONeVsAKiVSVCSSAHiufxBxXC1sJ3BOEWT7kz3Z4mNa5MrGW/15G/6bfjNv
WoeUfRdXTCBny0r/cywoDAmMwlvr5MwtmAUfv4DokE4Rvj9RJaLdaJjDx7rN4RAZmYl+NpmC9gD8
X4UHbSXBrwIkl++puoELMP7DGtD/CuEIwCYQl04i1ce37/DFW5XE+rmk9Zxd/vOL4YNrIc409kmp
Mn0nhsnaTS1kzdeP78vPT9uR1B1oPK8Stvn1d4koeRFgS+M0F9Hg4UUWeVEp/Y1FfhmUKF1Qe38u
YNANWu26Ggp5hm84EhT2/G5yUvNrY4bFIdRkd8pFaN29PqmXMYmBtOVJjEA2ULXVk2TsBqkFPooX
Avj3A2b0/ru01v3HhLLhDi1qHYpBpG3VU19+SkZFZ8RZmBfExNUWi8U0UCbUxNmaRXuuoI8fusx4
+4LRtmVL8F5dnhbrXuFYFUWjKqk4K6WPdEmcc0mJJN14778MfIwC2Gip+qEx/kxB+Gfzxaluw6IZ
WTCw7pfQkbNHkgeYtoUQ9PpivaiFE1Y5k/wJqFNARVqtFmoivmHXiTynaC+811QlulQA274kpcXT
OAqCc+AY8CfJve9k0Fe7Hs3bjcb4jfnSFAeKAqsCWNda0zLBC6Veyp/nLoe5EDuT/18TZYE3GEq2
Uaa+8VwFycCu5LG8tBrWGoaJGiPLOk3q2UhU4itustN7zJJ1d7B80FNt798pZRQfpLCyc4L297vR
lLkHrSN/cKqkeG9phf3n9UW4cUDpZjqCbwA8+8VTNcdfRAmtWj3LqhtPapUCMrJqZ+f4JbVoCc38
9fFufG/Y0tT8uFcJzcYq6puoD3YKggwI1WZo6DuZ7rbTHO+5BLfKtC8AP+ws+BA0MymVGezp1c2K
n0qnYyM6noVSJxenqhBR86VzlCM7DUZf5E1TnO2RYJ/uzR6Ul4/XOuoxzfAYYBSxq2eDN/UQxI9F
1+ge/GJnIzzeuJWpSPKUoVhDr5Ca8nUUbuNQScHht2fem1DOR33fl+lnpRN/FWR/bAxajHr8UoRQ
l5VW3CuYA26cwhvBi6tRo69N12sR2b3+BXkITLANjeFcplDhLAvi7uiDqHx92W9ss+daJZquFEVf
gLDBuo7xrFXjedb97oOuzeVHsmPh1WMRHZJpHjfC2K1ZLZUh7MD0JcVYLT3AugCcozaeizhRHiUE
YgjzyVtVypbQxc0JlZI2COWnZbP/EyxnEZelMepUF8y5O7VG1R/qsuk+v/7tbswFfVXayDx+Qa6t
V6hDCEyOKJ6eDSc3dlCkLa9AQuDt+4BRFnQDfNqlcHg9F1XDszH2WaGsMDvPTNry0IjirdgaBLqp
1NEHtJYzCZz1epSiMZQYx6HuXCGStUNKSz1akZ57HTWTjUjz8rMBLVr4GUtXjT9WGztLi3hRf5Fn
vwvy8wSJ3M06I9zYaC/jGYy/hcrKLaIDnFxBxhCBGqLE6rRzyVvlvhdVcBz1qjtW2Gwd37oPGApT
cKquVP9hq19/O2xbGweVIe0s+9Dc9bLIPSTAtxAZL0/qQmGUFOIX+ALieNejaPro2/3EKGktzBEN
sDF6iCyRexi4VW5XF9H969O6cS0yIlkbxX+5tBlXO0+X1dT4EwtlUYV7qIYmveRhMZ2CAvjVVKD6
h1STgi9GEj1U6I3/6bOJiiHaHT/UoUsuxpDGnzZ+05L9Xr8a+Mzo2UBfR/L9xbUYT0TEaWrkuclD
40NOZ+9dqNbt0QiW8phV2ua+rqpxN8ja/IhnT+npuYzDXappSLyprRjel0pdfgv6UL6Pci35rGmj
5SK52+xqNd1iQd78ucD6jKULzpdc/v6fQGQpiTOOSDaeEyMIdl2r1d+57ewP8NrMo4wN02uUBZuu
FFuQyVvbBSwCrXegSuTcq03Z6MZQtOiTnnk7WbZLthef41TWLsI6+n1a9cXH15fm9oCLJTjdUJrE
q91S2jOg88iW5yEY1FOqKIqrctE/JVTODhoM2S+vj3crjNAg4jVBfoTDwGqC1YRNfaf18jxBGH/o
fUccdCfaOgQ3wghRivyTpxh38breABMa1TMz085xyFWVtXV4AAtFKXlw3nybLKEKqMHyD/Adq6Tb
xM4iQ6hXnpESS8+pQuE8i/stvOmNr7bQeBgGAisMkdWGNMqsbH0VeRmjMrNDGBXx2UEw7u71tbmx
FygwgRWghUwAsZa//2fb504R+jk9tDMvO/1CeSNFOqg073JEJBFArNoNmveNVboab3V7DVU+B0bL
a7bI2nYfB/rkCQU5kq7DIuP1qd36gAsFCl8LyiOINV9PDW3zGIu6UJwpMI5eaMvegwywZepwa0Kk
x/hogekGbLVappGiKSllJs5jlkXgyPue3Kztj3lcvrXZys2PlwkEWmo+5BjrZDxGYWeKIC6dh7at
dyr6Q25cIBj4+md7BiesAjdnaCHPLnUAqoTX362GW5zYjaqeVayxzZ2KFP1P3tRN4xHoq4PZYtDt
1SgUfc+qMjF4QpsKAnq4fkqP4rb6nse1sQhODcHkSpFOcOlhBIweSpr2qQvSqtq1kZ391udM+b1w
o1AN8ssFIjxo/IcwFFV2PGjoBuCrPXdvT2qWrIksCgUP3m2raDSUXQg11bDPid7Zu3bqQ9o/wxbR
/ca54sQs2255mVA0vP6Iul5qs5pozllRJsRZ6UMR3p3Km3BqPWSlH2+kADe2IYokPMCJCLQy1igx
s1D0EvC3dR4JKge1UfrjYIaqNzSmthEybg21YMXI2wENk01fTy2ivz8YemSfw7rRDgPtDFeny3fw
jezv61vxxkisk74wx7k4qHFcjwRnYOyH1tHOyOlBHerQIOFOVt7Nwu5Obx8K5e6lDU5hnOfVaqgg
nkqH3t9ZHfL2R96ojutDjPoRF5H19g34LIAAjWDhkK9JGYFCIUwJU+vcNWlMP1U6+5Zn8gYM7Eb0
s8m66NqBLoBxsjrFfYtxYB1U6jlvcutgIkGLXiwilm/+bAup31qyXNr0a9mDthnMWVcb9ZwA6Trr
Qkn2aVTqx6Cc2/3rQ904UXicU3tfih42CMzrFXJS+HDIJannNs2SO4ee4t6Bmr7PRY+oe2L+fH24
5SK6joI2r7jFwYIQwalaJfGtzKRSWE1BWSHvD2AOktMg1WBfKCrNX4L0iLoelZDXR3254yHOAKMB
ZgWmBt7O9SSTxfQhpr94znWz2PuqXn3NMy17slAc3Bjq5QZZXEd4djFLOqDr970zyIa2YJmdWx6t
JLwlzdAGvezXJ/RiFBIYGPGLhg23IzvxekKGnI2mm8z5XPpzBx0sbS9GU2+VxF6OQspHURfNAuZk
r08vvvI57c3KP/sWREfo1TlihpO+sQOXGHC1JRYVEQBjJJc4FzCp67loMsanNq6dc1VAIYycqY5c
OzaNHYTrdF8j1Zu6mppn92akmRuP5Be7n7GB3fFOBkPGK2WVs/uL8KhRZP55ipBdzAKndk1RP0lp
PI6t+PT6or3Yhc8DQdyxEBlgoqtFm8am6iZttM8WYnAPKvqAHxCXig8IodYb99aNlUNokiQDvQQq
ulJef1OcXnH/hLt29kFOu3WktJ4OJW5j5W5NiESQWjzN90Wb4XoU9NsJxb7hnJPEH081kf4dyrj1
bjDyfiPBfb7ZV7sEdosOFmhZsBcNlGGOzaFHc+sspnC8qwL0fLtJpO9aaQZ/0Zcy71CMS1F1k+Y7
FAYXtWbH+WSFXezZMskekNoyTrmRhGdaz7PhopuHnCg69SEAh7w+vHmp6XNT5FlqyXSiV/sKzFCO
SbNlnRVbme4MUZVnjd/zza6H+f8YioaIwQ42l7bc6oodmxrRzbpiEaDx74JssO4A7eB3aIdbTARY
AC/O6uJ9tVQfqFtr9npf4SwSgpHQiQiD1eOSXBdqC9J5HpCEVRfsQT4avuCFAxr8wD0Ko3go69pC
gLOQv8ekHp7MsU81tzSnPD7Gvh/mXothoePOSmR88uMmo7sJlXtwFXBDTyFqj+/g1Ws5OeXk+2cR
KgmIcj/02x0K+sbsGS3XNRrRofVlhBL30Rwx5VpIi8UDcW1Cp3+sss+ytSme50UYuSMA+vdKGAhA
TGppApmSWU26ihTUX4B45Te/rKN6R/HHAOQ1BvK9CPv8QZ+V9p2eOcn3thMicQVSE6if55UR7JQo
6L+aAyUA5Enb4Yn+UfnRVKz8R2nXekZUC6y/UZBV8X6gryMfS0cU+Q5usVp4aTy1d7TVmj+5Y7cO
mGZHwecLYEt6GvNJb89LH+RhKIzG2qVoOQRuhhVG6TVV2TGg3ueqC2cgDO5GcDFwpBCT+2tFmgJ1
II1HwLFFRIVsgvTgFkNv9wdTneo73Uwaicp5o2leFI3Kx1mC13elrhg7cK3RcNCqznjS1LR7DGlT
gRMNtCcNJasIhFPdZgczjkS1C2oDwXU7lu0Edd1R7zOALwAGcqeVroPOW+M6bTHbuyA2UA028yD5
hIKz3+z1jgOJpqXW4D6gNvg/dxWmLx7eMv78zqq05LvZzuAAlWQuHs1Yj77EPOf+DDpcLBBjufzP
Ql6p2oUK3oDQoE3rYGlV+77AEXDBK1amfW61sgIE2GtOtQ9ys3T2oHY19aNipIvaxRCqv0epsOEc
w8c1ICFH0I5Vjra9Z+U6pE4j1SBlaKHI+40ACoT4xYFamHsIakEj5lJY3wngKUBlTwiC13ZimLuO
Vty063zb/FU4ZlJ49qgqF6VL4b9Mian4J8qelvpOD9ABRb5faL0rsz4f9/THeB1aTYqMh8otEx80
O5I/oxETX3QS8vBnjV9KfZSh3X0FT9n9StJBg7E9FUm4l1Gd/qr6NkZhNGiCD8jiouODAURif8oL
1PybGVF2LpJZZOceVOVTxYvLv6SBr8Y8IYzqT6Y7FYBNUCnKMVILLd4jg6sm+36wAW4kdYbIQqUk
hX3W4iT+YGHP17tU08xj1jdNvEv9wPmtUvAJ3G62im+VKbIOQm0lul1iWNWHSOTVjzScoP9pEOCP
qEpPpZcicYiAv6Wlzn7WUEt2pzRtElfLVcU/mnbCdxpipx7v8N7QIQtXaN+6ws7sd03hYzpit5N2
RED5f5ydx5LbxhaGnwhVyGELpiE4o1GyJGuDsmVfNHKOT3+/npUIsogab7SRSk00GqdP+APgLlGG
CdK0KQn3jsSqS86IUBffqn7CZZk8BKniXmTothd4HDtAXdu+3GEagVY6rU/lY6PldrSv3LGc9uVc
umJHq8T8NdBCi7BJmBBj4PcrxVM0EWD91soaz6/DpC5fKMXwp84bBcylnXhTevJQ0fg4SS+n3aS5
BSRko1b+mCY8G/dep7jfO97kT0w6hNhFdry0vPak+RrNDrGLYqEPaB329UsUNQPT2yiqD4Mw1L9T
bxjnwIvDqDsVblH1klnUFedBUxZgoCmN2Y3K9ibnp31IqU6ShfQVHg6rBK+LcYIYrbK8tF1kghiN
2m9kLOZTA6B1N+HUccz5o3h3isyq2OK6WDkxMlgPp6aurYbUs0okCePhWHA+PqOLXW18wbcJpFxF
FjJchw6QlesUiP67ERZWW8ITlzoZFNPq6xQ7/RHY0PDca90WXOpOwJCOUIzrgWVrznpOZSFODtNW
Ky44ViBSb3NTZn5aufhr6gZeQY/zmNsxMBA6GgW8DkQ3qBHl8//WyJxAHjP+y5vL0lX6V3VetAn9
njB0fIUa/B8deOm/+kLevHcXYjQg0GKGuJ02LgjHMke+5fEPuvP4WFOSWlGAG6q19iXPin6qbVXU
F0Ss5gtY4PwSGYv32qa9unFs7y4llW+pjSU2YpVDG+qEdAQWApdxsBxacHh9LInKJLrDYvQ/PBWT
Ws+TTS3LWi3V5BWyLvZSX6DyoQJrlbtFLXHQnUECPF7ptjDg+wX3xCqMDGDOXL/PxYD7nk1xdakt
azjn9uKgBmsr7237cGrkUELW+W+mvNeroMc9OZDl+CoSlKsbupe+hqnSPoWuu7F19x5IjsIQKTBs
8P6r9FfT1SYcQre6zL2mBFNsui+lav94vGtvbZ3r6gMqpERskIYxTFprIHdlxvDPbMWlCJU294sy
l3mBoS1fbIHbCTB/mjn+tFjJpU7bEAVuoxFfU6PTKgZ1xag+TZ5XoMxSmoN6wEgNHoWOxRWYvrHK
ghpbbLT7Ucc1SL/s5FcW2uNPK1KjQOT0Jxk26jhfPX6oO6HLAm0pBxSMOW9UUxrkLVp9nMUFw6nu
l6EKw3eWLP9sgGs+zzGAw8fr3XlTSJlJxVvkQemCrw75tHjtYg+WQOkh6fxu7LUfXu55Gw2me6ug
r+jRHqGcpyK6PnouEs2SFxJfikQRh3nMUBJWkZp//Cx3rjQUe+BYEvxRT173obWuU4dUdKyCB1Cw
aGRFup2aCOXPQ3XUGUt/Y6SwJaN259kka0rCqW0ZkVbNRyxXY2WiI3jRnMLF/cxYYFfEtPU2Tsab
yMv1cWcO59G+kn0RzvwqSvTmbIaN20UXbElq09eGLlqezLDux12kWSLaW2mcmF9GW49+hGMbGb6L
tBki/kvTfyutbPge4eeGZ04/Li+4QjTuLh6jyfQLRKXmJ0/LSBWL2q2+dtkcenj1MJfz+8E+aQ0+
CH6v5hKWvkzTLwQnerFzx8X9E2V+40dCfTXsdGGOXxjxJS82NMB/S41q1O/RQvqKUSi23BqD2Mnv
UqUDDuvhYetraTVWz5Fol25fdFHyc4kGu91b1HsDmdjk5R+iyorHfVn32BeZhWtHOzukb7ibnKjL
9kmZDn+Xfb7Y+7Lz9A+NXrtfZlG37l6d+/nrpKZwASdyOpw7Ji3KdyYsb5yYwhQrOwO2THeogcgX
+5z+u/fSO3UWk/t62qcyUuLvo5VrH9Vx8OwjJiDJk4oG9XNaRZX35GF15PhdF1uxP6h9ZhwKr1i6
neGVPE1vatkvtcXUHiqJazWXeEbR2iejLUYEv/volVqz/LufSwUWhBfrmo/nCVbps5nZxJsiXoRv
l03fS2zh/NGesuiDNXXmB35Si09d5UH0L4rEJEYJth8XpBTJlMdf1O3ZZkggR/VSmMJAaOr6u13E
4i5JFSUXpFL7YzLUyzP5yBbX9vZOpy2GjL3EdyO8ue6bxpZoOYK1HniVFx3aEC+uLjRHknvH3nig
2/BKnoJ4DhcG7MpbYZskitBja42gFZH5K3dm9UNncdZg3ub4lNvjt8cb+DbvX320DN5Q56KaBBKw
HswmJb4tClq5gUFK+kS3m+YE5NKzWvHerNwrj3qr1acat5kPSmzPnz2rCPc5nkCvWmhSMqV5+TXp
y020o8zvr3+YnHcC6SbnAMW1ztlC6mdJ7ksuU2Jo35YwtDUCM7m4nxmmke36EfG9Q7wkaOQndm8e
HGcgfZw0pf+4sUcy+q9+CokzEC8SBZDEzuqU5XTUF6cuoouRxTZPLML5G9Nh939WN+W/8tzUv4Oq
L15QKTcHWFMj9l+OireM76i98TelJh+EB7/jKRyc5VeWIIG3B4A89/sh7zFzKlStc9HJWgbn1+Pf
fvuBAFdQ6fBJ9A/aqquYjPXmQi9qCYO0SDhFql3vAV0bG6H/zipsjymZ7wDVb6omxL1zFDeKMHDD
HAG8PPylRvY7jW3p34JOZMDFcJ8ExFt/hS4chxgfITdwBX6WlRG+9i18xiX2vmdFuTGxu9Gmp/sq
GeksQyOW5vsqQ0z5OSriDOF5zsuMwjxskl3Z5PlrEvXJ/3CXyHzGfeGhpHNx7qCV79veUl91by4j
P8PIKT2+800ybiPKkRHSD2KLV21z2Mjh5M29dRbZBDXQXJxLMxbhRvy5eZM8LwNEUiHJLkHo5Dqg
9ooIba8Hvp3DDDs0A4q/8aBs2XbcWwXUtNT+lLoT6/pwrKto6djNwAjdGXW2MNqFo9ZvjGlu0i1i
hwSzUvIi239jdFIZXaT2bhXxLJ1+GjNXlx5JEbdRXu/jaM4OcWG2GzOUt2N4FSzkqqT9sjtHDFdX
OzgJuoKW3kRBDD5b76Y/xOTtzLH6CKs16DwEcarxuUzGUzZV/wyohztRikdS+0H0y4fGMneLkZ67
3joi2XZu2mg8lCmeopWzkVjfXGrydzpAiXHOYRi4nnwzj5YfHIeXmtk7VkucHkyFRmtT6uGnx0f3
5lJjKY/IqTPd0Km/V0GotWBrLX0YBYNAhtPBqQ1OQJIDLzXjb7GJX+XGs91780hgIYNAdUc+ugrY
YagzVgqZ2vRI/QF4MT1fndUj7OHUx2EhyOvwvdrmb4P935ZcvXa7RLZ3RKs2iOP8R5Nr+mFOoR+l
brSVItx+PEiMIqpJsk1FBCj8+hOdvd5Q62JiNxdtOWdh+HNoq36DR3KLYkVeD3SgFGghsnPrXa/S
182ouladBslInPNrUzBzGIVbE+K0/t9Q87LxwGxS2L7excnoQ840KTmVrNX9WAuRyB3tyX5RM+A3
+8fn6c7RRR5cApT5sLmOV3vdaap0gRmSgNQ2OoCI8F4oMJjydHb27+Ol7mw2JaG8OA36WPx5vQ2z
CYsnM5YkKIocZTDI34euTrbac3dXsaGtgAAgBVt3HRmOGdOUOUlgtem8N8epwDK+095LxEMwEQUV
+h0mLRyqwetnGStbC3OrSALqA8ynnXZgvDtaG7nAnY+diSvMXG4pEoK1Ww6xtheNYqeBMO36JRSq
/axOkfI06fhD+0I1x40wf29BmZW7oP1Zd03xYvQHxUtN8wDYFdrEg2oRLdFlBAfdg6BNhuO7jwRN
TYa0pAWQ19bDFzQcAMyWughKzv0uXpBum5PUfP82Ap6Q9AjaYXLWc/2yqrKt8zmWl9eoxUel1c+p
qYtDWNafhoQp5uNnesMRrm4tSyIpAOTbhJU1XUIMymAbSDUHotIz8RQ1Y/2KkWT4LRLLECy9pOqD
uNF+WY2S9T7jv/EfLJ+QdfCKqETS1MsK/Sgr3/xSLDOyH3gJt9oTK7WfpD0hzPTWVuMdY98a/6ih
rndhWvVM8CxJHiux8QDpPXfTqVcnNbtAdVKtHRPUyd5DtKn3Bl6q9qGdNaf3RRLmPwckYj9bepbN
G7fHnQMlG1wgWGz8FaiOrre+5lgnxK4kUEwvOcXCqPyx0ImBxRyehmyLm33LG5T2MRJaDHNKlxSv
6/VEWZdqi/x54CYkdWblNd8B7A+/whoVi9zI9IPRlCl2lqGipD5lffQXaKh8AyshE9rVCeBXAGcl
ZSF1WROLvRzzQashqKJ0GgsmYYP1s5rs7G8ik3bkysl+dvQMcGTFtn4jabrdcdk1Ag0C/h0963X8
Y2Qdd4kTasGY9s5OcVrwpwVYUCphFNTRZt/4hG+pdLxVJhDUElK3G47B9ZYvsegwv/WWIC6Vytx1
g53/jOuwLndVZIyTrztjZfmtUg7aPjbMysQTPNWNY9/1XgT0VjhyyKrXH/UqMcJjqmKU7OgJE+9U
0IN6/HHe3g78WFnCAWShoWyvmpNx2leU5PzYBi+j595NXtoinDZe/91FyJnogEqY3bpQ1PWuQw9G
WYKUdvTeNnIK2d6ZNqLa7c0tQb6SycbXxRWx+rRCvUSxprb0IE16c49RcfWElu/wKqE47/XokXQK
rh/Sf1oq1BqrrDPWSqRF5t4MRpxg/Niy872OXtDGE91JlPAfJBmDLQ0UjFB9fZRc4BADY9s2oMjY
5UqfnpJG7Ie0CGDV+FUqjnKY3LfWCx/u8xK151iGs8XLt8Did14hIYQiGdVgCWpdbW6laMB/Y68G
ZkNZgYo6oiG58V6TSrYVaqW8JShG5ejp+nmpVFJt7vUGTrrtfm/IPXdTlLybpsIqhAIuQOaWINL0
61VQZp/tJrWbAPayd4yUpjtAZo3ef+gZLqMDSyFkoy+2CgMMSkVjKGEd2K5wjoWrFeeyphPz+Pu9
E+DRfWXWBCQXWB3f8PXDeLrorFwpmqCLrPCM/UH5gsu8fRJgST4oeRuftKm3Ex+Vnei40AR4UcYp
fHr8K+58eg6dUtAT3F+k9avT4QzNXGNUUQdYQ1g7Wxf5WbHt8FnTh2RjkHc7/+Vrk58DAsWURCTO
1w9cG3qps6N1EFkz6llFvmc0be6MMPmAm7ICVTwBo6loDCJqM4M2PVXoq43dH+9+ZLj/xBmoplAm
vXXgzNwetRqVQzRNhgLyJ7Z2bjeGBy64TZG62/uTz0J6HUjOE6n8arHFcAfLBFIbqHE4fAQhoeHy
g7q/XdZ5YAEB/1qFNdAvr3Htj4+f886Hj8wvd7ZUrrNvGIdh4aAqJOqe+nowsEIv8095YVunx6vc
OUBvag2Ae/n4id/XL3Xk0ozLzO4Dr/O6l2oyl73pzhAqHLPeKiJuEU5kQ2jNcT8zaJQ2lNeL0V3J
TGvIB/CJlb7PMAq59CkjcCRrVedFasKfaZe66CsNvfCRZkOtCxi48keEDMe/RYq76WilfFMdPbvi
aKL1vRH472zHG6QUt15uTYrR6184T1KrMB2GoOkmMAVmmp8GG8AzbkHZ58c7f+f9wpuilQXMmft/
3c4wy76c9EntA/QJi0O1uJXvgAk9PF7lNgl7m3yiBI99raQqXD9Qj1HuokdGE6Cf+SnEmjsp2tBf
GuOY5Yh4PV7s3iPRxyW9JkIQEVeLmZXbuyinNAFGveZrp4TuqRJ5819WwSEA+L68T9aiMFkdI1uo
a03gLvP8ebFLrL7MvtvIJu+dBO4QklfUBel+rFrFsYnlK2geVqm9aZc603cE9JJ948xfHm/a7UI2
scyglwnjghRqtRCUN+zrUfYKgCZn52RehhN6vupxiuotXsztYeBIk82gXAxxGrnP68OgMHCTUOAm
iKaoOCLdN/m2kQIR05bs4PViC3d179F+X2913yOS1iAWzh7i2Nh8M9E68Ps6Cb8Otp1vtPYNedNd
Vzq4AqArJs06LWbiq5swoQ8x61PSQpEp1eZnytD3g21ktXdG3M0rANXiHw/4tOVWSkW2/FNAPjXR
r1vC9JRSuQr87RMs3HtTUReaDaHoGKJqafLslIgYHzj4hrsz1Nwxj6Iz528RjQtpPN97nzRkloAt
59b8Q68LEWSQ+zJ/se3xzzAu1Hhf9FXxHRNVfZJGUEJ79ydBlScx8XJM45D9XL9YOnZ1Xs585Y1r
RKes6eu9gp7Ixip3jo9M8iXSDOQLEfJ6FaeOc9WxaSdYTaQwCrfdoyF0Fbk6XbxESxtvfIK34YTc
W/oFMAZmtTXf2IhHRY2GEZSpiNlC5OH202A6+8ff351VKFnwUZHSSFAh5d//BmsDLMb8SVHyoM+z
cOcuFeqfHQjix6vc+RR0NkQmv1IEdt1+0AbFybVMLwKrRygnXmL9kNgYDYsJIa/HS917IBDEOnxw
Wj/oS1w/UC3abGGamQfEAPdUZGLcC+6wjW277cYD6qO5RGeTmdINIage9SgrRFUEuTYbX2YanR+l
dXLkh4OtnnpXzX5VoLu/PX62O0cQqjHG87AWGT6s9fxwW2iNJVaKgIG66nsDApALEO2B3NRvyy2G
352Ul2YRkzOakIjf8W1db2WU6ZVXl3ZBZRtlz1SLOMKCuvloeUp26jNocXGD6qeSQJXrOtEHqabP
TCPKrHj/t0fbChVhsicqjjVRk1Sh6CjmC4axtRr5qRkbn6lRi0OfidIBrqyoG8dIfs2rgGrIK5ax
oYQIri9zZcBKwwqNlG4KmxunxZ8o7X1qCgs8dP9ni8yHr3vmcTSW93dJJWKLT0XO5yU78HrXQ7WL
dWsRWWBjSX8qFmzpUkUr9j2qjQdEYKONb/M2yafsJc30uDZkxr26pijNmCXhn4C2h1Yku4b5EtKU
s/0zpHNf7rQiFSgMY0z0edLmbONE3/laZfuHMRoWU/Jmvn7YaUpCWI9GFhjIsnyPAPo/a3n2bl02
igiLLgI1N0U+4kbXqxSKg3l9k+SBMujxvmnK6qUxx3mjaX/vWYg7JkYacINuIDWVW2buCKcnaMHr
H7pQM55jYdZP748B8CMgxFIYgR5c7VhkD+40tAmzCKzATqo55WetEdoxoQn75HWptxHp7oRuDobE
jdN30hE6uN67zmgXgc8aneM3cRl7yCo/d8B6zWFkf33/s4GsZnorxZpY7XqtsQzJbKD8BHWt4LhY
gY05RnlYTEQ3az4j2IZQ6+Ml77w0SUPkcqIJSWa52k6P7kW3QMYNQM96e9dovb1AA/f9q1B90JVh
Ji2P4qrBFANPqxPoCEEa67UP+W78OBjC2mj93LmU3rJ1Ou5SXXaNe4qcRR2ThgJENdr8VRiacu7V
bn5Z8If6oNdq/Kwi9XF+vIF3zgeHQ44WpLM9TYnrdxZnI9fgUNYB4JLhiULO2sN5a/ZFaG5d7feW
gsgJWoQTCdh3VSu0TmzpnWqVwWCo4a41i19Y8RkQ3ET5/kMv60U6dfS46A2uTkWiTxnC7VEVIECe
HwZ0Ak4ZvLJTnnRbzKd7L43jp5K8M8HE4uB6/6ZCiNmbTGiRohv3cecMrw7KVHCO0jKN/EWrhmPe
i63G6r1l4ZBiFcV+ctWsltW8SIc615WB/Ob3SpNFu9hpPnZjwljTU+ejqpXvZoSj8sZNw5OyMkq3
q10tJ4Sc1XQug1JPP2VoCO9EP7sbr+5OjsRlBrCfXqu0c1jFEGvuEMlL2U9lbPJzE8/M3VxFfcbm
K/s3jTuxMYG+0wllqCYtjehOI927NoODyU3OWzZVYI9FNvsEbu2TEQ/qK9ymKNsr1azET2kzQgkl
oOnnwY2n0k97bwuucSeUvWHIICEz7bpBIEGHs6Z4tKugrw3tGbV35xmZ+XdT4aXwqHRdlGIJktJw
fV71MpmVAUsOvvfWe6qNvniym648PI4q947n76vIZ/2tLJnLyoi9Sq8CZ47s2QdE3B5sNaEhVmTm
WcyQmUcIz1s13r0IQ84FyR9urwxo18sOgC1CHfRoEMnSApEnsNPFAKigMiexNQO7d1IdmsrSH4Ym
6zorUZF0VmOVqUOcQLmfDLjYqRgrX9SYftYk9htJ9J3zwefAPAxsFBF0XRk1UCVxmCzHoJg8k2eb
672rxFtj9ztPReOWKoVdROvcWN0HutE4jRiqISBRap4SAZTVrvtwn6hKviuXTQjlnVcmfQPp6dCU
B3wnT9JvJ8XqAGMnVTMAKiBRH3AMeGrNOD+6nW0dHx/Kmw2UFx2ugTT3kAmhv3G9lOsOSWfkinnO
0PnL+NIN6yhUqNTvzRZW66wOf8Y4vJ0bl3Ne1+nFzgFihEkXbnxiMsJfVTisIql6VMnMx2+UMQuj
wEaVJPKsOkVuPVeprX7q7KnF6Vor2ufB7AzQ0lHT/DFbbbJxFu8tLhW0pbwP4gDrXjh8jXxYhtQ8
u5Fa/LD6CSPGurEzbd8ng+c9DYmuPU3D5PVPeZP31Zf3v0lODFpXUkmByuD6TaqIiQ+oJxln0Qs0
LtVZ8S0j+i/vEZoUAyrqDkYMq6NZuzDWCaPGmXpP7Mw4tQ4olBobp+UmVPKdwQKUmEBo04CF1s9i
hY5XOeHZqlRxmqPEeTXcCZ533rzZ1YjdkCX958cbePPVyUVhF0kfOBiIa2SFHulGyFQgPHuWmL4o
Jd82zSxxhp+9NaO5hfMTjklUaLKAmCd3Xj1g2xhZY0yFcx7syvgLJ8HhBDYq/UMrLOVFiaL8Q9ik
4gUHhPKUVY1ySoRtnzIvr46ppyrfhkGL+9MY2+3GF3QbD/hhnCB+H71LZKSudz7s59gZyNjOFSbz
x0wk1cdltreELu9sNQgmOfCXEGa65derjLrZ9u4QO2dBR+hPsWjdc88s6N8l7fWNXOYtOF/HBHnz
oe6FfrVkTqxOrDE47gK9lbUE/uF2lhDmOoAj3W6scNX1R6XQO18FYfKzjNTm1cLcfNohlxVaOyYr
usO/SKIX/F7qYY9DtfjGMvkr1OQKCvjsxb/wFGnrHf8nunKL0qDB5hX6hDtfTfu4hTVkpInP0TXD
XcFtYcEC1MPvdHmgVok87xsfAxD6QAlUCr8DzrE1JbjN53idEh8JcIm8HNjBar8tj5OSGvZ5UXo0
nR16I3/03Vwlfm8Z3dH10vyJW8180cQ4/b1oer2gMapH+8df2L3DRUEAmlnSD8i0rn9GYvSQ3HIM
wgQmQFJLI4HhNoqNVW6hHjyt7DEjC6Wj07S+Pqcs7scIuvp50fg+6EYZvV/mdYOvSlwcRdZOX0NI
98CJKu8Vgeh0xre+weB90XVfp9ALQPmIf97/7FIBCWFgGTzXjccsS1RtzHB21WNw+nrZ6IdmfP98
hkd3CV3UkujKA5y63uEhy0TsWTMOnUCPd8ZSo6NXu90u6b2tpPnuoeKqQyuG8S+T3FVTb7YWmEUF
bqBNBtnUz0sYkvM4W0E3qHh5tZG104a5gJPken6fukhEOL3TPj3e1zuhRArlk3NCA6HVt/oVChjW
qg4LhkJObf7AW2L47MweSg+gweLvj9e6yQMlxUkqO7Mi9hXrteYsxBWMuR/JUtOhb+ZqB+SRzdQX
nWHtzCUb3q0Vx4rSEwHeF/ptQGyu36ehj1HrIQoJSAnZm8iq+6cuDX/gU/RuhUJWgvAKZAgRS7An
q5XQz4hcPMyU8zh1+G2jhKHAUR8MBYehRfsPL012vhnSUKbzjV4/FtmQMy+ZrpxRczNeu7AYD4Ux
mJ9StFo2LrR750PeMFzskAzwLr9eysxtodSmFwUTZo8XRzHj00gRewgx5t4IPHeWIvkjvtJ94Gpf
t/o6CX/I8ywKEqnVMClINOmogu6bsq83EqR7S1F042cA4pAOlfz73yoEYxzhInuLCNRZq55mdzGf
XbF4Ly6Q3Y20Vm7Q6v6kvSdTIrjJRNXVwYhdq9ITO4qDfsC72W2Ec0Jkpdb9SlXGL51aln8BBxXD
Lpz64Q8hvK0Wy21eTVsYjpP1NrEhrF0/ay8tE5bQjoN56cKjIwm8wkQgDBGu/aywHBnGjoTGPjz+
2u8koaRmtEGkJgAsjlWORq0QwWCDAa617uLtTaPz6qfF83KkcjJD/1p6zQIzkPvjz8cLv13H6y0H
bIF2EJcXqcvquhZN54QjGV4w2am+H0FyHxatRyivHMJ9lui/sj78RJRDRGl+Rafg4LjKAWFFoEya
KI6LFRe4UkbDMdJRKfYKL95Iqu6dCVqImuRt8ULerobfjh9FVmkao0FY8hotyCJh/lWMRvbd7gf1
FA1e7bvI4lxgcYWfqhiln8cbdCcOgxJjiAOkR44LVuljzmEx1LoMz22rVjvOTvYZT7r2GXmb9Htp
5eLbu9dzmBLwFdAOQ1d1FUNyF8sxSqLwnKs4ZBWIZR/gw6eviTsWp8dLyci3evW/L7WG/7W4pqYo
LITnMcMqyq1mRLZQvXt/pGIVilXqDzrPayiMV06EqYRVHK2LPk256u4XRSk/zhPOsI8f6BbDTecS
lwrISbwzrunVYS5ocRedXoTnZFGqsz6F5b/Q6zAf7eq6AzKWoJ49J8uJRnhJGt7UT2XuLicM2ztM
P3tHnONU1y9hlZp+Akb3mxM13qfHP/JOiAFpgmQivRZ5S6wOlCrssVGVKTzzc45mCQhkLMtPzjQG
Kt4/TEXD17ITG6ONOzEczDNXE+kwWr3rbKJnr6IaxdnzLPDp7I3C/hyDJHl2ksb8L0vRlQALTNrN
67gOoS3NJA+KjXJmMvmHbaUQwEA/Hjs93ArW97JCQpYEpqGDSWd8dbUvozp02LmFZ5Rel0M85suL
VoDiLJwc0qIZda+qW3ZPoainozsm81M7wjN8/DrvfURSjESSmzDhWPNWJy+qqhpxsHPtoPnG5RXu
IeZv2R3fiUJQzSBrSe4dGIbVvaSWGVSM1PXOmTODFWImXD21jAIPpcF3tEcms9x4jXdXZFdxyHi7
G1Y3klXQWOoV4l6VtclfSdSYz0qiZR+ybHE/GmjobIT5eycUIhrIE2x6gJKtnrDXhl4Ju17hXRo/
9biOMcruBF2RRPkPYQ9pcbAQMiVksesD2odDApa8huUKAHqPFRguUELZYhrf2z+kYGUhjBYHnLDr
VSBKFfMCxPs8hvC+mTqnz6ozpOcpr+MviT0o709z2TS4fPhFc0zWki6oWE5JBUrwjI7h+CNK6fKU
FJmfRoSCNjbw3quCoU3XAd0sjX28frS4LhtXsR3lXJtz+WxXafHDwUpkj3PE1lL3vi7uQSid3ImU
mKtT0aJWivZnGqFVENtBL+I2sLJiC410dxUSDLJbiHVUs9cPhOdQZRTIXgQjxj27sjfEX7Bp0q+P
I4W8fFbXLWxOllDJ3OkSrZJbtUCMEIMI+2wWzvLcKp53cJpeoKhfmuOnLkPDjkwn3wodN2+LapWb
F9quXPuGSBXWnUjNfELNJRmc/VRHxlOiVO6hsPNl42Dc7KMsjDkXhB+YE0Tl632kTEnCUijNxc0m
58XwELCpq3GL3Hkb9qXvAeMKamNAr8D7rpexR1SI0yFqLmGmaTjpIsBT7Wah1zHWUXk2McWojA8Y
5SYDDfhBB2hottG+MF3lf+98pfwSslLJxOIWuukdd7TmPYyT+SW2NfZ78vsJ5yotdV6TuRHTyUgc
D9hhbCOt+Hjlm6yY8b3kfAPVc8h31tQCr6zIbha1vQABRP4yTlQdjUtn1A7urOtPrduGR0vN7f+Z
aas4xzZ3zQ3M7O3LZnjpgRblNiIrX7d/qrhvwsYsi4tWVN4v0IjmlxQmx0ZYu0X9012TTSx6t6hc
IP5y/bJj0pYqqqfiYpRd89ErQ+PQqGP9HciN4du5SDzSt3kgcaKH/9dsuxSHnoZ71Nw73dHuS0CT
qdI8QwrIoVllzsY23DmNFE+UJ2TshCkEQq5/oDFmWqtaUXkRsE+RbsA0fg8NP/1SCX6FBf7gz4Ex
5ocJX4HnWRfjCSDXu1N5h4taIiCkuBz5gbyNfiuSUhcDeVdU5aVru+XVSns36JvYei9C622VN3e7
N0Lg+k5DR72cu668JIpT75tWyV8aYST7x0f7Fjcpl2EWSSPlzbtglXrQUe21UYzlJbW0+bMrErGb
h1gJqnLkU17K4ZQNbfRqeXBha9Mcv+ZRPz4N1M/vjmdS5Il6nCscNpi9CjRdpen5PFjphea9jT4y
Io4/Navqvj9+4DtfEsoKgDrAowFyuuWCUTuh5JJdnKyjq2/XHoI8mz61t/cA+eMbHhNsJMPj1fWT
hG5auXGRXdIC510f0qX2mk2zBdG6yKafjx/p3mIoXvIipeciAeL6PGap2lnzggRPMevOH+BalRey
Me9prJZh4wO8t3tEBgYh5MZQ1VffXwhwf6xGr7x4CG4bc1fvFBdq4OPnucnmpCQKgwSII7JPsgZ5
Dm6ROqWdV5eW7vAvM7K1YzcV0/+SZYn2qsmRfLzeGxP1KllgQXDRkrfJB83K1xs4R66DXYzILiHu
YwrEDk+bYJuTpezS2UgLH6U6xDDNuHCeq1D3cG/PFiyA8nFskesSonVwU0KqJzLRFPSXmRkgRDck
v3fNmFr/zMnQA5Xoau9HTcc9qJvRehqasYv3mlY3SPVFoZP6Zj2FAaOUGpmGdkxee7dnNJoJk7bt
XC7GX0k5QD3C3CukNZip9Qc9Y7iIKkbqoeyq5HG0b9CMTPx0sBJzH3V9ea7HuqtBescVZL9u6ed9
OdbTF7s19OhkjEP705DicL4AW9b4aj+6KQ7aQh3P/egBbs1Qbq0Q2W7G3ncHtdL8qRYxPLBwrCNi
b178nY9DmH9qe6cS5403w8avXgzERKxtUZdg69bik2aDjLuIkQmtuLRQhEeowHHSnLHappLdnY+I
RrlkwEsVYzBD12dAobgQI6zzi9onzsGrYKBYnQpZ1NziStzKkjpEHwYsqIeTbd9AAxkequPSspRF
wb1v4b8+DVNmH8KmVwOked2gVpbol9sL7bPlhc1BL03zc4Qcwc/KbbVdXg56i+5DEj2hCpu+ol2W
74okd/y+7DKS20U8w2TpgwXl24PppMY/SEuYHx+/mztfKQN8ZlF4frNrtgwVv92CNua2XiElXCPF
MkgLtHQ/Vx2q0GFo7qok+/F4uXvvB3g/r4ahusN5uF6uyRQNSrJKkNNRd5uMbPDL2lWPSlhuEddv
27QOmDT04+CtEoHgdF+vZVC1LlbTtGhBcP/7buTM6b7tCu9ztCxae3DLqivPLnGw9ytvck+qJ+bR
pzpV93oNwtPHUzB1dp3Th589VI9+tTDU6ZEtWnPoraTuN27xO+8CeWCY9lLyhet8dQOUYe4MVdc0
l6R0p/8xtDNQBRqQKyRyqctLVDibecNbUFx9m4Rm+A2wQ5mKrOs49BeborAz9SJEhg9D3cVgiwiA
+vIcZcKo95WNOespZVdOTiFCXlrkWiHyyAaGbXndcckv4Jk5ye00Wv4AvsuDj2HF/yA/l57zop4n
37RF+EGxkyk5qYU9f1+wIsr8cKKTVtu4R9BSQFPAn9W8+ER4Wz5Had5/Rk69h8DWQos3rLhipoCR
GlsyOspA1Hbbr6aVzyCwJvnTM30cPtmDN/xTGdGCDwZcpi+WoK/o10s5/sj0LPnpJKFYPo+2kqRE
4DD9UoDR/jGPpvgA2cz9Wrd697cdmVWyq9IxeSm0KFEOTR96fy9pZcc7Y4gipMaLafi3iZx29HMU
Wz7PaQ4kxTbDL/DgW6wArMX8O4KdxHXzf87ObDlu5VrTr+LY9/DBPHQc+wJAFYfiTIkSdYOguCnM
Y2YCSDx9fyW7uzdJhdg+4Qg7ZEpEFZDIXOtf/2BaxsGsyuypMFWn4rnQUDatLG/x7q+WuY3XBkQq
ZgzsfR6icmjTYcrnT06hsM2HrdDEqiy4OTD0IQRMJeofqAvcKjxaJ0IeNisQZAO1EZhtyFjZTspp
2q5lG6gXer4A8vfUyevANPJs53v9ok7qJSvEXnVrqJKpbgWPrRfREs9I+WQaFJl1whmDA0e7BjhZ
VpXD1HgUy5ZUfKAFt56FWIFMzMufRjsz2WFLb6dLL2/r9Zr0gX46yRRJAIkyq4aDKHPDLaHPNG3O
NxV1J8UMvRKS3pizqnCRbhPEhM23cMGLO3ZqK7hq6gVXG3hYfH9r9QUm/VtY7iqvtr5xVLea3rTy
ZcKJJvtEjUM5JFY41NauncNqTFdn9tpELl17IRrH79OMcAZcaW1p/KDJ5cuKMjN8RHW9XSZFtrrP
SCbbNjYy28wuim0xwmTmf1TcCV98P4piinhQla12sIAaO87KqvNj8CnjMlhrXe6xLJuzfWVY+XdI
4748qpS0mfDwcNU1nYxfjkGKJB8t1GNJgJ47P1SYgy2JovJjwVoz+RFlj3V+nA06q86ghMg7vJSb
b3UY1H/O2+LNMUWGaj6o1X5RENIVc25i1IgO4u0MbzwSfkxLmYcJtVcyRkV1kfUf7ja/2PyRIxAp
T8UJzvfWDA1nzSXSs7sdAEL6HT3gljb4XaZDYIn9f3zOHOVqMGqp35mXv6kDesfZtNha8xCyj1+2
PVZPUS30aR4RhfD7Sx3Lyjc7KHAGfQgDN2RNb43kcCwtBNXsdrDtdjxvGBSkWWjOu6xr5u9BHaJn
0t749PuL/uJWwiMBtmTa5R9JQ6/PtqEHxd/Y3A6VaQ63nQH9NQbO6b/kevqINPweN3EhLlK28SUZ
n79VUm4UIUKPnXnI18naYQpIbMwy6/nFWqFIpS2SmYsGY82zUgfLueVnYvzgaf7qFjPkpjPiLGfO
/OZgzHBrODq8mgdPBqnjCHMfFuKmcusfXtfUe2hiH/Eo35OUAgA5nusRIOBofGvTEHAuylaY+kDA
TyZil1OSbZ3QkSDetnbSCZoo43qzvBKD7HDLt7hEjfWDYAZLxzP3616y7f1wG9EZH9yN9y8rTMgj
fQhi4tEd4U0N1co8Fxu1Jc9j7L96+Gef4/7oz/Hvl9hxCb1e1+h5jl+et+hIg3yDIukwaPI8D9VB
EACfuC4z9r5vu3hgTadDwcH1++v94mtxPeponKSOk883D9msEQFPQHIHM+NYHQun2FXkI36w0wHs
/+p74ToHPoa/CCvqzauDoaVmWjwdBibkOrHtxTgHiic/yzKqpt9pChlm+UtUicvaLvJzGawVFhl+
5qnUm7KyTSAJN0MaeXJd995q2QfXW+dqDzE1+NS5rf1Z4MoapGYziC32qiqDkiCkLdIcdijRQaIP
PgfuNGBHPpTMptbaWs00N8dsSMrI7Z/9fBzMeF5UWO/G3ii+Z9kMSieccPhkBzqzE8McIr0fg8Cw
4kGqdUh8Aj5FUq9GuO4kYdjfVJ2bBeVTa7dxVfrwGNduJi9BWt50FzTWctfR4tJmauU4+25aRcW3
rJ2rlvJiJQgIYnZqG6p5CvNSfGvsQtQ7tZF6Es+VGxKH5EZ1k0oGNTqRVGZd7K2hfzcSZ1Unsi0X
eci1AcCXNWVYxzOfrETWSSbpdR1tk33PTUfoYNS+/HMtIts4EUUxPutWlk/5MKk+9qd8gqywtpK6
MxsDM4Z7gXV1cOzb0ZHnCwFoTt8nqNS722WA4ZMwElFNUpMMg7hcDcahsFz92YAJ832xvOXUHXSe
x5zA6nGlRrT3hSIRUHXSaPZR6fEIimnDK81YTFNh4B3hjmxtMjJ3BQsqOCmXWeL8kxvWdljr+tg8
SAyp0wUO43PW2KXAr3rDytNvG3FqOkpNKeTN/s/Om8o5bnxJM6JKt7mjllDTzsT36tNQ+s4Tq2q0
UzxbDDtBX1x3ie9sNMsWjuH8dz1HeO4YM1Xg79+844bx9k1n4AHfADb30bDi9Ruh3NWSVlQsh6ko
17QANjmjm6rGOJ/zPi2abLtZsqkk7/J/AMJC1INsaqGA4cG8NduagmaxiGBaDks3WjGU1zwxR/kR
9f8XWxlWD/Q3x63sPd4145gf1XYoD52TlRdIE6Zb54iBVK1uUnjO8oOS4BdbGQgedAqqHHjyb3FD
cwsXq6hLhZCi8q62ZTHauAyz4T/GloEW4ENAEYH3wld7/dyMOp/nwanUYdNZc9icIyHDxdX696vj
p2fdm+VxnL8xDTvWOJCUX19mDINJiL5QB3z7VyeJkEtcYQfoTjE+hsEUozheD6Ghpm9m301U2qtN
0cMb0OaxETT+o2iC7CvTcVfFrjFOqAN04T5YLWV8snm4DMUbXViXuGYflCjrt+rZzqZCnLlEK37r
7LEqd6RubE26SINuWGSaHqxb1JLFFTkJVZoJ2N3AY2pSuyZYSI+Q1YhFvDHn17nbhteLWctn1WzZ
D1eN9Z6FOIoYdXGp98VMCkycl2XUpKGJQ29sq40AII44FZEgARyQUDYrAjRQoX0k031f2hwZPjAx
fmqXqOTe3Fwyx0RTmPJQjJEgykMZgqCasjoThW3vcM9of3TuFN7//pm+Lx+5Kixv6psjPeytTeE0
ds04Tw4vhFtnnwodiAty5L1LlJTrB9XKL7/gUYDMMJWJwNupG/lGtR9tqzzQWvvV3qZqu3Ux+bvF
KTMC4oz6Yyf3ETr3qy+Ing7OMfcVisQbhLuqnaXOMkMeBmCaNc7MIbvcbKf5bOSeffL7m/mrioLi
GAgQ/TM9vfv2PcynhjEup13oDN6arGHmxjM4f6L81kjGvNNDbDhKxJWZj3uOD/NG6rW+VHQNiV2Z
0T4b5/G0VqX5DTjLAH9p2mviD9bToLaj726j8suRdMLbwC/aC94N63wc3PaDJ/WLe0Z5fzTHRIiM
mcCbAszx5zJUm5wPLskxB3rx+pQ2dD2f+rw4/f0t+8WiOLJwj+RiCmzwwNer3pxIhFxsNR9saxAP
AC9Nk9ICg4iY4HV+nRlp61o4uv/+sr84B4C4sAHGqhASy1uSfxH5UldymQ/KhJHpTcAfYSbag9+b
8+d66cMPvuZ7cQtrOIr+tT3DsHuL6EmmD2XYuPMh74X53a68jb3O6P0qsfrFvZjg/T+VrhR3zbBt
yUIq66zr8PkIsgDs9JiJxcR+do+1G82fVVaKfIcqQj1M/jxcEe1O6vQI9/ehLTI17NbMH8+Xzeqv
ZWkYnyYpsitpFfIB+8rmufSDyY6tyXjwS9ARunyr7fe6Q0+Z/P42vz/+2BOPg7OjfyFtyps9LQzW
onG3ejn0RhQQv9oVzJftjwKZ3j/MI5sbAs+RNQ6v5vjzvyDXua+k6bRhfWjaec9sf0DYsIiHXHr2
Wc8Y4oMv9X7JYkrGgAlSN5QhzBveXK5rBg++fXVQWbFyvKz7yswGOL9NE1eZ9RniwEc0lF80oZQR
OP4fsVlER28HJ3lNqlXvB81hwI67SXxVrNXx0EVAiJJjq/c2OMDTmC/ty0hTOMYuds9f0VNhMm93
Cxoq0j4NtWNYov7j7Dd0QnDoUX4ziT86L7++H2ENlRAAXRLxOIPjIMo6wqwfvbHv7/rrq7yZa1sN
IUumZmvlEA9PVGvoih4srw82/QK8NzXvl0i1J79fwL9gUHBSMUuHGcBDZ694/eVIpi7nyS/lQSkM
dStq9ltr8rd0Nvr2LGTYfuG7RQcntlrOHBlYp2NY6i+msvxknk15IkzlHZqojm6yoWw++HTv9+nj
h6MvhxD1UxLy+sNFfN81CAp5qOEpQbi3PTyGTbWLmuk/DkngIfOEKZ6PMADRRq8vFRhru+lgkIee
woicMbkCbasPfaSP2/3rCpPLMCL+Se49vmCvL9N1ji3yjvrcpfFMQWCzLx2TzutyXns8Iiq8cbNI
7piK2EzW5mpniGX9PAm/PoHrNv4P7i9Bfzx70B+AguP9/8vGInJD0staNK/FZhzQpM03BCpO+xV/
6g+O3Pc7JRNyaM1wRslwoUZ6falpovsnQYWXSDgy5m+JJOjXavf75fx+p0QjARWWQeWx3nsL4Nlh
NbWZxcEOxl+e0uar2AHPSidYibtRbOKDfvKj6715aXvslApFb3LQXiMfENqo1NUKq7zBuFxt/ZHJ
wC/ILywd5AbgVZwIjP9f38WZEGUxBJE6IMfBOoWMvD4OCrs9HcRQPGSdWIE+ijU4EYvfXag16A64
kE+JKZX6SHb3i5cTsjhg6dER+b29q8iz0gp6D9SMcVecG812gbcudqNq+ij+571KmRIKYroXIdb0
UGodV9dfFqqcormXYSYPmTEGn2rk9GUixEREezBJn2FeVer7sCWQPDGUbh+MIJwfsCfBhrR2gJWS
dWA/22l6HmL4GHB8lD523CbfvNc4qGGmheafAfNbcVfXBqujNiBEP/eCC7vRlRePaADPW2ecE6ux
phMCpKbEm63t/vdr/hdvFqlTCFBIBCDl++cO/5d74+J6bXEizgejpbPMs9Y5sUf5UXPzy6swNkHU
ybwWyeHrJ+D3ra4tkc2HAveEtJnm/sRbs/qD9/cXawo2NAj8kRuJdubNcyYwoemy4/vkNbiuOnn1
6OopSD3GXR8UOb/4PlyJFgbfKIRyb60ZsyC3Fpeh4WHZyFDolmFOJaHdH1zl/aEeAlvQffJfxMq8
3WA1H9wMO3Y9tj92odW1UkQR5GQ5eksYHsmTcjM+8oP81UURtXMT6dHAZd7UKxKIvhoq+lAD9tNe
KF1ANe2HtFz1cu4srX831Yb5gSLg/ZNDj4TfBRwR9iXOlNfrA5LdWCHSIjHZWO/lgFHbaPdfSeMo
P7jQuxkNmx8XwU6Tb4d//pstsB+01k1re0Q/TPNjJgcH96gWPxm7EcanktToej+0TXBVYZVyUQhj
TH//vr37poh7j0ACFESIC++mBaMBgIqAfDyIsQ7jqXa2dLKFk1QU1B8sn3eLlEvZR5qEA6eIa775
rplpRMoI8vEgo6VJ8jWwkm0hqP4//kKMmrAmwEAKQfHPgLK/bCALQ9olMrryEJjS3yOauwsIl9/J
Iv/0+wu956kwDuWZgR4cJ7CYXr5eJHNLClPmVvnBrmENEa9aBAP5YSu2B/2q+y4hV7QBPt90ne+1
E+rrSI/6Ae+u8rp05rkhnb4nLs8d26AlbUPlf3r9rI8SzD5w0bJjkHH6+8/87mU6LmumtBBreIcR
Zr3+yDUBl6Wbh8a5hoXxhAeVMEgx9ctD4crlmhy/0k8Gc5w/CDh5v8gAqCHt8v5yaebUry/rRwu2
JH1eHhrH63BJmlQylN24I6+7+YgX9Q7VOQ47kUkB67D3Holery+2ZvlaLO7mULdUzVOJ1OJ261Y6
cjv3iLKPGqupTvWm8/MMxdScwK/d2q9i3sY7S0y2cevgqePeqDIvz+rSaIfYtLXfpZ7begsOOMbo
AJVGRpRU+H1KbFXNQMZZbYoXnC+z68WrYECYLZLDuDK0hqLYYigGPUJUHvOfICfYt24rM92GefAv
ZNRbR67GRCcWZO5Qn0svr2/zKQi6pJ77jKwVv3KmvcBiGbfifpvTNV9G7xBpoR8iqmkrNUY/+yFm
W98RuE38riVpc4TUJNpFmbVieURk4rdumA3zrGixP+GFqNwpCcrca+LZUqVKCttvvIRQ+P50ycyM
sKJ8THlvnO+tW7VHX496usjsJreTvGmHLEES5K1YLxJHtp/RZpFYs5XwVtp1Ds/JJ82/M4qJvH3u
L0NJS4tyLWmE9rLTejPgp5RARVddUDJso94YRTp6m3/tZeMmTyN3k1viubAodn6pqi9hXw/iFB62
b+611QxkYAoluztXVYPYQYLLHwxTwU6c8F7mK9WmMlPTYRbGPZ9ECV2n8L5n0ZLxgiG3wjWhcSsr
DkXfjxzOdvHcoCQg54ncFPy8jI0w06yVy2PTtoJIk0iQxqNXz/jitHW4tzdhfR2xFln2mkjga3My
WmPflG1zTzCd2OvSC/e1bs0iXTCiveFOu9+sUtjnoxqDMztaot2srOk2WpbuM12yu49E1d52coVU
HwSf9TZ0fDxcYx60b88iwXiPpYOsBpt/7b5gdsRGY27yMcB27NsQQEGeiCiq96SmA0b2dqceO9sv
tr0RLmSnD0VZfGkLWT0DnK9RbFdscGk3BBPyazWAU2CpDjGqCJ010fZUuKS2tjC0R2wq+tTuRNgS
2+j4Iq4Xe3oZjxAVSmH5Y+AFp1fY6v5xC4viCyPYnn9cIzbaOX2WlbFBqP2NiKaZ0LxtfGSmaj+5
ZBQ+csPymtH85t07VRl2u9ruF/iwTeu0Kbykyk+K0XIP81blUVJmtn1i6dzqsTmZ1o6HtegsdkXE
WJuIBlndDgAslNC1a8p4CNFrjUIPp34wmM2uJafgqY2G42Pv+3pFwTCpMPYrY+RZ91DwkyYMO32W
oZKD56TM6cnwx+bLtEWyT2n46FC0AeB54iC+vGlk2UzxqGENJeOUCUa6W9WuSWWtx/u9SlWddZAt
7CTswvy5rEtL7jZim/OEemf+bLGZtMTSZvNVbrjdo6fGqduji8rvy3LrwiSHrRhdDbCDr6J81Ae7
dawlLuBo2URURasfdxGR6nHoVXrdeeTeH2glscsQWV5fLlRGGzrnhbn47PbwmEZ3rh+KFX9KsnpK
WZ/TxYqyorj3sFbwtOPuBl5ClUirUWe1LfwKBdVq300hdvSJbGz5TAKjp3A0K7DwySdqor3gK0Un
kSHHdUfP1MjUGoLinhdRmacbo+or4Zcte2KOoUFMHLi6cXWml7TlS0WxEFq4yaizMF6rYpn3A91R
EXtjFY67tfLwaR8QncR9vQzrLpDONsZyWSvMnLMwt+MQora/0+yO2GlLEbpYAxXWDN2rGngNFLtv
HEYT5Edk2PmnZahqO64UlKBkW9lgE3Nrw36Xtw6s46LCTK0tastNIsP3vuduFd6PnALZ5TxX8/PC
Erp1N2PDBNljBppkTjVd1YMmPMedyvXKnIKeZyod/74eZjmmGIDU4NW+0egTe4I1mwY6yNTl0GA6
cykrDancyCxOXkjww1XUWd3XxRqITK/KYXiUhg0NHRwAU4QJtqCIJcEgqGuQfSOgyAQp65ml28Rp
q0Eyz5+Cg1s7WbGT7M9pbm95kSg7ghMfkHD3dQ4tGLzG6oGFDccJmt+iWj9pm9K889lWDw5xZF0q
QUuv4Ne7LaEHYC3nvbbNmv3GHb/62daflbztDNgJ7Whio+g1WSMNLlsJRDned2Xn2bUbYnofmzIw
T0xN2ZEUi7Z40cTi3PZdz2MpmqGQKXGxjR/DL5R341A7ak+dbQsC7SfvheN7uAHD3dxTi71nirk1
y59QrKpprzKg0mtXRYMb+1El8zRqMt7nKQy2Pp1MIX4wfPf5obGGwzFlFkpAqbZm4biF83QRqoBp
ueeReZ9Cxu/Dk6oKyHgL9Gr8CDLN/21X/GePVag1pt1G3jtj06YsbooK/8z9kpEfdKI7a6uOyTbq
BTs8s9qPKuq9BN9D6Z2iHeM4yufRDHZkDHbTbqK2/zZ5Zn1XKnf5YRnQSvYbzAydOKUBIyGQeAaM
+To8KbvpnxFeVIR8dzgJIO63631rc9xx73LH31leobud3fZVmVbWQM8Xja7hxCbuW7B9h3W9ds28
1DtwiMw6dUg3pgNtxumEtA7NFsmsYoxnTDnceOgHPLWtrb42fEcx2XHa4FlsVfS1wmvrW79so59a
jKG6vUSW8Im0LUhT7YBBRmGOC1JIzN93EVEW+8GZgTNqI4ch21Sa4Fm1tZmRkBbhyJTRbXuDPLOy
k62EW2yLUbsJwZmOSBZYkkXiDw6GWo03OR7mR0Pw1bE79wqOTlXdTvBj6nSkCsTZ0zW2NW29MYMQ
4FcDjGQcDa6QhHC0EfXEVjgM1gjXo2CUm2zZiAlBObKve0s4dyg9xujGxED0q5SR8dlrhDfGgyGs
FVaQa1exYfnDD4Ub0hdThI0DDdhfLkrP4uauQhpXozKxWW8ibTxZtW1eW05rLamzKp0lOM1sB3/a
6ntb25h3COXAAY7ksNkpI8n8Rz1P1qdNmfV3wyzDaOdMxPbFMpz6Hz6QqhP3NIRNPAW1qWMozSQu
FM3svJSQdBp2s1KXcZepMU/I2R0O8Gp1uyNMJnTSzqMzSRblsMCd3joWeQ1bcSraMlsxDGhA0GZt
11+72ervDT2pPAmao1dl3lvG9zZvIOM0c+afiiwQ39vKDx41hwzrXyjmpC4QwJioybMy3gg9DTGe
VT4CRZAvEFGw9pdinvr2dGGE9gMRScPizeRsn05lRGyIpyMJEQFa773RLnpHAgK/YzPLbkiCNocJ
EC1dj761dfBht4bepdhppvI6QnLA+GzJazhf1Tpv58hfMGYBIm0v5sKxvoaGtnFD3mbvzNSjDBLQ
TONTZ8K6i4Vcmuc2W8iU7s2o7U8mOqE7TwrTSYam4xDMZABNaKnIuDhtRqFuXWUrJ1GiLr56sl9k
TNjCMMU19oHnTEqr505tRZCWmJY8VkU4HyavqsHGNmC9OECM6t1080LOwZoNXh3nGLl+C4XT3q6Q
l414XRkkJsLORyMRAeV5pbVBYhjBgNYp5rVGUnn26qZuKCr7xCdO7Hsf4F+yU+gkvtWqoSzi+M0O
7dz79e2YuewBhdikSEx0gt9W8IdPumhV+K3xS/Gj7zpZJlaGKSMEXgg2iW5wGosDVmeJ+VDpPUxz
FDzaMmjG0yJbaEXRDHjbzm1qcSWqUIf463JywqXaxHckEThQBDIqkGvBLrsJdGhA9ZoHryc4tC4+
2XlZGTCjq+quUWTHxu5cDTPP2rQ+AbI7fyosTob9aAe5twsKjSwcQDz6yJzlHex6bAwxtrGODmPM
Od/6WNcGEL3J+XJeFktxYma5fAAFtS7daWpulpbsmnhxg5F0qTLfjkE062nWyOEpcKs5CYPMu52Y
mjI17Dz9AfHoJyrxV8T1X58N1TgHJjPKt+HEfTvPW+nPzjlQQp7ks6eIkF054TNZU8t7Vu7tpywk
Jr12x5NRIgxoBivf15uOEnOtrFvGFGEiisHZecLaqOjkcl655XSSmziKhiYNb7yN07ofwQd2P2GF
/3pe/1f+0t/864OKf/43f34GkprKvJBv/vjPy/J56kX/Q/738Z/937/2+h/983p46e7l9PIiL5+G
t3/z1T/k9//7+umTfHr1hx0rVOpb9TLpuxehGvnzInzS49/8//3h315+/pZPenj5xx/PPTDX8bfl
Zd/98e8fnf35jz8CoIz/+uuv//fPrp5a/lmyvTwX5dPbf/DyJOQ//rDCvwPxo5g6rjjsYY7w7/Ly
8yf233GCYyoHOQu8FibYH3/r+kkW//jDs/4OmoQzOIsAVImYiz/+Jnp1/JEb/h18kJBc18Qr7xhi
/cf/+WCvntD/e2J/61R702MDJP7xB0PoN6gMnwj8CpM4ECwuxq99DZTovMba4sjfKqc+vO+76lqs
W3SKBuAzxYY4GzVnlq7Mo3gFEGJSwZPTDuFNSYO9a4yIjK/wu0k5jIPJLl/bpB5ccTEPvRMb0r3c
eq+7gkV4CIing9+6VJhnBVeBQsvpif5sE2vizs5AMvJ6aCZxOhSWB6MMrUjVxFF/OeX9pdFVMb5Q
l5HXfvNb87lfslNXTj+wlLhEZ3VuDsFdYc975e6K5qGIXvr1MEcPcjNPSUTPMbCuygsr/AzblK2L
U5TAxcTs2Ob1STQgv3G852j4zqdL5vzS9FGbUmkTItjeyGhNTbvehRVF4/jQzN2ZrtfdMVU7yw/C
Y+Tn6qTa7rfm0i6nGAPBhRjH56o2P2/+drZE21UYDQg221Mj+rS0uFvb3nU1PW7HaBgcrwawoY2k
2bwgZ6y/pARidn0S+N/dAkn/Q94OJ9zLhZ4pKi9X58qW56O5JTJE6iW8FyPnVBOK2FV2LgSG2shS
islPU/4E6oxUCZjmHpOKpLGrUwtfIG3ZaednN0ux0SvCWJ3My8IdTjeT4q+F63YZbPWJ4U3P2Zqf
CwdAZ169VK/LRWAu15zy8aqL07ksv9fHsepTz24a1yYqIMgUnVGmdOdlPtxSEJ9Gs5E4xrWL43YC
0YFochciVM5lQZSYY507881kP1TIeZWnk2Ghmz6vqgF4cN5rZXZxU0QFrsv9xYyommCbPKHnv8ub
MgmsG2jCuyJwmN1MN7k/3080WfHo6RPhdB7p2/zJ0O0jzTczRV/f5n14cGayxoIyjLtw25uSo281
3f2wmHfC4yZvdf3VoSZObK/HddL6YZkvroVyAbbGpa4eTNFiwtZwSrfJNH8ZkHmcSUY5lVenZlXD
fdf2Z4H1LVVTvJhV0uog1ttZJPHmkN2hdMcKtLG/9vWl46sfVbBeCciL3UQOhuyRXpWxVz+2JGLM
aklBWw4l5DO3O2ia6RGjd1sS7fOkVfN5yqNT0Oe4UZQK5nyDFdUQ9+GFQFUfOtbOFyVOP38W1rYH
EvoibXVPvtqZzUE/bwSyaHkV6U/9pinkvFsBcG0NzVnjGqeLs1zq3nxGffxYaOu5mr5GG7jbkKIW
jKN2OnP7h2AKzucuDdvuevKCe+U0yOHIOWpNlqE/n2ISdZvN7Y8iByoYpS4Td7EsVrlKN9u7Uhv0
l8CenqOpPy9+Pgy57woTTipJUavhgr0U43moq8fCyL5EIS8JLc8PEZkvGNfhARLOEUIktoms3BVb
dbCNZqemPK3y9gb/xp25hrerMsZ96220ybXZ7a1lvSdl/THy6i3NR4xLDI3G0NjCs6J3t0Tn+PpQ
u+R7aFDXawDB0Zqnz5r3CCH0JTl1p+bSx133uA270vO+QlU/HTNEJqNzX8pnKwO6l+2W+h145lB8
t8Lxqgg0uscZcFVt9EMNwdlQvNiCMne7bpS33rGPLqkV6Aur47VG5vXnYoZoXJstDuyD3QTjPT4z
FyUWkmds6O7JqD+rrk42155pEoOvmdXSwPVYkgR2HGxluYOYNsdhAwMfSca9Lpq49TXETfLU6K9P
NlMlnb+G52GzqL2fD9tpNgXtjrrf35Pg45wHaql2S11+AwE69DQmqs+uw7k3YqO+CHtXf/Ja88vU
6Ju6qg5V4F3R9yaZe1AGldMwly+yMO42sJK4jPwXYu+qn5mBqdBVcRpp290tDTlBE2Y9NG/rzaw8
49GR0QwcUYR1oj0sXoSG/DRP1bj36TsDzdvkGtlFtmzTVTmOa9zOOXnsbnMRgBmfIqNfQvbUTl7J
0S0vyzaz4zpSu7BEj2s6xnwGvxlx8OB8Doa8Pasy0z8LZeTfGxMSkWBaAZ0M8zLTGVawqhN731/L
h0kOCwBAMdyyQKqdkHl5EbTlit1A5KU5GrJTvxF90oXDuGtyA/ybDTYdtZ9xKlZ1MlrbZTBF+3Gj
6dZGmBqqOMkdI2Fbe/ZMlIpWNWmkBWZ9n5Nahmx1Cnc5Fidn1gZAY/d/DjK/twzj1BkNqH/2nSh7
5yJzQTzsaVAgCl5/MwUlr80c+d3V5LjMmws5fy+MSMZb42rrTOOLF1OPeOy3dncVLCFm1Ns8XiMd
VDvtfzK8dTgDVmN/1GpCL/wD38cdCNs3t0NaXYR2Cs7bnteDPGbcpNxk8p3cMQMVr+szGXTuzqfN
T0kSeZRrYe69ZZBxEBVfGnjf2nQuwDTUmauD+7LW3aUbVPWzNDuDjnupzrOaRNu+pYwdq3VItdWy
O41RyJ1prJOFeLk9952ywLfpR+lr3dxiwYLP7o1e3HiuMe9AH7PEHQy584YWNfx4/G2OMuGYT+11
19lPDjDSiTfQISJaOW3H8NPi2NeeGS7J/2buvHYkR7I0/UTWoBa3FE6X4R46Mm6IyMxICqPW5NPP
57WN2alezDTmbq8KaFQ1wt1Js3N+qddmex4VBgX7DUObG20JopcuXzDB1isy0GbklFiyk2POsQ8e
sO5L5q6o56f2RXtZl4jNtsu2P8mQqYErOsUvrO59q6rfk5U8SrO9m1FoPk+14qISFq5n/aFP1kta
qo8b2UW6Xu0Hc3zRujJQDW6UePu12EAvLVOaaKKOrz1DmGbqTmQ57OLLLjbOywIsg98W0OmY9Wbk
sn6mmfRykIi6jP25T49AnJlXd2NUALO2a3upTdDfpbwm7ugX87XtzX1ViYe6aaIYXEnc8ZuYwa03
1FBIXg1DbR747pkgnoWRu0fWZftHjZn4tE1bwr6e8vynyqReC8zCfl/O+Ub9l4K3qexcsBfFIBgT
N0QkE23ZISVeYJdqsKphNqosHNpNKYON2IvQ2PoG2KKfzH1yZ8FEhrIey7BKeEej2yeGZOunFAyQ
qRLXJyR/0k+TQYnqZksf2c+5GTFVFrt+KkUgtliJrKRwd1oJxzZhAwr1HntTv3ExVW67nabUEE9q
6uYREmpzP4L/nkEv8s81gxas2XvClFAIw+uJzH1u47qaPX0tHQ+7jW74VbtMV6TZ8tA2prLPSe14
h87bPGPWLekpUzb5q6iqfaM06wsNrOqlc83x2BuD+adU2ZzrYR4eaSAAlqpqprk2Hx6cAS5tSWrm
mbJVxEMOLL0bnSp7ISdEOVBshYU+VexH9gc7yKfEPBRAE3QytW1YU0sI3HWP4NdTPbDmBVBDpSK0
yzRuD7vV1x3nh67v9Ubfk3+RHCc3+9D6fjF26qCY75RwZv42qWnQ22N+c62Fjim37El9t1IbQJIq
g1drGt2DIaqNHxXfF3HvjClrNftq2YtTJaFywA/1dz0v449S72nvI2S58styY1RsVvtrmxiMRavi
7TLAIKLZLsfLUon8o3ML57Co5pJwhZYs3sDA0++taAzqPoThi3T4NK0BOlAjTtsWo3HRaucpc03E
PPXgJQkFflSvtp0WjIo4tslU+Wa2lBHfpPD0RFziqn5wuuXNkEswr/ODttQwpum0LCfGdwjJqcI7
v8KijDL+1I15RxeVApVbnTNFPZM7cZOrUxyUsX5x5vJVL7ZdPlBHZ+CzN+oX7tWj3juhUk1DsHRL
EZqogMSoqmDS6m7J7CZslXoL57y/aWA5fjtWvm2aGUENig5MHV8Krb409GW4/RfPYO3jsIfFtpI3
CCyvKeNr3wqNAVDpD3WdpsfckfgzNAixgYIFv0yMdyS/4EWTxpdvdz6Oqp9QRxP3AEH51pplx3w1
mhdNI/pGpYf4ZSPq3ycM3/UsIh19aFJtV+dqFzR597oVm/skpRy8KtkcOCHrWNpuMGZ2sovjor62
3bh6iNok0R0y9hQ7RuLeiGNCH7DWuE+r+llTRa/DVpgTiQNK5XOjhHbZ+0YF5UncBI2lWuONYomW
lSpzybc3aePOrMFa256fthKRUfbJg6tOv8fezGHAhgrLm9JBwfKoq6YiZt6qrOMT8oHZAWZ5UrYR
7nyqyTGy5RiMzKHcE6I8VUNydFQNFq4fj5Uy3pp0Vr0MER/lICg8sz6NGtEFZm/EQZ/DqXp3eWJY
TNSre0VnVxhkGvtC8g/zFYDX3sx0/R0uSGIIslCYq7K3dkapmA/FUFlh2RcttXsZLJVaZEEZJ86J
VY6XQI21ckdlbL6rlcKgjVlPjyIrqtdFCDc0HDW93RMx/CHV7Xe9GFcwwa6LBgTLgInb4r63TrLd
rMmaXinOLZ4R/mp7xZyGHSl2QH9O4ZrvmjkUl3Rq80tRCfe5KkTqtwhONK/HLc86M7cHVcnK9xk4
6IUC2/JrIbLr58R8cSRjQhwVK8X9P7bq8OpO9ngdZUXxY+oUn1Yil8KnXmmKjKq784pu6T64szV8
oPGPn2WXJ08oDriIpj5mztXw5r7csfHPDXm2xElpq5W3aG0c6DAY+5F8Yvy+lf1idq22I6BqeZBm
o5w2NWMFs3kwLUqDn2OtFUGddeJSGcl6oNSmfYglAci+YTUc9RSBDEowwGKcOfS302YYbG2odKr3
QXJPquaKP1zpjGcsgunH4tpdF+jp2r+PeIa1nbEt2hsAwnLoktwInVLWCA/ywzaI7LAkWQfwPXTa
06KKTbLHjiak+Sr5aiYuZqd3fc3J0rciN4ywJUj85mpT+mc0Jlf1+sSQxEfU28ijRZJHtJlILbVY
U3fbaLMZ2qJZT9JNuBNc6Rz7ZYKBqKuwans9zOfqnPLUZu5yUJfcp4nTI8KxD+QCKGEM1kspuhv3
bE8CANNBDBmaj8YzKhVWGEn6eYzCWF3o5mHETOGWN/W3W04WguM4aKWe4Z3Oy+91zIYHOoKIBimn
sGJBJ1BHJdpCOKF05UeNPCTS7HQ3uwYucM5sW2aPuYlXOnVmxi75A1DfZDXXPgjteGhMmjQw/yYv
jtEVnmKS1TFV3cjcoM1+U23TidJIJAl/NrASVGzeNCrvFDEdXLI0ZkMdPa2fJq/TtqOjxHEwFPpx
qVrpZTMqgLKYz7VW7CaJ3dFlAdNJaWEbve+Pj44tLf7Hedpb8egGKyE02ytOHw89C0g2g5ohA6w8
LwqBXN6GVCtgQkUAVO/NrlO9cVZJDxjU5qI134N23WomLVpu4LvKB1AP21flvbdwwdQhZpCMO7Rs
OYHrnjIEJ1pb8A5lg9cryXeuVjsSpL6bJSteq1JcyOTpQrvtGasQLexVrWfK1tinZN5caV+nwUn+
FuRmesQliTDph51Mli9Ls24ccpzxw1byaX+vFB8rzUcsttXH5gRVPM205bAJwCSylOWTw4Egzcja
6MlEjcdxKcTbkPRhX7bspG5zGsnjPynocndtmkZ9bLlh5yRLsMlyCmQJSGgSAq10yc5wznqxS/L8
R2up10Q2v0Tq0lQ5cmdSKo+6AnIqKKvaiLh1IGqLSoaQROMuTQFR2hX0usSOvW95hfxSq/tHEoGQ
J/QORwuIuNq/yHo5Q/IyVcr6rUOh5DbOFwEpkz9g2opURV4muafR8HkcxOJpkqDsjki3svQJ0Lwk
MUzPiC993+bwZk3cm2GvN8At7vozLpTz6MbWA2f2HNKcfTKyacN7Vbth5cIGgvT6hZmeaVsvQuKG
8i/UqTyEVlu/b/XyR50HcwfRqfF1FHmYONqDHAxUFvTFrvlXkWXKmUS989iLCuBMVfGvW+5lmfXl
KvvOjmaUrVq6nuomDtFkadxK5h/FqrhkbPeCihRy2n52u6Z+0+fNhpMBv50FdaBuA61NmgEpcmnj
QMYv5lmAOD3DWUx+0s6pP/TDQye3yMqSxxJJnKdP2tvKrh22m/tAIh3fV1VuCpBML++lqbtykjwt
yaus9SJyq9E6WRqhCEOVHvqt3jkxTynhrze1KM2XEngxc3RBDy+mOKOg0QJplY3Zac2jvIIFZ453
HkUqf7VzctM248hf8sadeBF9wivvfLlFBa4FLcnywt0YI8EzM6SQqpEheq+U0Lwz44Se7klrJTZJ
ZpEWF6NvVUMbroZzIqLWJ0tp/eSyUpnts3ACCqIFSwVE1ZQ8mJW1u02Z2lwZDS7qgGvx/l5Ms6EH
5KY/SlfYR9Qz3+qUynCytl+WSd4eonTneSk2XntZPwq945DslnGXFF39aMlWMnvUVEnU6uTserlp
x8ZszPNauMm1Flq271WXpKF5BJNZq9pvDd3n4roV1j06orHe9FFGaFcRQ9hNc+PiiapWcfeEJ5nX
gbASr+IMhvG+qlb5TPgQ55X+e4JJvt9K/CIxFY08otIvGG2CKm9fCeiV+8TgRF2HHcpxr8y1YBjb
N936zJDOUjqq6Nd0PCRxHdja45QWYaF8CXC4Z6c274FqDlW93UalVKcazyuF7ZEzbNMLwSq1tznL
eM0rXYRqLQ8dAb0Xk47WMMudH6PTMhhm3VsLJAbMzsE7VveVaS7uXDnSvXZN+aRLc86VRQYuTTVI
RlJ5Shsy5ZXrpBGOkou6RZFse449hdpEY06HZNSqjVCmvBC5pbuMuGvBoAIoO7YH6cYHUrsuc5J5
k14j/1p8LXtl6NX8qdP2bSfyELVHmNPwsgG7vmPi6y9pn5qega3Z79tR9SiLjzrOXImcwiMBq/U1
tn293HcDoEhjwVd84OAiNKOtzVNV92MQI+TYV4abghgwdtVD31+4Lk3Ueyv3YN78oSwnWGrZhpmj
pBAlW76zNBLSALmFeVTu/H5s2squH8pfWmJjEavOi5XoBznKj25NlNM0WnRCy/lQlkmzz5V73mBM
LyL6C5oe1G3z5rFXvx2lGCIsuufi/rVjokjYo9vjlBVDqK5rOGk632X301VjypxEvFCeZs7n2eEh
z2L7CE3T7SCtp0DvtORYqj32e7t/yWPrO63MYEqMI9aQgI4tsZtGNIIycUnCyuGwUD0parAQTPaz
dcwv2bSuL/FeviDAfuExuBHYkQWNnnwz/Wjnxh0Q8FvmCU3lKSGp3lcSIGB3nTNqi6BBpyWmxV4q
gZobiN7EfEgIL/e1jQWyLvWLzJcb9b5XK0neMcoAORhlZG5JHrW5diwTVAEdtZheUaZnfN5HSotm
X2joch1GWw+kc0RxpnNUmWFZ5kfZz/QN5Jd0PNrl3pYvlbwMTXdlTQ1g+nfxalvc/Vaxs1uC9Gti
H21he21XawGBZx6YIdUiHfGv6XUy1MeR3AEv7WQ4dJtguHGvcL8YiWfiZ9ziWzieWfLg1wqWHqpD
pF9n/V5Xhtsy5M/mUCYHc5yvatceu7lefUNbH0YJbdQqv+nt4aTPMjNqsyHxc/6Fqz0mtKdYwz2c
weA909egsD+VTvnDqL23hVPR6zPuxOo8u21+rtaMiqjxd2Vk+tnpDdfL6rIJUUnP11Ukp25lg2vs
7X1ITFIYm5qL+6EUxaObUPZJcE22uUehr/tqMPJgc/vIWtzj7FKLztePxGCuPHQ9j5OjXBvuvFl5
bYmJmHAV5+UclZJieLNIwrLrn/lZPQal0o8nhqQ+dm+rvL/ACNgmlTeu7OTVqLfTuGqBza+ZJABi
1catYcfpb8J+KMNg6yUJ6y5Hrg+J6b6TjUHtHxyk3SmBk9ysOz6vivfRzKxQWfPrVOcbNe68/GNe
b9dM5ZWakasGcrTNA5jKh9vWj6R9cvcs7qEaIaOSqEV3x98qotJ0f2B88Uae6VmXcJ7j7ynlfm6V
oKPjEcmmSye9le6Iqr+0ZDFZbbqjJS8kjc4r1B+Fpi5+af2c0/gz4W5DjhduaLk09WXtLlZFjvAy
HuGDYe/Ffpzsa5bFpzp2Wq7iPGcEzPwSEUXYgbU9WzUvvlFrTkAVLPCbdZclKduzC7H70vaL+dzY
a+4LPVFf9HpGUdabCXHqAFb1iWX5aFRk/ZhuXPrJyH63GiY6Jp7inP0DhNroCdccBJE64pDUItm3
qvPtVhyNKuStV2nEfBR1ysU9EcaZUwtoyVL1NerppiZ3/Oq+BDVjVRxagj/cabzKjBAjVVld5kBE
d3EtHuXYHUWRPHbkYFeOcU1FIY9dWkaClGXPcAfC2pz06Bpi3tE29i6b9Lp28qAS5RAgarZD4Dtk
qQBJPoWUpE0qy6kEQ3zN6/YPwe6zh/bS8XIUdQzl7rPNCRhklNAEPW3RkdCN5iS0YZ8bRUDKw1Op
oS9lU3mceiN/vKcUT54r+EzkPw0PmivODYmMpRyuW6t5KSpIkW3RsP4a4vaqmE9VHe/HcvLNsmCP
62CEi3qH+Dky1urJQfGkDS773O8eRzBj/X5waFapOLoOWZ7vqpH+UtfZZcBtLREUo2Ht3BxZmEoY
VaMEs3nO1Qnr6WmomiA1XizZX3WO8yRtHzJNBMu9lVKfm/uvZvxw9aoPETIZ/jBK7U0MqKx0K2GX
mec4Rg078unoc9hl1ktKxJbs3oxi3cUmgjoj2SXdIZ+CYjmbdhoZyS+XNXxcTb9lGhBrD1WjeWbx
R2vut+3Cp3JDU2YfFu49ffiVGjtFbz6KvPuKV3FT5ru2AH3qlCJfAgGSZdgN50JqvpJ9VWnhN6yb
OcdwO+xy+iYHkj9LQBlyaSiD47iYsoCB3mcGRInLr28rBUr1LH5pWrKdYhXkThIuhPu+UA6bw6qN
BslSnvLCTp47PIa3qgQQbLZ2OvSdcCOkHJqPvzT7qbixESHropJ95Bzyu56yAZj6mtgGoAX4x0xx
TpK8kLuWgI+6puulacb+GOMHiIYJ3TuRa8ZblWksb0vPUZ9jGAjczpDhkjZXI6/UH6bNG2w26wBw
WyR/esNODorkiM4NpX4f1WFamVfTJexyp3laitjytyK/FonqeDLLS941RKPHxabsPNf6m2QceFkY
6v2kKgJd7SHyzI/Wjfd2WT/nnXi1h5hB2y1+xGsTNrUC61VwiNba+NiTj8Jl9QZhXkf1atRePFex
V7ImVJm42/sS5Fx1fMSH2AYyLn5RX3eDrHvTJuOA+enPbJIehnPXGzCuDvQqMrI8DY5zdGNw3WYx
r64NlqvE+lXJeFt6103CBuariT845bOATC4wYZIJ2V8mExqQurbFaxXeljnFFJweDa2eiWQZHtcZ
7btTlzdiRHEv6A9JYVxb0/4UmvmkkwyX68MZvWOUm3MHRjBLfspN7BOZ3wqiGZgLk+dFyXG0Dh8G
t6u3dhs3uJGa+6YQO/DRGV93+twu+u3u4SAn6bIQT+kjpj/bNNkPqrzEca2AEo4/TfmnU0fhKwz3
PlsqShIgXl0uvccm+mdIwbNI7EbroheoF5qAlo3CXxeG02IyvVSkD4Y+PjrDAOmyxZG+yE+qRXOv
SZpvgit+6krNeE1ZX7doFeYDsY8TdJZzuuwroUa60e7sLTm6FrRPbNYw2skpj903BkMyn0TOhJDd
FoWE33R9IJ7eW2OsO1lZnnOd67TWHd6+LgEjuJ/JahlYcRrExOt5VQ9CUrd8UBnLj2azIyedjqqx
3AnF2GsqEvzrpogak5UlHj7XprzmMcm2vZM+0wBGkE6LxWKKn0YiSpVC+6yM9WAM43Wo8l0CVhGn
zR/NEAq1eu5LVqOdIIhyEHZIqqASGGMb4Z7Q9/ZarbuhXPRwyzWXrkKD67owHhYmxaHUb1PZH6y8
7AisTb7UFHJGscSnOq6E+vTqn1xFKVflf7HegMjOeEvpLY7d5UFTkquY48Dqhw9N9Ff8aTthr0+2
+9Mdd1mhPEAXokodZEijTsYC45KbYfoDu49Upn2RZ98mdCimlFblnVSmxNcmRg31UkBQGz0QS6kd
csC1RS2e1vHZsQ9rpu2dChFo+awhMx8G6y4FMBNoMhOHO5Uq/ETykLjLqV1tGaYzcRFLat6F4Hgb
t74IWzW+5ujZ4PlArbaNOL2azRZEmeFWGfpl17R2RC1L57eSzd1FV02uL3Kc0vottvKM9OPZHLNQ
bMTm1+OEahy0buh1CJmcgC3ywCCYGBrUZPgomvVY2MbvpBuOVCE/Qa0Fdu5cwDiOrKsrfBi8Jvul
V1tdjYSxtCO9XQO7qqO1MaPRpYlhyzs1yIdRiyqcmx5qd/IPSQBAs4JKoa2n8+govw2CDgggem2b
8mdsl6fVnb7Hov0tRBwpI7pVCxmBr43dr8HJH4VpgEWN3ZODyDmdrEPWkOGnJWdcSNBQhb+MOYze
H0UME3Hs3710XrtFPvQqEu1ZLbWHrmjPwzBc03lT/LKbUDC4pe/WnKMkip1q5KI4OpG43HPVGXIP
Stt9FWP6MfexDg9hn5ZZfVun9k8FketpAHjA3+JF4dVWAaCibf3ezH70ZM0pmWiOPzrWF/BxixrJ
GMMsbW/cxUfNWW+Og4JfGNFdlUHW4w5Sfw6MMl35iHLzHH5Rc9XOeVVegexsP5XknbtzcxYlyqVU
Clo81fUPLgdeeSbVYXbGgLIC5HGkQiYiOXdkLhDdxbxPZvYKtUEwJknpYBerODjtpHgWChkeZeJJ
E0pBJwPkFm2Kumss90qLg3ImipMwOLcsX3ur8GtN/NyGAUFU+oLBN1Kzif/HKU9DXTrpKUtXvr4G
VizR9JrnUT1VEA9+1ya1P3TEg8e8q1wPImrQ9kSdNRl+rGV/zNwlaXL8q5oT3K6M3GT6HKwxcIxz
1UDBEJmLIB7jgz11n+Rgng32hHTXYC7yjAZJhmW+ubQ8QJKaoBz9FK6TyLy1Sr9El7+ai5GeqsXV
AqkV5k9dKH8swmLnVP0iw0thsW5+aFl+zlb8U4uW3Ampn0Ov/SBUxTdhTnOE4oJ3ATVRywn3sSE7
DuaCIUrXynO8tAgZsoPhaDd+rhOVqvWdUrpRBhA0Ck+TBidBxRxlDvcQ4OvYX9z0YRneSE4xiOe0
DjnhSMnW7dt2eiJqqyHVklcLyf2LOViII0ZEMCsWjNadj5a+fJh5az0oi2YHMLjPW7N6iVuesH8+
DJn90mp8hbq2s9NuZ4CIeZjnRUR8ZoBN40dcP3YCrVvj4hfUYwUmEj6rTJ9asGkgOc9I3UcVXeOQ
LO+JVXy2W6pHw5w/90L+mhAcxva3ztjQQ/LO+FMq5n1tiMQcNfKwms3dOSOQQF3ur0Ve74p085P8
FXX9zh2fMvCAOZRUz3bstQokB3GZG4iIviI1XMGM8Dxox8qkpMGZ5Tm1kYQ5Sviaur56Ne8MO2I0
fLNtaqUvWZvGT53CB0WSqhy1dci+bVlt+3LUxbe0CxkW6VQ9b8gf/+ipww2j0TwtuYlwi6UPGVbf
NdCwGUO1rsO7RKT1gIq2jCpHWVEUjPlpFYNzoL1eJ9S4IoePEehcmjL9iXmQ6nmMI54ek+yjQmdS
y6B0e0GW9924EH+QdPgVu2hZzPzLbuGStKHu4VoGiB5hayFywAYzw9ZdijyVD7ZeKge1n976iq9R
iUFBQ11Ub3Yj6bTR8Ccc1cJJIDTlb5JXfc7cME3EblONYBktYkzVa92n76szIWKz3voMhSkBOe19
ibrZlaYFouJ80yHXX9rcEo+jC/Cpf9UMFli1bU+OyiVv5K2VppeM8V4AQOzBkUQEo1xSTbTp+2wa
bm1mP3Wpkz3NVhOQOYJeSquIokMoHSwEYGG6HR9qS/3ICGmqtV/5SND6xAYCM4Ozgkz4ByeXkUSs
vsBRxUr24SiXOXa9aT6rVrKz4VwS61bb0x5S3GsZ7Gz1W8xwi6nY56MIVr391POfNAqDIb/x3vrg
wS5ioe1TZNO6GwVoX4LxPdV6JDTOun3RFnoaFCSnplVbfgzBzrRoH6WdhCAlD0neHEzM0d6aIBjU
svfOjYf79tJyqiTBlvehcQ/4yivkWOJWk6LZcfDhWzGINCvLW2sblM5mY6gXSvwh0Tfu9JrBGkPX
MtOisGz1O37tqclOdbY+5ncwacmrOCTMvj+svcuGu5AJ3E3POCjOZAq7XjK4VUC0/kKvRZ6EST6j
x04lmBS62RthC84byGBKiRS+JrphMILPym6q7jwAujVSZ5CCGrodEKcdYpNjZunwILYOV2uxWLZX
FLPfmeklkdtuWtT3behO/YA2tzKjbE0QK+fub1fjiAReET9sdVFppjOTS261QPPkXIt6jiZcj1JY
G3sx+RIZhh3mLFp+q22JkYbFv1MNBnBA5yrc6dKO6dkevrNeQZhjMCIZVCv541J8ceXy6syo3+rl
o9rqsK6QuDpc6VDl2IHcuvEmvMpFqf7Ck9M1hHIC9V0olenIUtY9E8moZzJkF003EHLQg7gWRc5B
MjthpjfpA0o6IsO4F0ubPp94xBLqJi8rnt8QR5WN4ZrgZwW8LUjU5gj9f+ky5Q2GG3+lQZCap9Jq
EcqiL+/x+P+sJv9feSz+R/fE31wX/60b4/9Dj4V6jwD8700W+7r6PXZf/X91Wfz1n/wfm4Vw9H/g
OXRVxbyXMZIt+J8+C+G4/yA1i4o4FcuEaiKv/0+jhWr/g+XfQDVLVAQJW/dwqn8aLVTtH/dCFRxG
Cl6He93u/8Zoof49Vcs0qTrDzWGRgMHfZ/Hn/N1mYTg6hkZpWdxi+Nz0FaecWZmcN/mjLnoDQGMJ
RtJqeUJx87Xv7InWcUvYGKZFdCGNI8FWlfquVLOn//I9/tMT8jcPyD3u4/+6jvjTdFM3SLhxDFqk
bcru/v6nZXY/a4MxJRE5LPGPIq649gUVpOywui6jZu4TdDlmXx7selOKc7NQo814mKUHJRbr85YB
IyCv7F8oMuhNr6fPOzCIqOBsnrebNgzqeW6SNLsBsDIA9vAqk7/VpfYzs3IFNTvhAN8amSFdmKeE
nRGjEavQlkZ3+J8/6r+Etfz1US0LBIceLbIByRz7+0ft8ZaWabLEu1QR1stSjcOMWglnddyq9p6E
iew5Q7ZxcIQUUSfG7EeJMoh4rTXlkihJqbiIQcuvWWyqkRO7zm/qfUmKTZrw3/ylf7fl/PWXkl9C
eyo/DP/Q/yUmJ3VabVLcLI3yeVtuqALKV3xG0Kw8Fuyf83XqVueVXLRut3WTcd0gwCkBt2vwkyEZ
/XjUlsMQ19nJ2tZ592/+uvvT+rdHhj/oXl+n2PAV926wv3+PVr1YhYMpf9c0/fBcD+0SEK3rsEgV
5b7M5PSmoHgxCC469qQ6nU2gs38Tn+1o/88rRXioi19Ex1dFK9W/NkSRw09mU5foO7vHVn+pliTR
j0npNCEpxR9oc1AP6wWEEGhjkCLaAkEHu7OTV/ZEcKauUmHYNi3s7Vk5C3OMsC+j/52AgPpkqp9m
Bi3Tq8W6B1an0rgytZuemXNE5lVGvdbn2ncqWT9K/labK71CTSXfiBIDkLepbJw1bkcxvzCKNpd2
Bqgz8OtPsMhj9pLqM3OwlWgTN35tfxFwgMYS4LPYxaBXbC0T1go0KelrqbRFBIFzztgiHaQ7xrZz
KwMwSV+T6VB3Lj7WZB0UwG7TeSdoVjCWxIPOn2EaIBVT4+7cSQldNX+hum2h7gxTMr5s49dMzP2n
o8p2n7UY9nt1sALAYCbvblsQ2vRtMaPSx6mFd5qgUlwLKlJ2afpZwfc7Dx33d5OzT01um70pObtk
nFjzflvK9tO1OuNBlMV6ShpnjfCfxGFDFv0hRZq5R5fQf+FmhAjKqjM1HMOuXafyCCpde7kOLVqb
RXco+/phqWQZ9EtrnqthyqPaKqwnirIpW5pEg2p9SiNcKtWZjsH02x0Y7DV22IMqmmcdjVvAOv9R
AeruMHDOoAfr9mEXdYPMhGW2aN0uoBcAen0Djfwc5viH48y3bVWm1ke/pb/Us8Rd7Uwv2bxAtKbO
6r7kjGV/kqLJ09MiXOtB18n8cHsQP1urknACW6m8VfLdE66xPBAt05Pk12nls7WSzIY7yorMrs6i
ZRme17Kpd9JGRa/2CVIayyjQN7rjSwq6HSSFCqzC3L7AYtYidDN+xEWr0x37uUrvfJ99q0Tq0J5Q
FWE9Oz/W7a4frucfjIHiW6T97JdLn95MvaaASaWbgNQivE7KHFq5FUcAAb/EOoQtmUaHpZi7a7wO
P9VW0/zFbUyMrzgVIMH8Ok9QS4rUDIlVbQHhqj7IeJDKftGIZxGPaZs/FrEJDg2zZ3TWeCjkRpKY
0cTsm/HwW/4Hc2e2XDeOpetXOS/AChIAQfJ2j5qswbYsyzcMS7I5zzOf/nx0d1V5b6m1j+rcdEVG
RkY5UxBAElj41z+k9i2X1xkuf3idlcGww0rB/WXMzrPRw0zshyCH/+jauziiG4pWmCeGtA4rrAUX
Jd4Kj/dGXEJ9C3/Lemqu2WvANNFTiMdhbgGyoVztLL/ozyI4rO2apC2LvghkwHqo7a1Rer84qpul
9YXMC/8IeruUt0kctV+RQVNVF5W6RRS4JdHc2npxChhU24RvRNYkr+yK1K2VnUcm4Jsz/oBE4z3J
rFI0RkL9HdcE9aPMpVpNnoqufHJo4BqlSTasosALz+xm/lwIZIGjxU0ytaW+IfjreSqnhwATlBX7
nX3VIOs9EyhadkZZqG+1nJsvYehfzDAlL7hM+HfJSKZ2mw1yXXgahkgPs9GfuJ7UFkI/rqpLeGLs
EudW4v7/Gyfh6Ad2afQgSLnIaB+MAfZKprNL24EG0BSfT8WQbmCzxfu2lp6/atBfPHR5LM/p1PK5
pfT806n7bdrzcF2gl97ac53P28LHGpLrGKA67kjG2tHie1xOV7DAnfOwWRRi0q/ofDvVRahhDGaJ
TC4xHUuuid7RD1gkwe6vBiKPaWuqnauix8aLaTwZ4WeCu6trRWrb2dwDttH8yS8sp1Ibh+i/r0M+
I6ZnsT6DYhUbE+I6ch1unisTz1kPHnNYbuwgugnCTu4KJ3oolLZwEjB6cLCs7+Y7WppwpIPeANvI
LVoFEEP3hdPWF6Zsog2ODPmadwIsyxPYtBmLSUlMwmMVUeFXtKHPCVyJvw+xFd2bSW7+LoN5+OSJ
7CmZPTBa2yvPlW/YX8cYm/Q8wPjYGuLfnq6+dClBZpbXfYevS0UVBmW+g6FWfQqmOD9Pcq5fhYRP
XDmQy7hhAPTq7C6b22+xKkhas/QXjqkQPvdobYe6G88BpXemKMoLXQ9X9MtunMmW22GS15BCrRUe
I/aahmt97pRZtxlVZZ0lEV6RXIsv/N68y7sUgAbzeODbAbvgum6NO9jMdJr0YmUxkjBCql2482P/
KZ8wEQkbLMKySqcQtpB/dH35sEB6P62qKu8jEadbsE2wSdnXdNQVl0YHVBwtUnyZazWupQrlmYbR
ygeqxHb0+vBchZVzp3D/2YQzsh76fMjnMrTwqVurmy6LqxTqFO83J19/ZuR9cllQ8d1PXv4lDjPn
ZSR9t26j+w4LpjUA723V9xhUJmn8e1IIC3Kls0+x70Rn7khoG/0wclr6MbJ/cZ1MfztBN1zj6U+S
a9nGkOFo7vVWbt6OsYfLWGIYGUZY2HkhzjPK2Dlven8E8g9o3Kwt6JjgCQHuZ1cEsGC3jLli4+KW
2efGFgMo+AhVP5nwl/yepk2LSzIwYEdskfwyRRg8BlBwsAzdz1WFa5gR5TRUO9oyGKFYXrrvSpk9
5xxO6aeqjwfnUuPHKtaWCxPiJZP4LW8iJEYmTUkNSxXuZq3ou0F2/FLmTnZlQZVjf/JyrsrabtHJ
ObLQZ0HVGNi4IKyk/YhLht6JQdbDXZdPdKyMaGRupdPIyxmp+ydkSQGGKJMXofgJhy+ioL665jXv
uMDU5b4Zw/zKJovp2slG1kNMqMNWU+fLgQIs7q/wPBbofAS0aqSp1n1Xo0lU2CFel+hyre1kI+aI
Mu8n0R/yDDcluaVt4zRg+3ODO0oAlrEFB+x4cCZUFGi8xDvCRCLjCOouzZ5gwodROuMeaSQ8FcPs
R7mpRQFqAJk7qHHodwZCBts2vncSlRq3merUau50cNshnNrBYMi27DIwzDtTItaV1lU6FP6jE9Vc
VVqUPiUebQQAbcMwWvTZddx8QtymCMdsS//CyEz/IhELFUSrJj8vcz18kb2qLpboIBuiSo97VWTh
hqK66YkVoE7rsK6hBo31Z9pt/kUYkS0RzVBlWjFaO3/O+6eyERH0K8Oq1wRaRbcCNuZDUZryB7U2
jbG8n58M6cxbHGFzjwK2AJPN29DB6K9RXxx4IrXvNdy78m8ZvKUNIOQDvYJp7bsjTZP4OjHsh2YO
XfSlkoK1B9wwbYGvV9J87qteXhX5RGd1cIBlomqACmrSphS6yj+TPBhhFyZmt+QSaxXInfweekgV
YFFlpOiRiHZC+NEWNn3XsPVj2jFdn12V6QyjyPfD9sxKOgh8oQ/Mfge/KAQDjurkBTr5gnsGGnjT
qC5Nt+82dJCy87oU6XecFteFBtEbZydaR7Yuv5LVYBATHVQX9HLY3x3Tu8GDLjqnbnVQ9JTDDAlk
6saVVY/9XssKjlNcKrzU5nnKFaBqThdgaJ5cr5m+hyrV53iDNFdNUk8vKQxnnMOai8KaRUXyTYms
t6nDHzoquADPOBRtMOYTP2M/zc4nUQWfWri7Z5Hf3wdVbd/Lpp53A+kgBJKW362e4iAfqRY2uuyK
n0Ybap97dGre58BxGWSekEyAqNYo6nIdgjVKJCAvWZndmqmBvRpS90/lKOJ43fHrBwtxSm4MK5Os
H33ir5N2f2cJlirZ0F70ZQ/7KjEvTDDFePFrgkpHibwN7aq9qaws27ISUCoUYEWA0IVEY8yO3PIl
0p6D5EhtigZ2VibJiVglbj788NIMs0W3vcMagf8kT9weDUnuPyRKFZCO8Ijf24qPxhm77GYqyjP4
QpQjpAyt4MXXqyJOfdiSeAYEkZddudCHRs81NhV0pbVVewYNHeNX2ncLTzo+59xll/Pz9nc0WiMu
Vg6Q6FmnFUK4Gl4Lnda8Lc5a1QTxFiAThypChKt9YLVzc17SHPrEmv8mIZF+vTfZZ5Kcj/VCZq0N
WhguXcOBNui5YXuLLC+7Iyw83SSJ+0CrB25zU1FMyvpn0EC5M2K+L7sv/a8E298lcWJ9GonHvHfF
jLufspPpexDxVdI4Vv6qq2CF6TQdn9hR5n3fJJtuGghIWzQC3LHKdVwO9goZr4UiyA3PAzbgjR9S
f21k4AIcKWxAc0sCxGsAZM+Dg5lS7ayj2Im/IZdAKVlRclJ891ck/4WYfvnJpaoDEyn+OHzVtjpP
x/aqtqr0y6QtXvYU4BJyDJe5uC7y+xIu+wbjdZQVcdjYGncJQ35pxyR6GLKOWLpcmRlmELWocY6d
2OQrdnNvsuzrMVaLPShd+kbI4JETJ9x4cS/2dTm2uyLq6ejDv/hpdvW3MtXONaEx8VMGZ/QyG7xh
a1dJSMnanAPrflGGmzz6yJTsvYm32DkmdvEz2oTmIRzdAZrSEHyjsDUuC6+zrsqsH352c1PfIBZp
NqaMOHD5zZLwHGNbrA2bHNIFYRfi2RzgHa2sqXR3Wa2dHkv5tj1XqWNdkb0Ex9CzissI67dff+CT
D4G4X4uMv469b/7f0NuDf2v/q1hsaJrjH/W/EOJ1QRb/Z4R3//Pp0HVn+df/20RH/cMWJDrgJGuD
9OAM/08THfcfDlk1SOwFm45jE6j5L2xX/ENiC0iogIbRJ0Fw/wXtGvIfGAIjcseAH1gJmbT1EWz3
EKpzpEk0kOZWph1k3qCpR3bKKnU5EmCNhjVXX4VMeEMeIGJHXv3rvxbkDaj2cCTXdCRpuJaHbJHI
ModkrEPYrYW76WcYwrkWlDGngpiF85nYliH59O+PBFr+F8D33yMBBQMIs1A4Fx2OhECtykbatyJE
fkfqV4vOgXCP9wd5Yzoa4MCz3CWC5lV8YEClWNXIS23sgpds3+AG8KzduSIEvDgx1J8A0n9DlswI
cJvTFc8bF26a4xyh3D69nS6wk630MRtbdWCW/ievAqvcVmOKLyTh5FiX4GWmsW/oJXl52Jjh6hHN
VEAg81mODHpsxabMA7J63KDlFiKHmnQKLyHO9wtJk6bc+pOE6BkXdFOvAyI3b5JBCoSZpgyeoerA
dbPtbqSgLpziwbN9LDsDbr7WtVEN/CEGcPp3lM8x0JsZEo0ki97+Hc2R4az5EbBPp6xiYCsyrBdl
jFGwVVKAahrDYHO3K1PPvfBjR5e4fVK+X3Ml1fdd2/OzpUkI+orcqEUqV7fOs+Mhx1n3wkdcNSZe
Ck8/caZHSpD+ewgPMV57MUl+EHP7GHfZPOeM5bKQXfTUCADnqPp/Ie4m5TU1x+mpB0l/GIcs+42N
qP2pwqmVPrYMu8/j6CJ1QPAPadIoVGiAk0X2dzcrFLYseWE8NV3l3PsqS+79Fl0dptA+9EbRwTmC
qZjF3Xc3jlOIYFC62u+ZO3Q3M8S/Hn5wUv5QIG6fF/9Q2uBwEa4yw4I3OCh8UFZt47XfaztNnrjb
RU98Nd3PcPIQC8dzoeXaL0QJ31WK5qdjNXO6nkkAeSBuPapWaYDMAvRiSgZ+cDU8Cr5Le5+509Ss
ZyDpR+K9cGSSjXdXE/uOsY+QAFCi6pMHeFOoFWH/3czlgLh/7riB5V0tKljQmfpm0diBSN1N1VPk
ee3D6KfDtypBG7eKkGM/Y7bZfGm4JqU7mAvDpzoZxmmFywOeUckcjFcu9MQAd5o041ZUjuYvcxji
Z+6c6IKFNm0by4E6uBOBqFA5q5zSuKb/mez9PCaCDs7YYkMZGVcoiWn5JJguWtRbNA02Q2bnd63p
dbhCzLX0N1z1MPq1iiDHU4YI5fluJNv0Ns8s3AcHJ3wKcMdx4DJHwXeo8AtTGe/xHHrPQmVCcDC0
K0wyYe5WLVewbQ8XjZsb8DEFBBKb56Zq4BEO0Ci/W2UGdVc4g3yml4GLQKVD9MEaKg2sUodk85UJ
unVtzGavMMfUgNPpOGefc+mGsJJUKNZId6ngpNuAwSKFn35Q9ePknUJXl6tR2kkK3zTlK0sZMaW9
VpcvVtiYiFJhY0B27YxBAW50xX0d9/N9wrbvYSarw5ely4uQtQmdRy7e+k7U9ErWBSmZANathjSV
cz28g6Jmi0sIlogB2sRKym06IhhcmfCnYP7MEo2opzL7EcgsenYbnd1OSALwly4WRzCPIKORYg4d
F3R8mQk42j6MEmoyKEbZgLPBwPf3PPICfZax+F54Pk8raYEuGmucfrn9Iq3u0PUOcCvzIiVC3Uef
i5ME3KkSoBgi2sKUAPIFYGTL/FEj4MW8rJNDBaYLo+Pc037+M8qmwFg1Wvq8USSUw9csGlhbEpoz
5r1hCfHYL6caXwzUJp9QbmJ1ZULOv+G/ww3BiPkXLDMeiTeAx4yhdxDK36i2A8TVI5cTj2sbwqjI
xwUkT72w2UbplN6J2U7TLS71w+eACXAhT/A9c0sNeaBORbJRfoCwsNGKJNHALQh1k3Zkl+t8chOX
mtqOx3UfCyAHHfWafCFreLRwIwcTyiBOg1S4RFCUZSvYzNIiubV9y1Bngi4REHtpgl+nOG+AXNbZ
RZumJgAwpHvwlShEM1SNsPRTyf7soDnu4YFMnVvLbU/a6bBqhoVoa02VfVuT2wxyPdfRMyJsTOgd
Aaq9SZHJZxs8yojzK4IBfCvsvPAxLTHqRb5sB7+Am221Dey4vyVTEtp9AHETG3GzHb9wzcFMlaZu
NW2zmNCNsyT3vHElxwJQJpJTi8LM6ptnbt8dXqBmh5W6xGkZg1GjRTqZQ7RFIJ1HFaz5Wj3kWLfS
w3KcfhNGhgnhGBQcYhlF/qpH8kR0RahXFEGZucKWX54Z3HrPEwQjHh0hHWKVsohoJAZQU2enX80k
9Z6Myq5BJSD94NrUBM1mqNvgk53hYdkS4iv3nhUUPdlgEbFGNjAKLgh1Gt0bTmk+DUU0flbWUAO+
KpJI90XTRrdZ7ke4UWBN/1wmg/UQhKQOwHA0fGy4oRQiFI77msaBdqonmMboGTtX5ptO+MVTPqTD
XVFzx4YlaN1yLDjXTVmbKMJGsROG4zzDd48m2jAh3Q7cCrr6LME4/2YaoBXT28J/nwFs0LPByZuv
BFCGn73MHqddTT7sS6LIu19s1LSFlxS221vpsH+t8M1B1BJJ21kH2jGDNbc9Tp9atMgTWyusadbi
uAt02rdrTy9GPj0QzpkjIgxks4CGZe419s1o5REAVtdgbZhbfJF96FXAwI7zEzesxlmjBhw+lTRG
/ZWhxGJy08bZOWdvs8+0K3KEFfH8wLtp/SwWk+jVPFocIHE3Je1eWj2vk5lnJOW6Zdw+LqklCUZx
ETtAVPe0J3JPjTeOalV2VUw2irZaTLFCy+lVjzYvXwIFvUjvJiJIfoemLLF5G7DMmfj6kLH3AV0I
PKLQBkF1x7DIDEBiHC3zB8e1oh86bkI29t42zlSJ22lEhnyzMWo5qPW4+AevTGKzutVAWvR9MGCd
A8zpANulE7f+VYYat9w503I7xdybeQ1UkwhE56C+mmqJr1xmSBRubGemxZq2LafytscFMMTAYDD7
uzy1i+TOwuCBxDVQ7ESeV4Gt7oDxhmFFh4FnJ9mjGgq5gO4yO3z11GOKkxogcivXraFijnPa04nv
w2hcD6Yg5jLvETme1yH7Fi9OAUxHAEx/GwdCFHuE7NK4hJ+GcGocHKNduxVdhBXkgJpwcepOqJIA
yxgDlu1tO2R5iO+EW5+VuRiRkmS6aVYTUfVIHTvFk1dWMj7lxiA0XnbCRERbVfjaQgzDgw/7fXlD
zEIlOUgMcSfonQS7oo9xdmyQkYjbVmhqImR7nF3mLNyrujSdfhe19Aox1zO1wtKuTDHKI8ch3nWj
pdNrmgDjzxqFFXA15yJACWhHuIljt3+phYIr54bt6OJDIVtEUph4Q5J2lt+5mwK34sXqdbgO5ra/
UGPRvGDLgkeDrUmlRl0KjAUChEMUwluEOGu8pGCNGw19vPXYsgebxWSeQ7vFnyUbnNRd0aMsq7t5
HJHhtr2Mva0HUdvbJTglnmHZEroh/MyyTzZprxWeN5aWT85gNc5WgN2prZ96AgeN2m5ieRORerDr
PEPM59nUJ3wYoeYEImwiv5BevHB0YEe22S4i6MJiyxG9OvN1gCPLpgkQzZMyQcLMpqCm0AgTKP9X
vs8lhHPZDHL91JSOhGEcOi7HQR8knvpUueghaIWmgIN+HACKmxj8fPOHAlP4KIq96paI0cq5LYWC
/22WAWcwdZ1Ofv25PX0IsPgfuWQHaMS73LT/hZCEtTC+/mdM4jx/KfJfzaG575//5p/ABE69wBJS
uIt3LhylfwITns0fWCbqeNLYzCV7/V/AhP0P+CqC2FvTlOwy3Ez/jUxY/Dyu+fwhrVfPdsmk+4C9
73JL//edF3QDV1/QCUHGAMf0AnP8n78jBu3aVb6Na80uy9rW3bAD06UQM8Fbl0NJmb1rjNAk4MEa
ouysCk2I9G6bBvOJyK8/abLHvwckUsh0psSUzTz6PUKH4q/0O7XrZYpTXpgUQ35t6h7rKg8b/t9T
nnHbqvw2fZ4lWpzBniK6uWkVfvnr6b0BoBxShlgQICJbLmG8RF8hZTtK7IQG7DXV2OBAVRXPBsKi
59ROhkcjb61tx1d8YuKv1p/hMCln4sS6gXIsAMhfKWQgDUbbJlipha2DB0jsqMtQVFxK0fPJa8Mc
++XKbcxPTm7ZZ1r57t378z2Ecf5rvo60HNiNaoHOjgCjRoSprtSgdqrB+M7Dzf8zpOdTgbtvjqJs
tVAbqRuW9/nvaToy74hbs1hVfDAeIOdgeZm28cfiw5ZnB3WTw1IKVhO2wOEoBS9vEAwQ7YuhaS4G
s5nWnZlqVNltdwItej0h4CjSDUHabKTEztFrAvkA/oynxG6ASnRp140GBjajr+8/nEP4a3k4rJVr
w0PULn2540zDfLBKD+48GchO3G5JMXcuWoNLqt8l6eP7Q72akMcdlE0FAFHzlz5inxIvnRiQuIwl
igogqYAgbo6lc2LZXk0I3QggmyekB5WUd/7wCcExn2y7cPxdM0VoE+Aq4h45Ny7m01PkWi8fnRPC
C1fActDQ2CACHo4WkBNFxWD5u7jLFUIkSmfIe0Pb3n98HJvdmKBfzLL4oA/H6ce60LRr/V3phdkd
zhr466rEfPj/G+Vo7WrHrgIaUj7ChKo7LxJ72nGXyT74hDgHllQ88oRdmJvqGKquwliKPiGszMnK
6VOAOxutQpV/C8K6PH9/QscvA0MR16ls3m3gN/OYahvnAbFdNfzaxs8EBpZGCqfQ7MzvFDj5qQ9W
Hu+0y2gKXJxpWTbcgaOXIcucNgy5Fu/yWUZy14AgY/4Jf+oykX2Xf+M+hO3P8jd1ge+jLy5VU9r9
dTek3C7BKC2Mf5qZDlzkm/SD42YuH5Tqu36t4zLvvkVLQBxwXAJIjAbUgQ0MaxL1lT2UM3e8tLwr
CNNyN7Xyyva8xeTi0RLIZvdclWDGdnVH6sKQzRYW4GWJR01mNno/h7aHKpqyMzsfNOYReHf0Zl2d
4X6Uf4MgUF9pq87bVYrOdDyRN/H6EQmTvshyFhJBbKujN7vrcGQOMnNAl4SdABpnbsVV5O5gKp3K
m19+1N8VAJkWpnTo1QDEa0Iy5eFHhN9xCN6Ac2ZSWcZl3zJ17urzLs+RypilW1waSnqfP/oKCiow
TgtJyAFf8NFLIaVVjdTb004nhrmNsCZdcCnyj5yuxG7044Phl4TOAMmAS3vwcIZgG3nIEuOvn40d
KS/DeL6sw0p2sbv58FD0MegBLTvtcuAeDZXgDx5UwbSbDMyG4jJLHvUwErKTNvLH+0MdagMcl+dG
khODcGZwUTw+OCBb9LInPmqHwyHuYjhZXZSwPs6iPBNXhWmMD17nwu8CAzA+vIEwtKtBsKS3RLUc
FY1xX6YO1vJ4BJOSmWxkERNO6HIpnRfR6dBv35/p64+BT2E5kJmv8NjpDxe1IhtOoH42d3lbiq0M
9V2NtHGTJXl2YqTltTv8FiRR0KR+2DbXAzbIw5G0G0WJ9hFYis5+aVo4nvhXJR/+thmEibAF6+UW
cPQ6UoTr1sPBn2Y7XgxVrQnT7MJuHZid88Ei02UT+Xuoo2+7aPSCWGbmruxhEYxuWO5Hz9Iffh0Y
hepCw2kAjNZHpSzncgbuSUrATAdsBasbE+uQuAM/1MWJtXvjAdE2JhCZe5tc3sHDB9SURjxbVWTu
LA/2JH53mFOoyj7xFR/fRVg2ZWkiYTiJOZTlUU3mwVAxG/ZLPGNjPP97TaNw8XOJnkCQGiRCM1Ea
H37H1RK9yzkpBEqpZeJ/3Uc4TbQJTGPu3EbcB0Q/Xjpp+EM4zSmhzRsfE9dOqkBMii3ev6OBUMA1
QZJ3JpqJaPraT0F30c9tuJ8IdjrxNb0xFAUGFm1c6Lhj2Udfk5JDnMzwCHeKJAxsAwGmxH60IXhB
npX+ePb+Ei6/+dHHyz2OdrXmbuCa9tFTI0DLKLLCnqnTvJG4z+qxHVCLvj/IG6/GwSBHe1HMrhxJ
2mw7YYWE5nlFZW2qcFxjbzZ/lXWSn3gvjkOx2OYlA9LR5mKFFux4EfMG/5vaEfOuhpMGezFPh2Hr
2/2M8YoV6g7juxwP/QlYi2+vxBR6jXiY1BPHgT3kY7d5qaKuGLYmD8r/Mam6fHx/SV6vO1WSpgJf
bpi2d3yVnmQA+kuxtWtiYruipvyO1F2eWPe3BllCsZE1OZZgvzn8PmojKAtyXMadcs3qR+Y7/lf+
r+jEKK+fLlsL5RDtJRbeA+I5+Aotg5wIwjyG3eSkBBLP4zVMxBc/m387oXni/JZvDkbdYbF4Wuk/
f/7XJ29NqkrMEJFFDfWYRkskMKghd7pAfyA6NdM/yBDoouPKirNiKnVxNWZ99akmyVjcBsQtg+w6
tafbdQfXrb8MkgKmnpFDIMVTI5hIm6gJxd52ps134CG/GtELEI52hn0wuUGtNiN4X9IuvySmam9M
oAGwXKMMva84ZlJ0rEJy8TB6bAm73cyYj/QvotYlSgW8MepnLhilpCUO4Lui6Ik/212QiA/vIsqy
JKvE9ghF5I/W7K9lCkgZoYOrKKlclW5lQC+pi7B5RX52aqjXLxl1H5d+jhb4SdB4Dh9/WTkGhwv8
CTzZxv009WIxrLJPlKOvMDd34T0JBT3JcjzkekensihIfixpLe4aB2YdIsIXMTRwDgPPWEekSl8F
3VSQFFQQayFGcZOb+clf4vXerC0uZOgsWV1QsKM3fXDwMw3Kqt+lOBqvgtjrHsLewadU+9EJatTr
VQXmZBdDLIn2V/5Zjr8eYKLh8hBt0++06iAJFxTdc+BNm/d3oTcmxLnJsQ8nSlpAN4fPTsmaKLKK
CXFzglhgz+IzsazQpOJKXPwnQ8FoYyvSHNnLr/LXhEwjaSC5NwwV9+mSd4WfCDfZR5OQlP9kVloI
dgjIXjyvw6GQRQ9GGZX9rmqiBnHdlH0vIbpd68BCtPj+tF5fBHlO2iZzTlMEe0sc3sG0xhjZrN0x
ludtIyvadQlGlK1/QxQZGV0p3Nj3B3zrkS0bH0y/pdryjtZxdpxu8vQyYGEGG7bedJubCsMsLnMf
XkfwNdBCAGaOEEccHdtVRC8ePnq/a0O4IC7xHavMDp1tVpKF+/6sXuMdEBdNj4oYaMXh2zpcRq92
OoJWaFmbzewYq8HG4nQLr6WtVmZXVcaK860gOQJzmesJ+2As7Vw1Tx+EZJH0Qp9EWO+4nuJKcfRb
zK1ShnD5LWQ1W3DEDfxn3QkOLXYK/YnFXV6Mw8LLFcDp0Dz5wLk+HL04ekyDdshN1L4ts8lkaq1M
TKS376/r67fFFczFBrHiNIDOebiuJN+m0HFKsfMIPMBdvj4Lcw5paqdg//5Ib83Hg7jKulG18t0d
jjTZbVjW8Al3uIF1t6lubAjTbnTiPXljFFewT4FjK9pBaikP/tpFLChRhh3Vxk4JPHOD0hb0+JX4
8A0QZi43CqicSNW5FB2OEqHOmY2hCfY0ejKoW5z/Aqv3YihOLNrrx7NI93nzOUCXvtvRF2aTMp1g
LoL/fF5EiNxUvO34Gxp3wvbefz6vNyqG4g5D4wwRPtXa4ZwUWZE4VM4B9mU5Qu5y6qgOjCYFuySX
1PqG8X8X7ZGTnZzk62e2NP+WU9sDcwZKOhzZGBMfYXsU7WNqtngV5lU0cjGcio++G1Sh1J+8gDwy
ULKjGSYhR1wyZ4S6NMa4nbCcw0fX7U9Uu69mw4EMIissdkXuuvpolF70fuQ0oB35qLEDVwOMCO73
J67sr/ZDmrLcDxxJjiqttuPmECUlKiHCnXdNk7T92rBa6KPaJFZsPUCcSs4BNxFCt0LlmtRNiKU4
CxEReIpn/Oqt4feQf6oDktQlTeHDZ9eXMBr7JOX3gB9Dm9feDLb+lHrW7ZCn3UZ7cBXff0/fWF+c
S/4EybpqqbWORgRdaCcNWCFHLIH7CUVEO8rghNvCq1EgakMwwe3BXD6J49RknaN/1AgK912Gmi13
Kr4IEpxOvJHL6hzs8YzCS8JXx0RseNqHc4kK1i/zZntfdhO048h11oOoX/K0MDbvr9pbI+H2sgBK
oEnU44cjDRkCp3yiF+1k4kVTkzwUDlZx8UwCz/sjLet/PCf298XHAwMaZR7twOSo1MKDGLkPC0gm
6VhEm9EmO9TM4ulLZtjwEsknvxpLZITvj/zWHPEEWQAzQCy6jYdzxIg2RltayL3An4+LTeCe9VMG
ES5u/RPLuUzi1SQd7VDPLVO0jyY5InKSnclQ4YAh6oTHFIzGsL7H8D690HOfPL8/tTdeRxf81GJJ
OXa0ffT4WrzfVWxXck/QRLvRfZNt5Yhpxvuj/AHSj6bFBgyaQe+ULv6xZgDfm94XEjyp9bEKXOsy
cczt5FZdjYH5IsSYhjyk+kpLL92ZQWVfz/ZUPcyRKjDLyTKcM9lh5yVoXbjPxVBl8P5w9cXXSyR2
d2OnTX+Kc/DGU19KGLZD7vvs7eLwqdvS7xVtWLE3srHdQ3IOt6FvBpfoc92Pbj1cvaX552tdmsrH
l+bJQ5DrzoPY+0aXwi6Y2jNYmub5+0/hrQkBVYKXsylg1XRUXDhoTslLrxSgD5YnXZB5q9wGpIp6
dKb/wVDL9sZXI6xX2fANN+KMUBC193qRb1KJXCKPpLFHkvbR6ypLx2eyYG5/rIiOJhX2dT0S8aX2
2BDPF2RoqnWSWtmJuuytpYOABApAAUjdfDRKjHEju6yBO+k09Ct4+jAIzdDfeGFqnNjm/uAJx98K
xTmlOfdi0z7uFE1N1+D6H6t9XOh2NwzkA7VEHG6J52y2eNznlwYm2lcawuDXuKinG/xkSBwhUhMN
Jc61XMzUx3clGgUcxKwxJY46+hRcw5sCnzJrv7jE3Sh71I+pUY1nHDPYAc5Ge+KQfGMXXBoTLLQW
bLfHHl+5SK0qCUhjsBKSLus5v+4cY9NFVrGJo+jl/Xf1rS0QLRzPj+4BZJWjLdDrvM7ojcDe40xV
0GQP5ec29vwTU3rrDULTQqWibJPt5Ki6iBIcNgJAxH0EB/66x792U4IQnxl9cMrQ6Y0JeYKgDmlh
+ss/HR1XcCT7ciIpZe+krd4TMcG7k0t94gbxqkDTLl1T2jtsXKQDHXcmFOa9tjGym+SkgW1wABi3
Koyyr7PMivMCI9DLWENIf/9ZvVEDLD2XBe2lAP4jUvz7FmaTpmsWdaL3YzJjzxB3XfnU8avArh1G
3Dji1MWHcSTa66fpxPPj+6O/8Qy5knkcmA7As7NwFP8evbBHF+2FonZDHIXANyy/YPmq9sR3Vicm
uvyoo03Ag+4IV8ZmC4ANdDjUWNT4kLVMlKfpEqlVzZlGk0Lr/xK7TwKx0KAQvlrHort11dCM+woC
brB7f8JvLjdudg43Du437tFLGxZ50RYT9koYLS0ZUqnfwUZGv/7JtCDPrmqn6j5TpC9C9FyeGPyt
1eZxSl5guuYgXIdLAImxilEvOPu+hXLf1OVwhtecxk13jk+s9ltfzN9DLX/+1+WeyDv8f7PG2Xd5
rdcmuYQrK1DF5v3VfGsUF1hLgh5QRh5fhInQ62VOE2iPwGk6w6zDOxeL9fp/MAo1BP+zlzfnaC6R
N2CSQqzq3sswhm9k/H2BrU58/G9O5a9Blmf314INcnbqqRzx3Qql2pn2+MWc3eDEU3lrh8G4n1Ng
od6i5TgcBE82r1ELtycZ2iv2byL7kuoKVAx16RD9xHO5O/HKvTUtnC9dl8MXFubxVydwearrnMsZ
PODoAWw/uRroluUnyr233mxvscKE7QwSdwyx50YYoRpIGSZyxgvNLXpVzb6Bl2IhTszo9VCcnrCj
F5gHDffxOxfkMnMmYgP2eUQxsTB6Nxm4Fa4c2cv7792bI1Gv0IyhHANUOnxaI5IEMpcMfInEUG2J
28E62KqcTVvlp5oHmh91uDkyKQUZidKPAv34NpFKa45HTvI9UqLmfuRbW4ezhbayI1jX1210/h9M
jZHYCC2wsmP2d1rU7sxRymacmO3npUO4gcg+XPcwgk+886/fwD+dLMhCHnQGddwXcbhWZjjT8WrE
aXhmViUK37QwN+9P6M1REP+jS4dV/erLcubSrJuZCcVBMp11ZoZV8DCkJxovr88wMA4h2YS4NlMh
HH2/cYzv14LY7q1ZIrUPHXPdYhSxz+OI4OehX8I/mnrd1IM4GyzApvcn+dZbQivmv1gaIHDLIvy1
R/1fzs5kN26k29avcnHnBNg3gztJZoopyZZkyXa5PCFcrir2fc+nP1/4nP8ekUkkkQZqZpR2RnBH
xG7WXstqJSq11sAdlQ5oFwInPMhMR3/0Ix8JjCnxdwL3y8fS4ZCptmLKvCW2snosizorCpIh1LJt
mCzvIKMSGvJRAId4T91KUDTZn0AE+k8NXYe9O+XyshTWAcwBaTCI1VfWlaJubacdOH6OMfX3kNPU
w/04VEi4MXkO+0zbOebf1tSQil3f5w1nEi1+6AdIkAAWrN5pCJrh6SPz8OD4QY7VRHIQEcK9Xv/G
9QLnALUzsg+BKRLrf/c19Thh8CINDa9hqTgOmBEV6k5Xbdt8x3G2TGm0hJg14Wioxirb6UPGGlND
ZUHxYJUHq0jze2d25rdwQpjl+uZt2hIhHhVMgZZY2YoStL6dOjO90EfOJZWS9EM08OSV0bg3PLJp
CvAhEB/QxHjocgdzqRTY6NL0qloej4UBe1xSEV5Z1Dd2XGLrKGimRbUHeBSkIquPVVuxA2dHTaTT
WtNHNRjUo+oHGoyUtv5F1/PyXGXafIjK3TtnyxmpFhMNUI8kB1rt54RosdpPxM2zHhlo4Vao05uQ
sF7/altWiIYFhQg1M+wttzItrSya6HR4Sj8Pp2qAoBOJi72G66YVqLORJKO9AM/y0gpZRRdWqWF4
aR1Hz7WuZx8lpdfebl+LweEF30trCyjN0spgQxfIVY1EihQwoiEP0dFM5HrnctxwPpN0FHegdUxQ
t7ok8q7UnEI2Yk9NrNAlg4F2BZQvLjDfvG08aYQfkMgR/wJmW7kAbdSI7nITe04BCZYDgdOdlo97
hdqLj4MVuFxleuHwx1A8XW4bIb7Kg4ZyG5dSdR6sCRG+2U52qlsX24YVEYiKVip4svWYVdCocl5b
U+gReCF+iWZZ+3OoAvuYRnJzc2NYGGNSjqSTR/ui6tIPScOYFaAwCIyLn1knquy9YEe77nCXBS6Q
Eewa/UCVKI7Yfrl1hW/2EL2gNTyKqvAXJBIsBcWWqJrir5LmBMydSm1c/VuWgYXiDwoFkIoZrVad
qsIcx7MxI8dwh/SBGT1PsIJW33Z+oDhYi/iSKh/hJfcH7wy9oJWzykPWphKkB141ZvkJ1rch/0eb
rFpD3GHsIQsMK6OXv8wcKRRRSmmK3ya4z7TXNh/RA0d8DY7AnUfpElkItQ83AS4NBF/EEctdYxzf
yRw7jjxgupCHdrDm9AcdwvfplYKhbb5GdtP/rP3MUP6AxK6vvpUI4uluoEZW9AH4KKoWUqj4kOFH
xIWPkLOUeyD3i4iP38gvg8GDyi8h0Crik5ABCwtDjrygbpPiFPkBcoo2XG6jmwPdyF+UPINNhUIF
atRRwG4drXCQnePOBxR2lh8QBxagGKrpgPvXwZDKyEdVI7btFfCe1Mc8wqsPcOf6KPUF3Wh9VuB8
HoSiRRQjlKXmmpH+KNAh+qvKQYUqp+u/5yISJdenmst1YIKFIXxZfrokkiWkm4rEU40pow/tQBs9
z77yDHPH9LFlsnnHWS4vJ5q34uUloqD1vS5UAfrobOh+0SeSjOA5a5X0J55+cz1DtIiZUAPIxSmh
O7ZalhzSfw7TjMKp2h5UB2KnEhWCu+ub9ytuXn1MC5STLgZvKfr94qN6F/mhKqtb0GLGHjEgVcUU
UhwkmiC6RCxWj1BVPhuTNdiukfqK8UgprEwRiYqjn11ezvnzmKnafC6QK0GpzbIkRpLUsMuOaqv1
1SmWFJ1PPyAAja6d1lr1XqxweSbo9rJHADoo/5JhL3dpQgvMNMo68yIzKBwXmg6G8YPMN2RIQkvm
WiiiIsgtqbBrnkC0CtILbdSlHZe4fEnIW0EW0fmhlEeDf/kzHErP+kRc63XGVJ+HuvlZOUH8wKDW
Xiay4e2AmWhY8YYQT6xHZVu5Rw22hIQWNoDsC9Oe4RF5ruRLok4mqmvoXF93kA1nF4Amk6xHx+XX
heg5yaqynoPEi+UwfGmhkZihYlfm9PZTTG1IdO0Z/RQsaMsdpP8cB0NsIIkNjuQ0ydBjQ42RTB/G
uJ2/92myV5W8/GR8KoPTReQk0mex8HeOL7Varvr6XHhVp6RPozZJJ2j8U4iIm/Zm76AnyFw5s2s0
2OkZLE0NqoOTzjEEGmYUnszJNpg3hVeWjnCc3xoKgkwAXUH1QbMZCllP7VRB3Qd2FhXebOeQbZgo
JrYGk40tieTOQ7C1g+9NibP5bgczSZono07YwTm33FxF/tQaVDjjRtnY2cFLr2dVzGhwwgnYkfJY
moKYjc4ESo1eYqSVC23PA5xBNROOUJkIMrgdc5dOL8xBlcC4CzHUmsAQqnVqOFWJ/l8bz49xwzQB
GWqzE35eYp/Ft3pnZnVroExPXz3gW41OHR6bIfZ/2OPUH2cdbYWUppyrEbENUKfG04PT5+33IUvt
nbVufUX6ICTHVBnIIVYHb0qQgqXniMPMUfecIvXpTZBQw/Ws7KnFbJkCwKdQeCO0h+xy+RWnsACo
6SciaYxfGHitPaUGZt2PtrNza235i2DbhOySeQyylaWlSiYrpmiWQk5uVofS9hMI4poHSQbSL/vl
39fvyK11gbYmg6B9jcXVFjotTSSzzBD+7g0VKv5JOct5l53bXg1P101teeZ7UyuXSdrA8s0CjfGI
kx0eJ2Co2bFv+tTcuUe2dhAYqwHelufGXJdOLKVGG8AOMo9Z3+AzhYb63xZ6DrinmvFRiXtz54td
FDX4UAa0CQKWTHt1vYezBMVQJ7GHJfxlRwmY/L2V+/VLA+3MP4R487PW9f1DGbXGTiF1c0sFWSnv
AV3q9ZzLqKHz1kl4ZY368Qe0AyAcGQcM/canEywrjKiCuabvvvTJOZeM0IBZxIOuSHN1yweH2qJc
e91BhAMs4zkcHkSmyP6YrFgf57osKMBmFlYImo8afMifJ07+q6IgLoLiuvKIYDXCjdetbu0h0COi
VGIg+tar86YZk8HUspl6igSEsqaRiR5y03++bmXrnNGQEOSVuMgFfCtNdHgB0MOkxt03P4whRWov
DAAqvVBtj5LjdWtbJwDoLpUunXkbbovl9+IEIJ8H9503wG35BVaKFLkSo0aIq2j+ULNY9a7b2zgB
jIHT7hdFblr/qyhBQTlCqmHO88Bzy9lblU1F+YcUOzDFhWk9Z4cMrR4dEYcZSdi2jJG7uf4DNj4i
2BtK64zkkJuvg1gCIkplU5d6hT2ZD3LclE96Xuwtc8sKqC9yRxIbvGVVd4PhI9Ghdss8kAU/dKZk
YduRbsaTAyEQg1ICHw/Ue40p1BKYdYxC5UYuEw2dAh/dZ9Isv9g50xseiR2sUK2koLHGnRQaJZYQ
cLWXyKgmjeqkPiYRfIVNVCX3t38doi1wJyJfu2AtIcmVrLAZMi+wNGBlcVEwvw9jShGcf8MQgEwu
YabaGPld+v045aWtx5yypqj8kxTkwUfGAPtPt1thTJLIm3AAviVxGt4FjwSw6QTglFsXOI3bhnF5
l2vWXi9zy9nEXAGzGFyKRI5LK5QNoFGXeVVQeQ6fjACsPNA8lBJ27r+Nu0KUX5F2hIQaDqPV2a0Y
ZVFiSc49Ku/NMZP1qj9Gul5CFDeWZDKw/knqbxxXGCPoPtN4ZnGrHYRRDWnhkuixkVSZGccIReIo
0Xfek60d5M+LgI1WNxxAyx0cjQgkGWmsJ/fUeiSVVGLIkZW77g2/Tv3q2QK3DSEKnXseyV+6lO/c
Ydbg2uqCNveYGPowWdnkSroDIA7JlqD9LLXNY9frD4VmnOdpSlyo9Z2dT7i5UN5NPJ96s7puaMbN
2GhZPOeepmXtqZ/JMxDpLXcO19aFQfhLjZaRc9rQ4t/frTOb7U520jT3UhZ8V3Zl81RWdPQLM95D
iW4tiKNF94HYnrR6dY4NFXUDmqU50oyleehqZJrGELXM619uc0GgCGFWMHgl10XJWu2mGDF5PB+p
esMNNT9qn4oACZ1HaTLyf65b21yTTZzNlYs5e3WeEVBLqLXmJGbEZ4eyj+oPSJhNOy/x5pr+18o6
UgO5UjaKTvpX6UWPLjWKMqkxRq7ZjXtv7ka4BqM8LwgBKMdsPffMvDrFPxhyPbW3lCfo5VCzgpoK
VbMSWuSCOvobx2KvWbllFVQ6jXSHkSFIxJZemE5aMkeJlHulxujkqR3buPlc9On81Zwz5/tEsQ2+
605Wqt+49cnKxJQXFSWCjKVhzCQSH43vF6cdGjHNDGm9YbV7U1FbfgJORhPFU4b+1l8QgtK5HS1G
nuoqmpCrDJoTwzTdju9v3lpcFxpJC+8YjeblckAYJ5IFW6snxZny0ulJfvIh23YrpzE/S1kwQQY7
yPdpKQ1/QievHIq5R1/Sbq2dX7L5Qd/9kNUtrYVyBYaaYhakn9+gn8sQqJZeE6n+o02G8oAe2tfb
DyKFM8eGbQyRgjXPAZdBH+NAhaeXQv2rYejdaJC7+w0r1MCJE8lDiX2W++sj72CWCn5KfX1kHir5
U06d6DdOO1id/29k5ZMm4EoTGrDCM9QIEXMdznzIswvEvJTq9lSTiVD0PDAHcmY9ZANuP4pMhYtF
MyXnC+WfBG0k/390WyAwDf4pXv771fw/1A9eiihvm//3fzdagDC2vDMjvOXdIxPolV8qcBx6fTf8
UGYT9QH1zZGj75bcnCop+NA23XOISoKvtk+pNhxz6d/C3Murt25RatTiMRedtfVTZ0qTaqKuTHwy
Df5jDB/yvdIn5UMHHHRnX4V7r6MHIdABHhtsv66vnjq5KwyJBhEylVr7r6z10iGWkVXNx68xXHI7
Z23TGHURWuDMRFAcX+6uYo52HtZh7s3oqcAKPxZSdT9I1pzD4h6p/TlOiMt+I24gvgRGb5KNmuoq
2LPq3m7rchJ1n3l2LYaZ3Qa++1MwyMPOedi6O8VrDj0y1N4whS3XF8IgXOo9LRXk6NBiGGbEAV0D
Luzw7vrp3nIQgLoi2qKZSF98aWgyGfpKjTj3RmKGT40+aKe0LQp30qZ655ttrgk4I0hNgbdeX9R+
Zakhcw+517ZWcNDyQLoz5tTYqZltLYi3jQedOWkq/assoA6dth/VJvfgxkMueUSwO+q7+tRk0rwT
rW6bAk8AtonaxAX6r5jatJjLHPhdhQBcUIFXd4O+ohOrjjqdsOufamP/2DRRehFkMGzk8lPJSRWG
mt3lnp743PmTOrn2oM87Ke7GosgIYYwDEc/0w/p6RIWd0R/gOPSaTAdO7W4oynu0LTTVlesx2TvI
4kevbg2aCYA/KBNTJFiPpozIw2SQlsfenASp9JFivB2gbprUpWtWvpY+FaWDYGiVWGZ91vzQbnZO
2tZ6xRwukGjQLnQblrsaGIyPovsQe3I2dS9tPY33kWTZZ5XI6/b3mkTgV6VCsNKu2UFzZZRUNEBT
rzIUtGCr3Cj+4O4I91DlG0sC44IsNyUsGPHW4I7BaDLNSpTUaycGYywq755dIyAQQ+26cwQ2fBJT
ggpETFfSEl3uHlrTZoq6d+qNqsGKepgFC2e8GYsPmg9/JMATOO+LOcVMNQt9rLGCpEXm9olmuMBL
2+PN50uQRTFoRwXwkmRN71Cno/eKFWCXqKZKmWskvvXvdStbH4cpYh4QeDTJtVf+FndmJ7cSVVo/
c+I3OuOIzKRqjfS1NAU7kb7Y/dXhImgjNsQOjeN1n3oinuuGIUq93mjKD2Fek+MWfEkIVXr/1Cqk
hoy67zKsbiwRjTNgg1SWxHTW6vEafsF8ooTGTxoPbhOXMUKJA9AJdGx2vtlW+w6GB/HFaErSuBCB
wrswq9LyvOkRzSTJUP6SlBDYSWn+6PP6mz2gszbTw3tSXH3nkdlwewGBZpiOERQGUVYf0emqCBGM
kfJc3lt3sympJ1OrrdsjKsGkKZif4HjHMZdrc2CalemwpuggzwniCkV+GJz5PhoooKF18RtnGeAV
KEyaF3jNuihsdVYPhldNPDm0ixcrM3XUmim1jafrJ2Br8/DJX8Aa6JfWVccBZJStM8JJizPoDoAM
i3uAIe3Ovb5nZVWlkODtCUBqp55cFtrZ9hG01Mxk2Jl53LRCrewXqBB0+uoTZWFTZo2Rc9WW5NJJ
M5WHyOia4/Ud2zpQoiL3Hyurl783R366knJndD4kw6g2uDHiaSjAzfrNFzpXBTUQWsR03ancL32u
n5CqR2NVYzR3pHKPaNLXHLaIn9cXdLltpEZEt2L8j3maNfVF2bdhMA2N6gUZLhDPGjJOcbTH9Lxx
OdDnY3hGcCmAMbFWi8nrbkgQxVa8QNYPuTS9mGl+N7V1e4jk0kvU+CPs3GfktDxgmjvRmrh4lnev
CUBNMFqChyNpWPtfEBZAp5mnTiXb6u6SVku+arA+67A56PmDnyXBHqfUxq4KTCtFTd5Ik/LO8tup
ekf6FWDS7pz2nGXJeMrmsN0JEH9xyixXRs2KF5mFAdm98HnbiYPOUaPKc6oYdKgjojI3Dbom8cIA
uZkjQKa09kYgHbHXMsBaH7WkQ7zNGLQUZZkyQDwcca+0fShSRZPOYV8k6ES1alKf9WEiHmJAoEFw
ykr6+jGO5OpHVEzFvz3yqyiCSaMQH9cVFBeJf+vJDes8DA8ZpYvEzXw1be6cPK6TU1Noyc/SAPL7
fN19L8keKLaCWOLbEo4A2lu9Oh2hW0f5jlIP3brYDQuzCO7Rr2oZSGnbIDgmAEMRo5uH6LnVyqJ1
h2GeP/sJZKFHwoIAVKgypPEx1vKkPTZV12kHSpCB8uj3iGK7aqa1+o5HXt4i4kfTISYaYOZ0jSLT
pUKLAt+hojrJ1mMToriYo9Z9JytdsmPq0hMxhXsQAYgZgnXpz2gBMOetVniWVpXHtJs7F2Gzeud9
3LZCr4IutCCQX/l7WkBFN9ZS4ZlpW3qQKLZPoV/KN9+IrEVDTkLQaOsXuhhO35PMRXbhofDofJhQ
i4XPNfFvpUcTHoUuLLUaIGN8o+XZ1eJSduqZteQJFcuiyFEpmPMZUrh+j8LvMirEFNNiXPCkO7Qf
lqZSu8qrbi5KD52i+mM/yspbU8cd2nHD5NWKr7lR1OQ7oaj4o6tLQ8A7RPeKdwX49NJomVWTCiKi
9PphVN9MHudz0xQBfKGBcwhkqbnr0DJ0HUsyzjuHVQRja9OimUSpHfAfwLyl6cqxGoQyqcSpfpqW
56QpksCl/U0tZWir5ptu+MafWciJOQ+93EZQ1/qxeRpnubLchhaEuRMAXT4N5PDMQgExILCjPr78
Qa1uhSONuALk1chgbOb44NyVvP1CoSy9G8p0/H59C/YMrsJVWUHEIM5xLhQiP3V9bjwH/tC/ygiN
PwXoEf6GNQF9hDEBP1vz4pWqb9R1x/LCJG9fgdF3n3TooD73codO1tDtfN+tWwDKCfxZdLIv5suU
WUc8NORas/vC/6MBKuUO8ML+vL6orcuToEiwcAv1ZnPlv3I8abYvc80odAlP0ZhIb8moNR+nUQq+
XTe19bWYoZcJ+ODyJCFduocflTqYShtTEAL87dR2fkZ6yUGh1LE9ewyyHQjk1tLo5cFDQlGT12x1
PhwIZqcqqAqvzMz0Y+lbqguLlnZChtPYiR22liawNRRPCcqYIF4uTYr8XjJsau8hXY0OjOXsjNCE
WWhRom9jBQ9yITnxzmu95SDUowlXBGIbuoWl0dCX1KTNaO9lWt80hxqK4vJxkOUp/3z7hyPI4EpF
e5xjvTpmUjYNU5dkpWdLfuYiWht8NkI5PUpwwJwkJZ13Fra1m7Bw85wzKE6TbfXh4nmu/F7loNXU
Ut2MLhFywYpZHDOgiA+wBU97g02XFnnN8UuIS2EQMNeY3HCaER7MhWvSFDn4lTMdmEL8Cev9l475
oJ0oYsuaRmMW54QfD0a05Yer0fBttaGBqW5W89i1aiiie2ey/jakxP4yxpL5cv0DXp4EvEM0LEGp
QH6yPnmlX5TsZFx7WiPpJ72Rm9emHOpjyEz3l+umttbG7IqQvKHtzLzgcm2m1uhcyUbplaCj3vx0
bBM0/mSEiFVexHsLPZw9QZ/Lc8CIJdg2MZAGJmHNrljVsyVHFR8P4q3oZIx6cpzHWdsJl7b2kLoW
tTpw7xQFxb+/K8gQyTMyiISbFzA133sSQtQ/skqy56OvafHOB9taEnS9xE4C90gbfWksN7K07+l+
emHuI2caFuOxhvXz5jgTqNc7K6tzZplQcMVSUXkaxBzHXI+0YzyiCn3dIy7DMqwwVMknUjWcQnjM
u40b0Yesq3HE27Uqvk8mVfmjUyL9NBh18WmSlHoA9OOPO3fI5g4ycUQvVAECsQaahQPz4VKaV16A
ZlF1UHoDBn8jYMzteH15W34hRpv+Y2h19RdaoCV6m1Ve1vrpQ9EY0qmDxPGr0+5yzV3GmuwkGQER
FuIsEL4td9LqEtMwerP0jAkJ+BO89GiVK41+zBWJ3oxud/Zdl+qJZ/XZvBONbH5FQTsr+lwCA7y0
bfagibUgrmAjMe4zTf4nQCEEuqbWqxDDjoLhx/Vt3fx+7+ytTkDXWc4cVdgz/bI76jZyxInq741m
blqhrmAxLGpTI1y9bH0OTVJu8fH6vs4hmqg6EHyacnd9LVsuAoqBDwZWis6u+BXvToAVzSqi03rp
5XkXnOkWclUxXvlWUxd7u25qa0HvTa1uKeQJiikzcZEuC2LD1UBudG5W6f7n37CDNucvrm8+06o+
qBi1BY6pq7yUxPxPAJaJ6UqDH+4JBWw9J4QeYsJJtKbt1VMpdWMfZzpXlFxU00+0P1Jqd6lNncWs
LE+qJ23vutr6WEQUdJkY14XoZ3VdBYo5pL2KSwBkD9FvqI2zXgTjIwrBxuv1TdxYnOCnJCZGfowb
ZLU4K/I15kXG2iv0smVcWu6bD2UHQ86RPnP7syr89vZeq5CSgsoOvRjBILO6Qjo5SukRgdvLstH8
kU+oVxxQ2M33lMA2SpSEUyD2RMxIKrROxi254ybSx9yTks55VUozOtUInD/qcuV/AGtgf02aKr7T
R9P2gN05X41Jim4VYyQuphRAbkyFgzxqndwEmjaBbwV2aaZAOsNOKu6mPgijg+Rb483ZxsLWmvIq
983YKiKFnR00yZ2cxCSObAt3rhlqvO43Gy4qUig6JwJ1DNh8eZ9oOXxnSdgUHlJk7bk22uZeDSL/
ix+W8c6qNu4TJj1EG5v7kZB8dUFqxdylczwxXRgxp6ZafvE6ogF5c7dBcJv+r5XV4xIx2GpFWSfG
JWPzPFrF+C2XenvnuG2uBV+kFQRqn+G45baNs5VoesJaDKsfDpXta6fOKoed4H7L8w0IRKiRi3QC
51+a0TM+TanidCgnfp4Mqf6k0tyl9xAeOnN4qOrhblCYZVZMyZ21ut15qDdWiXmwSoT5INPXj03d
ZPXUwhLrSWkfNYKoxTnqaVdWO+vcuLyI6Bi2EDmFAnRoucyhRSfHbkC2gf8KPceeq1PayPYB5Lh2
79fp7RNO6JqQwkAdxp4S7q/s9RSZ4THKwW0ryY8xduRXeZqt4/WjtbV7762sPp7sM0Zem37uhb1f
nrqh7N02q/+93QgTVIpgDgYLtcaGdOkoGUVg5Z5a+eqHXO7NE86wx+G1tRQxCsbIG0RhmFtuWIU8
YJzmXPUKSJTHPm3DD0Y3mjsBh3gwlkVI4Fw0ukTyRTF5zVjqz7MZUVAEW8+gxF9JHPffFDV1vvdt
UNWviCJINYziif1IZDs43vWN3PJBOPuBeNGxIOtc+YSv95YxxBklbEd7zGc/cMt8fFLV7lvREClc
N7a1n8jQMCaDJcbQVpeUZeQx0DxQqVGWlI9ZYOoPeaPEe1z2G5c71WtCK+ICKqnrZheTU30Z9sxz
K3k4fR9qSXcrOU2OoRw5t+dIlI0EXwpVMooeq2DAcfouaWScvZiD7DvjP8p9xqzp6fq+bS1IkAcB
92NVZC5LP5QyI83iVMMPW1X64A81egBZrz0hIxfs3Elbn4iSEXOpwMkElcnSVFUqlBE1TOlVkR0z
lGaPc7IbIYoSxtrl+TpMeRFKQe2zKnGEPsrtoe/kDJnZw3F0IrfXrAO6xc+mVf9DVo3kTUDfC6XQ
26EMFPpwAajUFFE7Wu2lw4SuEpZ8sbKBfq9WevW7BBv4zpne3MZ3VlbbGMxSOKc1C0xHI0Y4M9Kj
Rz3Ogp3q/eY+Eh4C0xTX01rdKa+gaDdKRvzDvByAF8hTLWjkg7so7MYXXQrDJxRAmofU6YkbdbOz
dzxz4+4S5Xyq6+yoRk166S6t2SlTGDLABeed87EIlPjUy5L8aaoH82MewRpvW4Xl8T87weHmQwEm
hcI246wGsekq9A8jRCcbCXhq61j1k8rQ2LdMGY3vBaPXt99b3I4gmEGF09tdQ9lqyaiqVorAjDom
CsCdWjzJsWp+ub6gDZ9ZWFndJUhdhiipAIKdyzp5DOQqMM6mU9Z7vMabdrh8ua8EWdwvEex3ubTT
RX2TVKwmG4z2oDH0UR+SKZz2eP03bi1SMyS1ZT4RYK/VSStLubBHGj1e1xandCr1kz3Ef5RVcTtq
iDbvL3JxKBIQWFhtnKLOCs6AoSjMncewqZ59xbF2Auyt1aAOC2UHk0ACDr30dJswIOpmRlY1maPU
lt2zOZvhMevi6e/rfiACpNXlyEwz89OiCEzyt7ocix4tv6JRsFT1rt8xbeRqhaydkq5tOzdV7Bx1
XBil7q+b3XILarMCxyjEC9c1YBTCOu6SSLA/jObBVsrkqEMxcPv7YpJScl+JITtaWcttTGcnySQL
9LoRZ7FbaepwF1m7EcDWWihHgadVYfyhFLGy0oFN0ao282z4GA5W1RUvgxYkOwW2jduXcgq1Uebq
UXlar6U107IE04EVJ+0/SFMrGycSTvtbkHSFG4SV/QUGqsQ1wkDKDnYVKzubueGTFLaRmADMC852
fftK9ayQkQNon2dmDbKOGThoO8bHqUIA/mbvWJhaxYmF4cRaHDIAyuyfdbRr64fGC/5bRsAoqTxn
4r5dfrYu08u0pVsEi3JagWVvfvRyYJ5/YyUWZSmQSkharAOAUmnUbEB+1MvlEKDSwGuhEOWfrlvZ
+jQIAwk6WiEbv27iaJkGO0fMfjVpgCyzE7WS2xtp+wEVteHLdVsb3i70Dug8C8GIizQl0iq9GRTS
5bat6Cs6YrxMDsq337BCEx3KbgC8oDWWH6eSproEjIGzDQi2HBS9Sr1kkue/rpvZOFQA/8i+gQAy
vLMei5VbfSzjqCfWjdvpZZ5Cs6sOdTIwsKpDMdQcMjnspqPTNUgVJmHYPfadP0TjztHa2lNuQroe
iKuDLF/dICVSxmEx+Jk3j8FfUxwpT7YSZTvdo6210jHlGmRiE7TcakuzRgbfqPFwOZ0WHiAEtCFp
678aRvspVLUPWtx/7FvY5RJl3kEpb7knLxkHjfWBulk9mQND1L2SZRzn0rCOpGPyKWgLMOBVsscc
trnIX4Bvei7goleLZMB/LhWTeSzfaP+uUsh3G6u+sxz/22zNd1I0whyj/Znp6c6pEEtYPaO/ehI0
DMhvKUUv/bXt/KBKEobO/LypMrcygvlPrVKbN7uWaustbOXYvIsY0qlPFBOmeedx2NxhnlFQ0NRb
LkjFIAORojBxMtj0bRMVQ03qXVlJ+5MBAkU9XD80G1m8UBNnYpHeFsHJ6uJEKCqpLI1YWIlk44jC
mlYzc9Rrh0AntbcSw9irTm+dD3E8ROFA6Nevvurk6+qcDrjuWAi6hkky+mPmy1q7s7JNOyRrsCmL
B33NzcYIWidNkp15veLkCI70s2uDVby9RmuBASMDIsuGMX+1Gr0rNZYD2LeIGN+TjLL8EMTjHhPm
1lrEmSMY5r0m9V16pD43YaG2uEQhyQkktmXg2XpivV73hS3He29F/Ip34X1iNrTZew36y8aJ/y5K
yCccJwi+p/4g354XQbZO+YgxEgWpyZUpI5O6kjouH6drnONQlcFxBrB7d31Bm9tGFIdfk81eTHHL
vp0WucG20dFN/obIyz+Yha39c93K1hGik8GkP/9RjVt9HKoeISK/XBcAZ74zYPmq9I3jprXUH+Jx
DwmxEeLD10gpzBBB1QVrBxMBsp3CZ+FNffMU2qX/UcrM6RMPovnGpAAgD21PEGDLLah7wH2C6gAV
/JWLZ0NpSZCW5x4drcqFRsg4lKEyuwJxvHNmt1ZHRQI0HDpFRFirsmmoJH0VSCqPS9R1b5FS5+mh
VY3g1Piz/0eL4twJNpGbTxcuyLiPQ2qBZeZ9ln4/x/0YDlaTny27KZ+1JLNctNjr03U3uXBGrJA1
wxVJ/VJgZJdWKCnVMhqu2bmztTF9UsuhnV8s00/3VAMvvheGBOM/JnTaA2v0hdSDAW+iND0zRFcz
p6qHCMY6xSFOmr3XY2NNAnrBMARYWKKdles3kaQOsWmn59jvHBudCDm+q0dNvfWEUST9NW0OgzM0
fOuBGLpJ4N2rMDnjOuFDPhj+n5CHNm5gIMTnJopZHq9/q8stpDIlyLZFtsc9tPbDrhmNsavisxGG
9asjycNPvxq6e6YfnB2M9iXVBM1nYE2CXI2YlbR96Re5MbV9GNfxWRmZ9EVFcnjskc1+7ie5+7Mu
NPskS53z6PRD85ijbXUumjx6CYAp7Sz68mNyVQoac5hy+JbrnkWfGY1vZBmLhsj7QYaJ+i6KY2XH
ysURF8TgTPnylEDMjXr3crkQoxt9W9rRuZZVCYqQ0X4dnH5yg2ju/qpHeXophlm+uXYrrNJHBStO
wfBCecCGioTawRSd5W6q3zpNHl9rqswv191mawexg8YZCOzL+osEz6edGnp0riBDc5Oq7Q4VRYud
Hbx4b1iLiJ+gkuOAM2W/3EHbzEolGIzojJ5i9lJrIQpPuRPqKZD3avjH0IGIXl/XL/GrRUSMSUHh
COEWXJg46tJklPUdDLhlfJ7VRIm+OlKd9AdTqTXtWaJyPJ/tudQyV4Pmd3Y7q7d/jLpZ+0f6KbJ/
ksukbh9V+v6Sp/GJdbfO2i45zH4/poeOW1HtKNjHRfYsd3aM7MSgTrn05utO6z8piF8OjynkfOaD
0iZSdIr9qK/vry/x8sQTwdEiEftJKXB9k5GO17OshZInmchCurDLJD+cKg+A3Fpx8+d1YxcJhoh7
OGAiF0aha53ih4NWBqQ2MUwkZXlnzW35OOd2/WwXTf9BT3357wkgGDVjp/euW770UAPoCQLVGAeX
vcYDmoOC6J8pR2dFSu2T2eQAQFD5vvUZp1HCkwqVBjspxlmX7mIkdmUqjckZD5y5fSRJVJM7ppua
6gC4H8UpcBVdcq7MFCTdjQskZ6KtwRnk/IkzvzSdaQF/25eCsyOZvnxIekk9pnAX7yENLvwFknww
tiICY7ybybWlnWiUItOo5+is9Yn9QrkItbM2stW7tm/BEF1f1MWJ/8XIz3g/rwRFw7VzVoLNr9S6
6CyNyk9kQxnrmpSnwZGeZ6ne8c2thSEbTi5DAKFhbbmw2pm7QirM8Fyofn1qU988czVXjz7ox53w
/OIpoPQphqAEaST96zWs0S+gDUcygotsipX4YzNEhvE6JKr9I7f6MHTrTgrmQ95a2U7vdWON1C+Y
vSI1BDC8NgxiWc1GVDfPfdMrrllzT/etnbijPe5RUVwcONYoVGj4buD3GfRYbec4hLQeOAp2DPUd
KlL1wVcGf8frtxaE35PB0+YVFbClFdjmdBsq9/jMbGp4SgOJtWhyfJqTYg+tf7kgNo05dXI3Aj8a
sUtTgzTPhTPpwbnMxv40T7bymjr1HsTxckFE/xbQCa4p6pLrDlBmVsFc26HqpW2S/JXa5O2OVsZf
gpqO7/XDdemFmII6QdB10FL+NZb5LuvNifNKGSJ1nibjc1YHD2UXvea58r2a8qemLm8+X7oAdInb
n+vxYvJPjqjuMtWgeGXY2me/Q68qNtTyIYV8dufa2NhEHAJgDoECbm6KT/luZTXAvxD4v+LJufUZ
kZ35Hqx5clCkNtx5VjYsMW9AW0ZkAVyLK6fomMxiLllRvHTKNBTGy841S1P2UDnYE2S4vAtJOPBA
uHT5ZIyCLReV11M6mDbktUXQt27HEIySJj/tWDrWdAF2fGPD2bluxXgDMbGir2u5phaocgOgzGtk
S3uWoz7+0MoIRl/3wE0rJOiM/Ar1wjUQWgFHWzLTo3ht81+cnWmv48T29T+RJc/DWyfxOfHpCWga
mjcW3Aue57H86Z9fHf7S07GjWLkCISRE71S5atce1l7LFp9SOHIuapIdZbl3vxEIaEJHyUqzBZzA
DY2oOPNFL17F/JDPzC6lvtaL0v+0rd0fdVbvW5OEaECseE82nylxY4a/GkeDaXF2TtqsdcGK5lBQ
NM9zyZGCErMR2EBsS6V4c8x7w6yUFFjKi5t01lvaVtlrJbqn2Y2lFZkYQZgqNW83de8+9dzcyyy2
b9Lma1+ZYxCtbXeQQeydEccMfDBDrYAFyD5vT3cStYsbJ7nOdJIkOVRLteyD1bHKD3q0VJo/lUyd
+REizeLgqO8/mCWVVSmzUwyDv3mzPjiQlDTrTEgMs9h7KyFp8IfFc8NkbZ4m/+ONAnIicVygP3gg
bxepLEvkjObCXHBHf19zB+ukueJI83p/qyS8hQPBDA/FpC3KA8inSh3bEy9lXMy+kw6NX5TiiJX9
nhXaIPJT6SiCbq00SbnCkJ6sjPEk84kEXz83g3tUO9olDAyAA7eA8FWTElFbvKfSKK7XF8vCqIRp
vLlRZf9jjqg4VG6dfu/W1T33iVf9XtTD0QzA/ljgMZhTB2pKvER+dPutVES9EoO5l5c+XrrXcopX
wjKnvZRN9jQiSDon3io8FDwhZEi3poqoc+aEUfiX3mUkltlcy/XpjxdX0fftCQ0LJ5A/pjwNS6b9
/qwLBiFHlE4wyl/8fWvb1OsV7rfU5gHTov+mzE0hADa0/33aCoU5oidMSeDmxlM5auZMUTVaUE4l
Noxkbjn9OmSNedT6uPPRADcBrJKlJdBqmxi+8MosacvYeKn6RL0w/TqdOyHKcwq25/LUkngdJRoP
pLX0HvJlud04ZaxFrJoJPIlOEq2+MKY4PlWqOCpCb+7Zv3aQDERgRN6FbY0273C9NWCqqyFc5aQl
iXlJmKI4cIIb9/uvFY+ZF8qMSCHuKGTqdV2SDCtdlY3/Ya7LQR4piqfurJa6+Gcq3dy4psK1ygPD
d5f3g+GNS4x5XsAE2c21gc3tl4JSyNeBJvJBXn7PCuKLLE6qjDLde/ux6oHp6wUZpmvlkMxVQ+m9
Jp0i/nz+SPxoZbMWxUFfpy/L9mqZ4/oxqV3vSwaFxpFA2CYQfP9WYMSooQDgwkFtzOhzVK8DyubX
LJk+2MP8S8XKTtY4rv7SwPf3/KJ4GWlDE+ECmdlYc+MiWrOhHK5MPJrLGTxagwCeWNWjgdp7R5Do
Fk+ILaoYm7sLfmswnDofIDntAVJVCrwRtP3qRfyUjO1UfVSjJG4uaFyZ4vXxGu/sqAWEC1AB7Rfg
TxsHXJtTblKFG6/9ADzpNKlAQwJnKaFX7obIsP7Ky2IG4fXY6p0FcxiZmYBdiDb0lsm/trV2tXhS
rkUWZ35u2dGLQ4SQ+kSKaL1pbfbmKmb/pPyyPD5AsBArpncrJRE2ifm6dHE+FytmdWVGRav20rcy
WfWfH6/uzpWj0MbppL3EJ1U3ZjzE9HIvTbqrFfXR6K89McmvSSriIy6Uu4YAkVLAh7KacsPt3Yb4
qTKn1OZuT07qLzHUeMq0PCm7IHeNVhntJbw+XtKQv+LHlFI0aPlApHk19PrDojjjq6Wt0cvjPdtE
OxhhPF96EG4B5frtzc5HR49a0bfXxRryN6fp/xrblnoz8mdvbqGvzZcojqzkXFR6fcStv78DgPJI
0KlsMCPCO327wNrT+4GqU3PNmrn/uWkKtNYUbRZQ/jkO+gRW3NdPdj3f1yvxmhLyQXS3zdMtu1Sd
2WC9Zk0gcmop5v/clIy+XJpiFlfTmYYzvc/hr8fbfG+paFwSIgNmY3h5E9p1ypAyUqJ3V43Gdfei
LgLkaGkShkH4UKS6P1a1KQ7uw/62A2ghxeH5kSWX7VoZHNXcGO7vq8iW7lPjjaP2UwUxQfFR8eC3
8pkSU9LXpl697rfHy91fEFmyBesojy+Vq80FAY9iL/1U1td4iMq3CEUqOhjNk5NS8lsyuApmiDY2
2cdWwpvxwM4W81xfx3bJXxS9bb/MQ3vUqrvz6eR4LM8DQqX4l82nA2fsVllR1FcVvrA3u6y8f1AG
nM6klRU6aFr5pDLqv8sC3qBSiyOd31ZMXbMAl6/r9bWL5xxutBE93RTF4cefaBO3/p8VMh1qsly9
bQ7KYIplDjl04rUt6lMd26OvR0D2jDo6KiPdPQ2Mq0iEOV5m65c7NdIMBmPYwdkaA3ecq6tRLEdR
w90F0aphzhhE8e6086AmGuCJ+hplxENx2q3nyZzmn+cu7YPHe3f3SPB95Jg7pbhtqarNLKdnJKa+
6sm8zn4ZdXqAgDDEC5qwnA9a1OjPVdH//VpUtSlkQrwIVv/WVepxTZyKGNN1MXLnDwsSbr9WnfTn
0nOOFLvufS38I+eCkToeuE1QhMoDwlWq4GDo2nSB6co+JwC6/MdbeO9rMQ3ACD/Rl1RAuF1QL4dF
FjNurkz/jr9mRWf/PMVeH8atejR9fs8UuHguFFcVCOemPDYpg912BaYSUu5T3OfjRQyVdRZjlRxE
dff27kdT8r//8GSTm60tLb/66hlZW5+pdNvZuSEQPHhO7tkBAcKV4gWlGLL5RlqlrdqixfXVLo0l
yBPLfulM2F6f/0agJYAa0VORxczb1dQtQOa2zVAcqJom+sBMcWWeNAYcore5QtXwfzgSEA5KJA2H
3Hmnrfxh8zJ1HtzKWTl4YmzOZuwlr5nelr7Q8+LgAt/bP2LEf6cPZW/xdmVMbkDm0ePT2bX1XBvl
6nfN0J6f3j/ZFeUZlGUduJpvrQz14GGn5dIOymyhYjIO3yDv1aePVHS0+MDandceCBIBNrVTuHS2
moVZZsWVXnn41shRX7MS+s1YF76IXT9HKv6Um3F+cNx3fpCGLNPXEkQmpx63lZxUYWICYrjq6pSK
+sXOPjXNqVHX4TxDlH55vJl3bdGe4h2hUUUp83YzJ1NvlM7lyLtrQtSkFGPXBHXV8dX6ODO+dIoz
Hzjd3SkhiSAxJDylXSDxCrcmm8JKzIgGzlUVqfhYUBk+FYh+/PR4YTv3RKAg2zm0EymEYOfWihIt
ZuEOBVZqKz7p3WB+qmtRvWZeKw7cxj1TcpSduSowJkxX3JpK51qt3Arm+mWJa5/idxc00rUPWRo/
B11/p4qUoABEirjPvJG3ptRq0ivEYuNrWxbWa6So3id9dIoP3WCrzwabsoDPqy97OrR9txtoNGpS
O8KKr3HmIOaqtN+qXBxpIe6On1TyIJQFig+6ldrd7XqKqoictJ+cV91aP5WaFqbR7PpIl3ydlOjJ
/gA+neYQDSpyZVRf6ITcGovAe1QGKh7XjPD+Yg9RUvhulEXnlv/tyZmhd2NSkoIY+l/c0a0xUxti
qS1TXTMr089Vsnr+alRHQMn34vwPsCZphveKZBYggCz/bh4T5pjn2gPfenX1IZr8ohr75pSMaWm+
Fpbb1+EAf8nyBsC3OHcNr5tfzWnyqU20wTrAke++pUx2cViIJ4MVxnndrthapR6N67K9ovIQwo48
9RXcn/XdzbrlYw9xjDh42vYWccpUbWXEKJlMNy9BozrRULVDcU0Hu/u9d7ToA/O/ZR66Y+6UZ+Az
qXZgcue8ICtirlOWHz3o4rbTsN4wuFbXmMW1Y4LaL9NSO7mLeTQouPMo0Cczgw6aC7wtSKfNSU16
DvESWdN1FnRjiFRGH1KO7lSv1hEl8ftrcnuCyNnhlSILk2nRdkVuwW2I+3a4JmO8fDQ1gY5Pm/Qx
FtXsg1cgAOhq1ugbqIm+NHpVfSBvc/6cY8vx08hMnxyu4ERTS4NBG6Ir8JW7CV2GOQCQtmV3raqh
+w6OUPc7b8gPDuv+O5JDA854DyN0AFC3h1XttWhdvLi/jpM5JpfFNhTEn6AzeDbYk2k0uZkktKX/
vg0p1yhFGDXph6uraMPnsraKQBh9/h3RXP38+MXbL4kWHvgqqoEsjG7y7ZIYC5iLWZmqa51Bluzb
q2L93Ovq8vWxmf3ZJHIFT0AL2UFEZQssFkVrEOitmBls80QEA0f9SIabrpADPza1u9+UBliJJGQG
X0zifrsisbotc5D1em3jufWTZor9PDPyM83KDs35+vtjc7uVgRYDzcu7R+cEpNomFurNFhCXZ4zX
fEXXuGgGDYZLaHd43I8gxHdMEeAx0iG9NoTgm+PXjrHqCktM13qMxdlhpZ/GUmvf6iZ6umgk0dD0
j6nEkwaQ7N5uYtJXNmR4mX4dSxgJoHdrmMKyy4PARP7gGy9CX4tBKHpoNsjFHTRjtRuvabVCJxsc
4iCZIwcx1Dz9czKRHrOqRv9QtnjUg9slv8jOKoU4msqSlmmb2xiL4SnCW/SrOhnRpUu67rIObhp4
bTF/0tZhenMqs/zU2UX0X3g9jgoWuxtHgQdknGQnp6Onbtu9Zt1kDF144qp0tnqG0H+BZLB/OoHD
CvkHvLLgoDgzm5weRKZb5Bq3oK+W6iwm+x+rb/XzbGtHNbntegiPSBQlDT6U5BJke3tUIgb7i3zp
1ZDJHOXzzD0PG8M8auFtj8q7FSqL0ApJZqHtg7MQ1pZe6q5hpLqNhLd+7cz5Jx14gz8k1h+gmIPH
93rrRqRBonOKtQTNvKeby4YkQyYcqPfDorQXP3YS+yyWxPFNo/jWV8kvj63d2UQ5dKGTv6HgtaMc
7FqrsZ28XcKR0f6z2SnRaUiH9sA1yk/x48kn3IHeh0Y8BVqc8bY/rsiIGvjdHMZ5Vf/XqjXzXC/r
9LK0UfEatb3xe5FlVTDUhyH7PcsIaFFJki0OTv/tIRmMqC0tJ5tDU8va89Kv/Vlv+/7MzxGBWzr1
l36BzyZqO+/Xxzu7dZpyzcRFNG7gipKD5beWu2JpVmOepzAfKvUCFF85Idyg+lW0Puuf0dSirYbk
Fe8X6eo2slxSYCj6WA3h2Kz2V6gOmPxuteRr4yxHE37vf9btp6TkRAFcUvDLBHLjoL2hUJN00sZw
MexMRQ91LZMwU3p7+pXHsUjPiTmX2Vd37uL4VUxGsvr9UmbuJ23yEu3kqaCEQoKqWLmIQl3is2Wi
UXTgafd7b1Bllgg1Hq39iM9smvOsL8sYMkcF7gPpwObzlLl14I3FEVToni3yQmASHGL6uJsNsaY6
zXoUccO0tOvTSCntw1zOCXepWX59fKT2l5WDDCQdOXne/h2FZh4nWsXEOUcqb/pfPHfQfxVF9qRO
G+0i4KvIi8DOIgdQtqAFNSrr3o3tPpxGLzqlhV2cYtscDj7RLhd8NwPCiaQPK9Rlb++HXukRAGPk
Y1bTqP9U0TP9Z4mh0ByGbLjkjS3eEhRBAvrR6qUd3ORqJbP7+nhD73w7xtzemYJojTHdf/sbysha
l8xV+zDP1OqTFTXZx04fFkpZ5XJAIHDHFAEN4RrziLj2bR0ptcuscWvhhcW05qGeAaVpLWV8sYen
sS3MSHD0JcsERR42WB6jH2qo+loO/RSVbqgWjebHXZ8FcdxEB+/UNpqRVnje8XCyQY2T21hxTIBB
hPFh4oxxgE6zCyQpq18h1Y6Cvp/yX00CntAryzRohJ2/PP50e8dOSZXBNpkLkqdv+5prWU1I30VO
2IIH/ChG+0NLxH0lt1kDooU2WCdN+2ww53B+bHj/PvPx5HivpJliOHdzZvRo6C1rzdzQdIrfkxaO
dDhsc8gtC+H3sXoUf+zvPJcdenm8mGz/b59OCH66nOzTCZU0h8IzHuew58G5PF7Uu9bdrVunOsCp
kcx4lAy2VUFq+y1AHkUPdQN1OtCGiTWFxKnqeHZAMeO4vSX5u7eNWoP6uHXrz5U7GN21LLs6BSXJ
y0PLfNC1z3nZOekVhHr025y2tu4LdxmV176ro49rUcMF7TMlYcV+AS4g9hl46Y+IrvdnA9QwsQw0
7DxV5LS3R5OKpCALsrSQjg9TJiIaVAPBrqWYP2tUXOagUnoLgEGrUHJybdFoBzOm+zNCjk7zgvOJ
Sg857u0PmKN1gO461sNCQ6baR4J1cH+NK1f85i6Os54S9mU8cDC7g4ItqQvFJJgt0Zwbf6oQGDDV
OmRhtxbLS+4ladADgnh9fFDuWSG7lZhKUtwdYaMwo9qiA5SHZqMk0dWM2rE5QZUgioP34Y4hJoKZ
reHws5wtApcBsEHL1zkPC7dhek6thksbd8nXp5cjiX8AQXFa5JT/7Yfq0m5QliQtQnAZjMRaoj1l
KTyHj63sfD81P4aRKBnzx4A7kWv9wSE3XWqZyxylYT3DyGRnjf6x1qHHMPTiSSlDYhBpisKYxHcx
mLRpavVFjgq5nWUhaKL1rLRLdEKExnmyrvhuReI6wFtQWNzSuPVVl9R0adIQYy2piVbU7SlfkvrI
++2yL5bDCy0RvFQ5+E63O1e5U1F5ZZWG09y5Pw35al6KrLVeFlONP86O0r7QGtWerA7I1dGWBtol
yX5JWG6NUgFvlwzRtzBB4/VPxjjEn4U7JR8SZ8p+aQ17/pLZkG0+PiPyDNw4YNIvWT3io0nIx7aI
qlqTMLXczMJSV8ogalMVVC/e83krjP8xAAgCEAyScbs0b3UpypppHjpZalzMGK7LSDOPwLV3zjvn
nDASfDd93O0TmSRJPorSycNWn+fsBYkwcw2MvE/iU+mVh/C1e+ao7lFbR9CGt2tzvRzoQFxDmZuw
7eIonBeefLfXkgCwUXXgZHcvC2VenCxfCQgsyfnGydZiavqhbdow8oy5OXsAMYrPDETY5Qnsso5U
beo1OuHWOk4vsdFAAPj4A+7XirAIwDVqVjLK2zZ4p0a3Rpc5mNCYrPXMTv9X5ek+JdN6dMf3Vw9L
bOg7+SSdi41rjOOugr9waEPIVaKPjaKYiLE7zk/E4sY5Xyzv1XLW9DnqRplCwaXBu81oJWwQ2xJZ
MoFkttKhJnFblxcGHvtTu4AFnNq8Orhwd3YS5DAMx0xw0jEzN7c8ytXI0yK7DlsN8XBqLPqanWZ9
7vuLNqiRchCv3tlOOq6EygxGce+2hxSEAOp1HvGGbSRzoEWD+ADARnxxmHr8Yq+F9gXNpyO9s12M
TkaKN5PKBATqNIBurzvSuVNeRX0WOqQEn2BrMy7OtNRXRuy02K+aZMx+WcvWiz81hWL1L0NZOgfb
vPdrJJFojjCzLRuZ258gGHk35slVrnCmpYiXO67P43HUWbxjhScPV+1JvXuKdbcLbYVO0yXtouva
xskXpuu+Mcea/fL47t0zIjtPshbOI6tujOT6OlitVUTXKi2LoBLFcDJyyFkfW9mfS4NJCCCiEnFA
YrP5ZjkuJdHNKg6FBqfFCmtlWJdMdSaWcsRttDeF06RsJNN9EsYt9N1jKqayjLkOS0bClpONbhFE
zpZipfDxzNBwP17Z/jSSwnD0kZOCqR08zO1HUop2EnbnFmGTF/q5LAwjLPIVaH28LB9ThOMCzUmc
c9PH82WO5yepubkIZKs8EUx/45CppNyaLwv57irjGqKXVSjn2jSAjZhUOyYf4QlxRKa3Py2Yo1jD
fKSUrNzmxwXz7eng1GtYFsJ8TRrPPSM9kl4e7+n+EzICRBsIqCg1IYLY20UNxAxzIZI1jCObfkln
OL3vDSV9oAiOr6Pq311rDiUsdpCa1664PywofiuOCDW17V8se0Llp+WU9mg0fXu8sP328cahb4YA
MrgYOvW3C/PSaoZIf5kogxttTB08y5gPMkGEP7azX5J8S02PsJnnBp6ojZ0KjB6Z2hQa0aT6iCjW
rwX8BMEwqkeqUveWRIpGZvpe398y8Xg9Gk8r+JHQUcbyVfWqMYgVSG8fL0huzG0gKf98EkBTqpjs
3rVmURaD6RUtdFTA9DCHGRUiXQnK3HCbz8sUEKyrT04fc7ckKJpYGWQHydS2Q+hUibZEbqOFOUiN
c4ZY9inuUuc0evmT2ubvpujpUqKg/AI4dXPiu7Jc1bVMtdBY6OOKqSiDBFnug3u1/1bSHxK6vq8J
iPntsbD0RsAFbKjhRKX00sUanF6NOJJTu2sFCCLKpzKY2xZ3klSDqid21dDJozEQrbX6xtAdcTHt
iztyqyTHjsRp0HfcLEasKxww06KGq9PFS8D5NtN/lqLUq7dq0QfjxaEiY34ZFDG1p66z4MiZFCh/
LrieZP5cqGObvDZVM7qvcW6By0ysKFEUXy3b3mJusyzcb5qo8vKiQrvO/zBVaJVkfUJkavWNd6Ra
dW/b5Ni0hhQXfMpbUp1s0buO0FBQcs+Wbzpz9m8Sn390k/augQkiqm8AsXg0qN7enoGYILUYxChC
J1KqQK082TbK3ZMRt0+SvHKo5bASgQsgaIa0t9kfnyVKEePEsZo1WPJmZvgM1infaLv+y2P/cGfz
qENz1mQbBzzvxrGajZ46ZZ+JUCUIPAnR6r4zufH5sZU7ewdagHoieq3M723vT1qIGK4XsYRD3bWv
ooOwJG3K5FSL4UjAYW8KlgD2j+4ikdOOWtsyFW+ss6gNcQ36p6JQtT8ybzHemLVRDnA490xRaiZ+
gUHnTsAk0sVzFqMLe8L2V9RY6tMwWbBSN+4BIHSfLkD3wvQjtmj3EELcnj2kLxI9G7s21HWgVX4e
l4rtK92ktD4oxLoMpkVL6gDIceY9/SJKxU9yIxqJYMu3nJD1ULvWyJUP21poV/CJw6VXNCcoU9pB
j0/J/q1CYxS8kaxEMKq3nQmMEWMzk8buwq5SytfeKbzXQauqUzmW02kaVfsgfd+fffpMvPdEf1Rl
6Zre7iqVXmsea7MMk9krr2C/zUusTF8fL2p/SDDCN6O3SKuUV/jWyJyXpdlWaxlWQk2+e/HsnAWT
KlfqCfPleVMkJLJ1D/3kDmAL/jlVya3KkKbVeEqK1vKLLorPVZ0k/4MpMN5MO5LFUvHbrCqXPHJz
NJfhaFt/G2unvzJVFp/jZjAPEqD9oSAYA+RNK5ve+Y58yxN6XaBH3IYzndC/Sses6hAJj1EEqtZn
CR0KKoUH7uqeTQ48uaNEXIDwvf1mAN/MJkNTIYzXZPwK01p/zkojDeKsSf9Ajdk7sHfnjMjMgGNP
fwASmk2ZNrZqVV2VqgkXzywUv9QbZ/XNVm1zMi+1+efxMbmzOjjaKRvxNz3xbYw7LTPdcpoDIVk+
LNemXvitq32LFuW6rEsTPLZ2Z22g86X3YmF7HJydzmZjQGpGnwqprKAZK627IBfQxa/AMIcjvdE7
dxoIIe04smUqDdvGqjv2q9cUKdgSt1i+qjEp7Nx01S+PF3VnC2mIQ27yrl+5S0dmYULTMkQj3c7a
CzQ7TQiCGutlAMN8zdEfffqVBowjSavAYqIWsO3mmFVKdWiMpxBwgevHhiVCq4n7g/fszt5Jilzg
UwxuAF/cHHtnrmpDZ0gzXLIJHFzp9deMZtXr473bv2WMGvCn46BkHLXF4GQ0CvRUyadQAcX6TV3F
dDbX3H4ZIqc+I+bef1SEoT3r6jkTcqSZbcSFwCl1e6MrNc3sFHrHcO4045dUN5IvXet8f7yy3f5h
hNFvKcpGHMr3ujUSCzcdqkSZwliATRBZVp6qPDkix71nhTyYeJdKAlHipglS6obwFGLz0M3r4jyU
5uSb3npUQttdW3mJ4Emjlw+PJC2327XApuOMNaxidOyF8xndUGQAnDb7PFdl/Py3oR4CwphyqHz9
N6ayRBnbMu/mUJmVXg9VrxyWc4Ku0bNjDbgf8h3Ku3x/ijHbsuBgKjNfvppDrpn5i6NMrW+gsvvr
06fgfXSHaIlcgVLM7c4x0YDEfcdRs5ZYDBSsx/E62LaVHmT2u3MgNTZpu4JjphUG9fmtnXGMpoGn
ZAlTzvaZ5HH5UCZN96z7xgpe7h3FTNvV3ayGWWZvorOvhpoo0tM694lfT15xaYZDasPdkZOmuKQE
7WD6uUC3C8piYxRCK9TQhj6s9Es3mghy+UAEvAlFmMvj77SrP1rM0tCO4p+Et9Q9b80tK+rXVsrK
QDlmgdqPyh/TPJpfhzJNgoSgBFintpwNI/q7gwr3+tj6ncUSX1AHl4p9JJPy6/7YBF6UagGXooZp
oplvdu14CIdV6Sk10vbg8dg5XBZq0b2U5BRgubaT95ltZaPDdECoUhk8iWr8PLvmRdHz+eI45Ye1
rI8okvdHUw4bcqHlHC/QtE2qnBp1aQjQEGHXjUvr24r2H8b0vGfBxVI+1AOSZkjOQwYdt2dTGFnG
NVBDxWhAGk4ON7tWp4vWOP3Bo7X/XFBTyUEdwFqyhblJwDKYEnJUnbVQraro73lY5kvVOPXJaEb1
oN98xxRJsmQkZ/ckRuD2ZHjVtCql20VhtNRp66fqYl1UBtb9KPbEszQsbKHMyGnESHQMNbtbY4g5
4v69LCIxV9J/7MooQ0Nvn5Tho/vLe8+dBroEToy66q2VrmCgsYxyJ8zTubqMjS7Jp7v6IFPYn3PG
BABUSAwfp3yrXu6COk0iNbdDpU3rIE/jfPDtOXcvTJSk12iclxMFg6fLuGgJ0KBnFoJwk3/fnPUq
joecZ8cJjcaYfU5P/aKYjThY2y7g5B2hCyQNUFNlQ293cDI18NKRboRGa+gX22iTn7KE3klsKM4H
NzbqZ99kWWkHpC3BkCQLWzqbRPYhiQr6N6NFuJzZyRpSkqj47UknyPsokcqg5nljGOC6XVUUVbOC
yiZW8jj6YxBm5XtlN39YxnU+2MBbl8R9wvWBUCLHkmyzO+Ac7cYIPiVtDBp3KTEDks7wF21WjqZC
b6/vv4YIod91DeVMzuZLzVVEdrDOU9B5WhXEywQWYGrTDwgWHTVT75siC6FVIdH6m8trxFlCL0NM
wTwYl8Uw+s+1Nkw/j+sRgPre5vFCgvCWMGpaI7ffKe6Z8ch7lzUNVPFnLxv8UhhHJCfyff//rYp/
d47UgDlMYkGe5c1yEqR8kF3CSj+Y8Vu8mFagpEZ/AhRmnwpgBz/ZtbK8Dep4kM3dRgLvhsmHeag4
HsADt8ewRTso09EgCWLNUF5AVCcEhkOjvqj20p2zrFVfwQxqAQK03tkuzCMRozvfUQbAsoPGg7br
LrQIe2briv2hUipfnfP81KeVCMuqyQ7Cjg1g///WSteV1qdsWm95VBvF7Iy0aOZAVDCURJHuvShV
N70YZtyfbfji/VFbxZvUGJdilc4l1VBQEO7g+Ja21K9jCXVKtebO18eu4M4RY2aUAqPsc8u88PaI
JXnHeMSUsQdDpV3W2K39aaqi82Mr7y2UzRnDDKUPSjuQW20/tZbkdu5W4xyYHWigCtjHJ5NZcWS6
++icz0bux0VvvyxWP5yUHoWx2NOzS+Z0w8+Pf8mtQ//3O+AdqGgBbZFoiNv1Lrky9HFZzYETJbZf
eK7y1jIpBUYvGoKpUZ6bH//Xng2hO7kC7Lb2FqMXwzOYzxSsAzvNQCrFNOJGrW5oyVVHtAz74yxH
ywj+KMG7gDA297hfVw2ifIOlWfP62Shy79eyLvJLBrnXeJAE3bdFo5FZFyrj2yYqpJQiSxZ3DjKz
JdfqYXzwQWGgAuYM06+PP9lm2ljuIQuTWsJQn1KJ3/ZKZprAWlwwKWT3a9S8FVMXj58E47hzkCTO
YPwmctf+oq6Rl/rWDNTYqjSrPcWKtzYnI4mhS/P1vCZOOdiF/eUBTEZgAAG9y2u9RW6YIEIaQzhz
EFlF/pNbIFaXeN5z3Bf/Lh8EGPgCMIk04TfftTBLpRs8rKxVOYaGXel+o3rDwRW9uxaKAPIVANa7
5SPMnXiyAdQvwSq8f6B5Lk6euWQH0cA7kvfWD/BmQnEg5xLlnNTm+nW8KY2itSLw5mxsYKyMkvZk
wns2+IvRe8oJ2jvm7ep+dpuLqUZ5+VI0Rty9RHCK9W+aEHp5HtUkN78Qi7bilCMz3V17mxK8L7Sp
P6ot3TnoUPvIKYP34bxtmDmtq550Dcw+5eL+JlZ4181k/g5s80hZ487+E7RA08ZwIyHgtl9hzOAE
TDdaCF1qxW/KPj+V0XJkZe/+pKIUJW+IaZiV2iInZ61d7D7vRDDLe9KtQPzU8s2I4bC1BuMAfy/D
k83HJvwDnklAK6Gum8JCjNhEIxghCkqlKE/O6OqV37vGerEskb3lCJwFeT+l3x+7i/e8+tYseRX5
CNQRtC6YLr518VPm5cNIFz9ohzr6J2K4uH8xzWzK/NprNe87j8/8DcKcwnmr03mMfeiJcy3wei31
Lqkdm/9VgKGbp7EQldSuKIzoU9Y5boYildkPF61f7djXpJLw3+6orx9oMBXfhrXNh9Cssxi+aKtC
66JVS/dNL1Fc95tOMeqXNNLtb2sWKb2/zHOify6bZu1p769MCUgZouZVH4WNamPUzHY4Lo2ItYux
5OXfKvRp0UtUGk3D7bBS0R3czP3xc0GEUap4b6gSUN1uWqavk81IpMHUzlq9JsARTyTDz8GrpSsj
EWBSCLkbkl5728tPzDxbHF04gVaq+aea2aGwVpuj6Yh9QEvQzNCVTtcPSJEp1/pDjWdoO61wBscJ
aqUpv5jlogSzEotPCaLt566bku8RUzxnk3mZg6rdHcvMtFOGJNuWedWmMlJDclG7k+0Gpja92ouZ
+qIx/kJg7Aph16clshs/ip6sSEKzyoSLBJJLVR5q+1ttCK1y9aWyOyuYi04/r/MigrTV1IPHbusJ
sSIHHuX4HPU7BvZvdzXGdcX0Oa1A6yiHKHHq/jWMpUdD2kqeyoLfF4RaiG1iTf7D3uQ9ounqbKL+
Eqg5khoQFE6/i8xd/3jsKLa+kAVR7KHETggD88w2XopHRF/lDEKQ9Z1ln8Z17b5G9ZzPftsv3p+u
1ahHdN539lBK/0AiQq2EotbGNc0F057CLmwCBsgKx7TLghk3cwHgcgSdumeKcTWGRynsggbb1Ecm
u+o0R2BqcozRz1Z9OmUqk15Jth4hSu9tpDx6UCLKAf1tTI1OMOiddbCDZFmKkxvn+h9x0yOkYC/R
l3mtndPTH44eOB5ESsJSlZG/54f7vVaF1WgSC5Gbc3yKW4jkbS0XL9C59meDbPF/sEfgRVOasJoi
5MaezixDEQEdC9osdT5gpQpEuTYvtjOKS6kp1dfH67vz6UjHoWWRxCISvHq7PjOzCdmlPfLW6re6
LaCm1irxvXORontsapeXcgkky4dkwgUVjBr6rS0NSs5paIsocJap+x1Fpaiu4Pwdy+H30W0K9+fB
dDsLyquo1l8TrYcMqmF+dr5aWizeap6MCZ65IlHPepWZnaybdvXBj9y+TdTByFA5QzTGPKrAG39u
UjhqWlNxgtRai7M5iuFczv3fj3finhHaUww+ECCRRm0eQDj1aJFBuBmYGboBTEgqvrCHo1qL/FN+
jE3kUmSthYaLLJhurYi4KTL4Xr2gEHN/nYsevcRkVC+LNU5fRB3FV3N11Isz6vEvzqT1l2cXyZtI
bepdGUni22+/dp41zVSMWfySzeSgeWxogd3kfz02cudMcTrly0vzA/+zfX+btXDr2lvilxQlamId
hpCYM6XbmZ67cfX+1KJONV+mefC0nyNzVaOMdNgaxJkhcHin49pVqEfMmTd8WFp9/NsZjfk5gTL5
xCCoIDHU4DAZBdn6LKTGo2w04+SlX/4fZ+e14zayreEnIsAcbkmpqQ7OYTy+IRxZTMViDk9/Pnqf
C4sSWugBNgaYMbZLVaywwh8mN7byyomHtlIvki38/1FYCShsnFXKkufr3SR2bWVrKWLRZ02kd6Wg
FC7qF39V5gJ9hogDsibl4fNRaOAv3lLXIrb82grdOZfRRN3wxi14eUBAFBPOb2JR6JntwcUVAHeF
FIyIKwri/KPxo9nq5Y0uzMUo1Epg5rhQDfkuF/JN4xwkqV23jGIE2bED/xvleP+8dC78zeBJMXcG
I7a1sc5XzLcSofJcE7FWugnKb4H2temX+tvzB2HnH8rn/zMMrTIq7WRd+u7hWDXLnYcOIwN9rNzf
azA76yfTE8oJCTjSt00SlO2DNmqr/pQr2/+lL0XnTkQi2E6HZZ9N2aGfQVJ+H2vMEO/SwCg+qNyG
5jZW3vgqTee1f7CEnPJwdVZHxCMY7CxaVJ52oW5JlOx0PR3edf4AC/r5yV08UswNNbSNswu9+0J4
eatMugkpE3NrEAi07fqxkPn6oNXFLbrktaFouW+GxHhVA7M7/1p6kWPpBh0mdkoXf4QKS6OMNkqY
B9ktHsI+Zd3U1rAr2J7eTfdn/9TI3HOnqQvg0jfVqd/capzR+c51/H6R7tsBM4gXr+Kf2usmuo89
1D4h0tBUVL7d5bGTu0244o2N6GGCARBt27vnh7pysgg4N+APsSdR6G4V8wCN0bxo8lgVZhkHejsd
nMJ6mR/Dny2/RZ30ETCA3ISTzr9Va9tkxGafxxo02ghdeHnwjC65sfmuzoV8hzIGnDZqb+ejWHO/
jFpOeSoj+ztOkzFFuYuO6vMrts/m2Axba4JIjIyVstguNnKQFGyyzMjj0eMaamxpP7ZlZUDtsbWu
D02nG38thlPe28jf//v82NdmyLhUnqjVILC4uzrqakoLr2Vssp/mEEzmctBQgX4R8ux/X4sMiISE
zI7BthX4K5Kum6ludM3DaQXh6kMt4AauK65T/2EumzIlaBuaDPt0riytdB0rPY+LytEjb/XgLKx6
8NJXkCiWNhJEEIrFBFm7O71oh340RFnE5qqJU1ANZOBd+en5qWzLfha/Qemhmc7/wO3TQNgNMmW2
tYxrU8Z9M6ABu1KN6S2nWkJQQdmdp1rj5/MDXt59VGWQdsYvjt4J3arzL+RVYwIhhOKRI/rxzTos
1kFpefPTLcobV9HF1AiCKJgAoqPVCGJr25F/7YUJdaFJb80iNmat0x/taTDyUKaIzp9sk37x0yxH
eCbPT+/aoDQQiI9oySBdvZteOugw8gSXkt+k82HRpyn2sYOE3gwVMuz5Cj+eH/BiPZklaMTNoxk9
A1LW81ladeklCYTbuJxNFRwT4YE8qoXnx70trVuusdemR/zLfuTt4gLZTY9ANs08fWE0hM5CRPz7
T6pL/O9c0darRHNf6JDBgWZ6fzrFXL7EtvteQe/CXkkRWYurdm5eaYlhvNOAoX9TLUm5kVa3LIWv
TRBaBFk4TYNN6et8OXsqyMUKHiiWy5I3cFe10Tr0fZqfqslL3s3NVN6/9ANSGiK3IBLlQIAmPB8x
TcpSM9BVihO50hVGzPeh8LPsjbYs9d3zQ11OjqECiKoIrFAq3zfGuxQaVzlbMvb4UFAwdPXZ8TLa
FsWYJvJkLEq9tAwLLWJjJtLtovQF62M/OypPmV31gD6HJaV2EnwCLtfdyEouzwBledBA/vZ8Mq/t
z/866YXfmnNGHymeDRLqUFNJ9nbksfu42un6+/k1vHjHmBAYHfhHXJqXJj+Qgppyyao6prFjR23B
5X1om0C7pSPwR7T67GbeBtpg2uC02Y37lbM1MZrsPhWnQZl/mNys66Jk9bP5RDiMGNwyBUVY+1nT
PUg/69LXXHXpJ+Vl/gL4pWneDG5hDd9HN6c+m5Spg9u4DpUprEvHSd6oXMLTKkU7fwaV49QRJM50
fYCSt1oPC8huF43/sXWOQ2MYX2t/GIQMKQDMgQo9e6pfWknfNgpJH765xHSbOeD5Nwzkui5l51ex
NtM1G4vEeKXybP30/Ne7iIB2o2wn5K+dAtTJNGVhVXy9IEdy1vGjuhpwWKmq4ujnfcm6CvVRNqqM
nx95uzj2n5OLGtQQLLmtjHA+sgJK0aXlhn7G5fYER3w+JubQRMas3Pfoiiynxkizjz6c4VfpaLCN
/8P4EOYIAHGSvBA+UnY6aWjTys1LskJrq8q/Cq2Yo0pp5WvVmSJycI171Wtj8Dnj2X9pGkyBAl4N
DwekdUrTu4djAEHirrLgiCaFf+9a4/pmKAgznp/kjpK6PRcAcDYaPuCiDdm++75dUNKAww4Ix+pA
9ff6WvZOmGVLZ93TaFVL6BamNv4Qg6WloV57a3VPVtoYD8rsXD2sjcmHYaq5QqHaVGg5zhbmXEVK
QoQNO8+b0ZUvGz2LptKG+dwFcnHv0duT+eNgFa17Y7tum/5802yvLO86txt5/b6HygphqQDKhkrw
WIdLWXpRqQ0fkaVZj8+v3OXTsBW7t/uMC8dE8ut8e7bF1NqIutcxWsWOEQbZoj3V0pZxoxIVWoNR
vsyl58+noowAkpOzQA10H54hMOCvMzIJ8VKn5XHNs49BqwVRYIpbeIvLK5sQlxeW2jN0aMvbJYoz
lKmB5K2OU0j5x3Gy9TtdjbewypdXC0UkYiMAYD67b99OMlflr4OwVNwHyb+89GNkj8aRe1SPELYy
I7PW3i6NfSN6uPLdtq2OFAQkOirJu+9WdKlSE5qw8WovWWznyI21zVhH9lqlx3G11Ofn98mVtTwb
b3eN4ZIsAA9PKi68Tr9frREva/La6PlRrux75MCJiaAjEETvd+PgEwDl07LJQDRBduja0luwdtSt
A3oN3o2b+coS0sHlUkJ2cVMn3X7MX29CLWTdW1Wt4rq2QK3N0+/ZSj9nUv5a++T78xO7snxc/jSv
uAqh++3jZ1RBtaSQRFlS6W2U4gd6qOzgVuxwOQpEOWojGwzOZ3fv8nyMa2wf/4khLgOv23Ryey1M
3LF+KVyI9docSwCMApsiWtll22NeFb6nGGc0OyNs3NU4uWlpHZ5fs8vNQEXkD7B3E227UCDsROJi
3rT2cWYuZholM8/mcXTM3I7dtfJvkQEutwON3616xd6jXbVHlPRDmw+dPQ+xJ+AohX7rd/JEzFBm
rzG/Leq3qjPalzFut8twa+7TAmOeyCzu+xia7pVuZ+iYnBuuPPhtpkXlahnUvodbb+Tlcm7Yrk37
k040BchdhkP/TOmNoelx0o9TJJIsO6jK7+57CFk3ZLcu9iHBHBVvMjgbPaALtnnBZpczVfE4bZv5
0KdNc7dhJm88+n8gS2evJH896QwIiT8CkntNl9ZIhgKXBLzbJ9n+Y7hc8LEh06yLRDGl9nGQdvtl
SWyzz6Ikb6flqTbqbjlZBfjV9MavuZwzjRHiG5IeGhcX9pR21UyaNaR2HAyI/ie9p8eTj13D82fi
D/nrfM6Aztic7FGba3+vveEtonZ14FvxWDnFeux6L21f5/aayQM9Ks0PM1eUfThM+aw9ggcNbMJ5
ZRRPHUW3lYxvNgbjk5610tXjdfGaEW5Iv2j/9IMOXd6naGt/kC4ghSPiMlPwKFQNQaZswNerpu5m
koE67ddD4ZmN+TXIVu9zC1q0zMJ2KJUXidWolkcK6AggV7iYfK78HILw6E5KhUq6nXdUSjXGqdFB
Mj4Oem4Ux3FU7vC6ChTI+qYe8xQxY7sYD2sjTPWzrrr+s1V2dheOqSPauMk7Ywz9RoMxrpQBJiAK
aAQ+YKnVd4eU8p2EmWQr/+R7S1K+W1PRu4T5yeIeE6NN+k8DyjzegUwqm151IA+COwg1OESsjte3
RynLPDjM3qStlHLmZTqNtonGTlIK85MVrKvOqdnk+hvcIX+rGkj3l0pHCvZbYiWl/lT6bV4e22SQ
yc/nv//lLtu4bUTzBBrgwvbo61kZc5fTBoy7oFMHtzfSCJMadXp+lO2d2G8ypIvYyVBsaS3tgvZ2
aBLBTeHGyyTUL4TI5VPeugrZH1U+rcIyjoVs8uPzg17cTyB/iKM2oXCbQH6vWZIHYtFUbdPDRJHw
NLm1EVcQVKNxkbdUD6+uIuE1oROMtotqsbDtEYYAhwgdnvFJAm1D/1DX/8OEtrYcsBXwOUiKnMcX
iypFkxWJGwdjuglsuOWxAql/J7tlfP/82l2b0EYdgg24yX7uy99z0XeGkr4bezgQvm7QknxInEC9
9Fr3CV+op9LCorhq7ZG1jd6Wg1ZPWjyWpQm1QksOQP2Mly4byD0o1nBsNnTnRV1M+Cssjsnw4t6v
vX9oaSaHrHGCu9lubhlVX2w5hmIbIGVEZEZ/YgsJ/ooA9bHjoQxqn3dqSr6bSbXkKOQZGR4LSDjc
eCAuB4NTxtRo1FPyA5t8Ppiv1go/by2IJXSReHQ1/wfarHUkerwib4x1sR9ARlDG26rtFPzIec/H
at1Uc7vMDWJ2vwKR3FFJqpvgFgr6+jBAl3iNYJPv9aaU8nPAp1YQV9UE39bNayTLE//FG4LJcP2C
6dxIhnuecqYF3MdGEsST3esgAjadrnzsh4MqmvaWl/eVKXGvUidlewN32J8kmEmZTmGbKYlGhaCM
B+Soi1vP+NVRADrQMED99aIRLKwCRaA6TeKxtpPikNYy/UFtdr3linC55/g0WzpF5Ycdtw8vy9lt
UM7N3TjJMzvMTTgq0u7706wX9g2M9JWhiNaBX1F/Yd/t9U/xBpgQP7SDuGvz6UicvURGlrg4dAzt
i3e3y6LhnwMECIL6fihoukhBpV0Qq64PQn20gyg1boLzLgp3hHOwngGxb/oxYObOz1Dj+QMKDzKJ
/c5Pky95V/v6G2VbqQ70lZ5SmK2jqg7A9oufQtu6aKtnarcaL5fLCrwYdjIX4obs3MvTOUutWUY+
B9i7c92qbLAjnK+DaMhvMvUvNyXpMMW6jd5IWrdXn5COzAuN7Dw2qk7vj2Iq9Apv6Nq69fxemRPS
ZAxE7g1DdJ9pJa2Ttp5eJ7EzVF1U+lSbKlXRD3SX+fD8w3hlKO528gSaqdSY9zjmjovdHmxdizFt
QzesMf+ddACdFZisl4+0lR5J77fmJuyW8+1SlEWL01eTnroBmxEjUN4RkWHvbsq1FyeNXEvwhTnR
jOdjyXE+1JiMjRwMMz0Vdvdv4YPznbtFO27/rxslkitbYqtpkTAyHOyR3ZslNAnsO1vSU2q3XdQ6
6xDZwZQen/9IF5k3v4zgBRwhQSfgyN0znM8Z6dhkpCdV13caQLwwEO7Puh9JWuTL1E/IuGkWAanf
lg8uKhvjfPEcS/ZQOQZxEsngh+BuqcIPc3Cj7P1nD5+F0MTO3E30M2gqkq7tvpFmis7R6laLbc2y
qykcgzkr3iw6osxvVxML4HDI29GlIL/mTVjjffQ+b4NBhkWHeO4GoJFlXAsX92O9x5vs21BKzwA+
K/zkRvB4cUZ4IIhICLs3NBzaNucrYkwpylFpWp0QFPtHyZwMSlb/SuzCblT3LnYTC8+dSv0B5ii1
nd13TuoR/leh5GkOCnHw6s49Br1V3ziIF7tpGwVGPe0kdi4tz/PptIuxytqB+2FNZjtHSDvUfbiO
iO+HCAaN5cPKj7ylInq5hoRAvLQA4nmbEIQ7H3RwVUl7IvPJmNAJitxgomaJHPi83mV2n94SVbmg
odIw41bTN3lzhM0oA5+PF8xGIKS7evCBqvVVVs3pQ5sY1W99QWD0CNEuG9DtHQMsn2spvFMQZPUU
WZomujurgdxzI2O8eCx5nEjZuPkIAxHu2AWcVZJhrQDQJF6y5Fu/rLEptQcnTf9N5+Ipa91/rMZ7
qqxbXebLEhDjcmcQxMPE2Vrb5+vgd5YM6jQNWAdlGKGRSiv0s8SPhk43TtUggkcj6LLHsjbnd8ag
mV8Su3I+Pn9/XaTL24+gvQUWDaAVcMzzHyHq0bbxmgqIFFSm31EX8dsjRkWWc6pKdJNDX9Td20JU
cKGeH/nyRFFqohCELvvWv9krVmCw08BCWoK4MBpVhY7yFnq+qzP+l3G4LEmYEatAl2U/Q7dGPrIP
4La33ve0WId3utVVN0LIa7MhJqBkSFxHX3R3Z9IfzYyOvRXXyvOeaMRjzF5my+Hla0aRgaNDlMqt
txuFQLX0zZTcaCVms46TLIzpUBvzdKvzenknkOnBlqY6SSKB3+P5os1OSnNhJsgna84iMHLqMfCG
5pCXzS0t8msrtznboLxGwYao6nwoOyi0ISuLhO5Mm31x4VzGTlGbdy9fOcg+mw8hQqCUXc9HkV2b
4Bcnktgai+WYWbl+GrTcvfFKXN7fLNtfo+yWTYH36UiIknjyMvlGrk79oIRt3vWZZr6iz+4dn5/V
tdO76T4Td2zU9r0LO4ZPwUw1iAjbcId7d/W/Fc04R6BV4NIvD3kNTub5Ea98rU3xZeMu/Cmj7C4t
OADoUBhVEqdi6WJfb/ODmIP13fOjXNl+sE0YyKW7QB1vtyfKJkEOJldJrCVdGnP/BaepEvqR3XHL
/PzqUDSEKNZsStp74a2pnwgbrCGJvcL5tMiZyrKXt8Q8srzxzlxdOgdc84ZchOSz24K2VtDZQBs8
xqi1DQdTs466PTgv3+hIPGzhIUQa7tfda162rrukudTioBwaN0rcNHmyrY0h9OJPtKlaEiRys24u
recHiid+koEU6QkIRvVGy6vpMddUEC1DJ78+P9SVU0WTBPIXwTyAgj1NxCrVyoL24jRIU3/sk8W/
l5rWvfdLt//qeG17q1a4HdOzABizZWLgP/PbCui7Td7yTiJJWogTvsizCqfG8sXBbIUNWd7V2h9E
s4l/V0+OkJ+sovfaECGErv05eEMrj3S29SYPVdJVb+CCWNPbAdEPlMBgDjihbOtJRtLz+jRcfTXa
oJ2G5FuC91Z/5LGdqa8hnacOXW6meagXq+t/dxsv2VjQhi5eJ5PJBWOobujjtC+1HwHSBD4PWyvr
O6PrRXDMi06H0Z9CroH3Otp6WEyTVkRWP/MLJmvqhiid0vyLRDwcZ+JAz8rY10pg3M9/uStbHqwx
GBqIlhsRafvzv4qULdBcG60hkMCTqN8jgZrfQdP5D6/iFpoDEiJLJGjebcVh9GqQegu67LVwjlRX
qqhZKXX8h7n8Ncruboc+5VqkruKUGPk3exjmg6KOcXh+kCu3EYUM5IyAR1BhsLej8NeCITfZCor7
bPVinDZSuqKdWhlHUa8vVQ+hGLnBcGndcplTJ9oNhaXRYldliaEcHiSn3CHHGFVuxFvj7sbSXc6K
HjiR3vYPqmf7hFKCcikz18xOuUizo4f8yzGZg/nOWsE1v3QBaduCPNzaFn80Ls4XsIT87foluq2I
xVrR3HjOMUg9511v29mNG/ByczMUTdwNxwJ+/4Ktn5Sd1TigbAXdw5AXugmNIbiFqL+2dhvHFt4+
RRO63+cTavp8lFYG5zSRGR3DPBgic8n+QSjpFm/+cqStloFU7CapRat99+jCTC2QEtTrU+NNRh6B
BkHBU0hjGg96Fei3Mur9cHyf7X2HbkNXnwBwd55ochfSLYMkrvwF5RHfLM3ilKVlik2mPoj1Rjlo
Hyptw8H/I8WlbQITbHenO8psdK+lmoYiBOimKlOPxmiVh67Ohrj1oZt2eqnfiGP2L9efQTnMf9YV
sNrujGnU6lBKRVerWwzxQfPG7rg4rX2vIDC8Isq9pR+zTeLvh4vx/hBJtiKRzVR3N2GCuMIKEVyj
OZihIaW6X9I0Ppdd+3bySxQtDHVX5dO9XRU3kqwrH5PcZytSbsC/C7mPpAGqkNZrehKmVQa4NqTV
+wXAdnecVlfduoqvLOuGeyKax3qHYHQX4zSDnbRGb6UnI8VTb/IlEX3WYQ6VFvPdNAbLfOMC2x/1
bV0BPrFvwIVcqoa7nhBaKxkwbfw5DPwWo8+yumWne32UP1KUlBLJJM6Puu83skIEPT3ZC/aAOJm1
B7wdX8r2YC5/YK1MB8YARZjzUQyLvM6RIju5eD7D37Nl+4gNWfokXKdyQ1xNnJevHqpbxKPQkDfs
x+5z6Qs2qY3dMWLfV2/wMh3QwjRuiahd2YJby4PqP4xuSvS71SuzYPYXNOpPWlnUR12kzutFM83Y
HIpbRd8rdwkNSlJJ7kq6G3uCotYCuS0KnfesUc17IQBrKC7IoyXapAwXTJHjwWmcG4yBy8PNl0Np
gbboFgjvD7ezrIFZ62t+Wny9HuOsH83x0U4dI7ubUA7vHiZ3KH/0SYaPWGG0g3eYe5i1L3z1MNIG
f7XVbEDyUA3dbZ8p01yjF1Vx6p2s/jAJf/kwDL16//wz/r/+6/lVRrEmACrCOdC3uvf5Nh3M2bIb
i0SzmKVsX69OOSZ3gZap8aPCAveXRklBe+ybOr+fk9YMTo2j5Hqfr9A5yUT61DpqPWD8p6mzveZd
NSxm2YY853DuM9dt3aPARD6It2HUccmzqSQoGYMfY42MbmRKNTUhxAm/ic2ube1IH1eU7usibeQX
PelN+5Ai1uN+SJyJOwEIfOMd+hXQ531qmWP7ZKwC+d9kWIV4j/KRW3xPJa7qYTrYhlaFY6WZ3aNp
rZ5ABykBLoAmgb/Eeedr/QfYDoZ1cBpdIRuSNL3+NTHTZTm25rR0R1FlXglSB1WdqIAT8W4MjAz2
pakNCFOC+SFpyZPa9gTF+HkwYUmq1FhCUbZTdpK11/i/8lRZ42EWRms8IROwOlGn3FEepsoS3WYi
vuhxUdaV/k74OF4cZDDr06OQelDGBfvPO4yyRuoj0JzK+li4QR2ErshtO6JKnopw6rG8GcIuxxDg
9SZFpD85QNsRqghMnMtQeJHfETuvhjfFqHwznGa9dqJeturX7FEEfzBWbanetb6PvgcNFpw9NIXt
xiHIZ1hplQsb4DAX8+odez/P2I920slXjVZ5w52muZp5Isacqg9LSk39PmkTt7xv18KZDtMmHPJh
hjluPgHSKrGB6orC+BcBNG+C2wzwZXnNKCh06cC72x8a/Rj3G8LOCdfymEp5RF4lkyH2uHV5XFDP
FiIMZmKrFGSxMUyvfYf2x1GhcoEFYxmkWNW0XESCrrzj5m+NfrF0xPrcHqGPblkgspZgJ/vD1Bmd
9ypfAA9DYkmVeSAVLaa3pVOnwS9IlWnwrmmUod4F1jiWoe6NVuGGa6V11alwNdv70Qm3b46zb/Xt
z1ZzamsJk0rMuREpy9DqD73XB3wAX/XT/FD3g9U9lHm/GE8tVIc6LrUgS4+JGvJE3Be86uZnOJim
+XOardx77eLrbmGAZZjDp9mkdnfXajnKJaKcjenLAnisvy/p62WcNX2Y8+MmhaHu0TefRbQio5Kb
YZ8KDlM4irym0WC29fybEsNkHhrekO5DrSW+dUcdVYp32lY1vKs6QHBHQec1j9JgsgiBp8XI7+q5
Hz+3ymjrYx8Mwo3YM2Mb4maaY/q3Kr7K2NVdcVc0gyW/gsLFRVjZs6fdm1rZv1tdiTh4aJern0yh
6Xdj8GatO+m/lwPCaG/1ZjLhXwZy0rM1bFffpTAE7YCAJhul81ofaY2daldM5ufKKaflYKIPH4QI
921/U49UxMHIctE/zJgwZHfK7h097L2l8+PRyrzgSPEkkR8UT7EZdp2VfVX10FtYhQ1db90hxCi+
k1VhlbgaXZGcVmMd1HFU6Tx90Zxe5EdfL20H5E872H1UiXGqjsZgdh7c8qlQdwLcSf7GNhvNEiGt
mLQ5IPDq5qFV+v30fcL2aL43K+TVItuTLTmSHM3WOGRZVhvHKYFih+ALPvafxyEwym/+omdzNK4i
QKyOTq73y6haHIrCufKnLJZZb0Sj1d075gRmw28W/2g5XfPWykF5RLJ3m/RQu+4YHPJCpF2ELmfX
vMuxtX6kRjIVRxMllhGfSDfPnpKlXbNw1bwiBzQTDP07f4UDG06VHDVYP0n6dStyiSx026ldI0pi
Sfc71/Lk42C02fywyiEpB2Ac/ijLg5dVwo4o/Ix+G6Z0E3t0X5aZ+CccxqyvipC7LNdfGVlpL/eG
XeIx4i5mpn9qEzWzAZKqHNeDKwsNpdoAAvAoQ8MudPctK2uu93UAR/gDqgHO9H1uBrc/yNEHdhr2
nWiGEE0y6cZtULlWJId+knBx3NXyStgPCIUerDrr8qd8TWYFN1u12/VtShdCD9DF4m1WtpkIvUaW
39HHGtMCXnDbt4fM61HKXR3Fb+vGSiGx182Nazw2iSaG+9UuXVZRda3Uc7Zt0vuhh7ae/6CvZm08
BEVVfwwAvowPwlg6GWbBKh6qZta1U86qOndqHho3nHKGORTSMr50gV0M0YyNDY06WwzZYUXp3n1V
8Ohqr7OUHTGHjQ4n7pVvt4750DT9mMbSy33ve14k+foai+Gx48VqzLY7zfniKwSpR2Az7xI3SNo3
8FHM90FdkFjL1e7/8Ufb+JEgWYtVLy9TEmFwMz116VB9IYYQb9U42FXYKvoTJy3T3S9QrsbPjZTz
HFHBXO0nHF0854HOypiF2TyPv/NmdX4l0zzmJzsfmuIkcbTmWlKi00meAgdhldeFZ8/L59YYYXAA
PEr9O79aU06RJVbXY5ncZHhfOouVPfq9kWHP3PAeVziFqNl9BRprLH6WMLZtCzlNq60+G2DLK4DO
7eLVWJlJ1xxDTtxaxQrgW/Ve6MLvw6JPVjse0Ngy17fN9i+fyzovUKfQSmUPgn0LkuMukO0wRjrC
Ij+kmziYhY1AjMO8y3vtldZY/Vujo4L5oHlZk27hkFOEeZOaA5GFlPrBWgfnuzb3GYI/eZY7P2zs
1IoIiwuh3muJo8rQccGSvRoSkXXmwcFs47cx5cZHzpOWfJZjW2XHxTCz/HdBcDpHEijsS3tRRJwk
tdRAyN6BnO0D+2bMdLOqbXGaK7v8OpZp26G9Ovv6YVl17UbgeZlF0AilC8DbD5sHd9fzsNOE5Git
SyJOPqR/jQ9lpR9rorQlUoAdbmEdr41G+gC20qfRAUjlfLQGwWMnM+zspDfd8IiEzBoh/WW+zhLp
3SiMXSaXZCpcsmhfb4J0+1Jsh8BVX5tedprl/JMQtznUdEHjG2E7v3cXtAPt3swvNqIx1Z3z+ehO
n2ttynxQrZRvNU/juXXl+u35US7Tf3BzVBu2gsOmerPL9IgIGhuwAPR25WRv9TL1PmvO5uKdCgOX
PjNdb2Re1wYEIwCOE2s+0pJdZcxu3WK2pqWgMubkT2aZGg8Noe4DBnP9nfSW5v75CV75VlQBUKve
RMpQctlti3SBdpNqfXkipWnvzGkQ92ZmTDeW8eooYHw2zQfwZXs0Ua7PhlXhInxS/khOlFcETfrU
Fl+en8yVPR7Q6KdpSEEKd8rtz/8qaZMA6MSzizyZBLUH5WhuRJMMPGBpuYfnh7oyo7OhdutmWJmx
UNuUp4q779UsSvlV96dbTY3L7J/iAprToBo5t5SAzyeEoXCu5mWsThk8ovvKGej1GKvzfvFl8zlz
e/2Qz4X97qVTo628aRFwsDae127Pq0FvRy+X8tQacy4OnTkkW8am36LhXXytDZYKXNmlTINiwB45
KldFameo+jR7PPep5pffeXksZDKr9cPzU7o4VSwhtTt4heiqbOjo83UsFJLT1J3605AQCdqaXkRZ
MH1Goh+pYOvFHA10C+EIQ6V1qZ/glLurQrkqa+cpMBkO9/VIzGu3SaogP++Ah31+ZheLyJ3ORUF5
jVoh+pG72oW+dDluCg4Qg2LxjmTg7sdgKrOHein7Xy8eihQIlJ5F2R5V092+CGAcecPKUH3AG1UM
fhYOZZHFda5uyVZfmdVWMwRijkINbfndrLS5HgfR9MbJsBP8EQxC1mwjPY1Odksmy+fTn70jFt0F
fHOAJm2Kn3v2s2HMXippCJyGxTbae3DE5jepd54KzTTNP1vCTN6JlIkey7XOquPza3pxjWyj0yQA
EwAcBWGH841ZGWmfWYLRUyo8d5SZPMIu9xbs7NoowJUpWTIGHjrbGvx1L5JnK4eyiHnSS5oBCHYO
Bx1VkBv3xv6QUQ/lCUGHG9QoD8keRMy9oTaOq38apeHf11az3pf28GuAln9nD/LW0u33CKSUrc3C
ZmQw5Nt2k+pRUPNmWSUnYDD1Xb36y0G32jYWgbilErdfP4YCovqntWxRDd0rjGfzAF5oofRK/OtE
JYjU+6FtxY1y5+X6bRIGBJ6bYjCZwjbhv75SgAhyoM2uf5qF+28vjKeucuuQ8si7yV3TG4NdTAn7
8+3m5aLiVuRfzgfLJHrLiblaJ5AFajr0S0ueVWdl/u35Df6/6unfB2xTH4XvSVy9weYR8TkfyexL
konAT+9LU3K135G/TXp+rztVtpWTlsYf/3FsNawfu2ad7S+zMqWRhfyXzHpNN7dwDq4DYfB1VtL+
fwVbUMyRk8ypvMdSZDXeViIvi9NAqYdaVICD2LHOcTgOJ5Bt8sdYAlyIADjr3RvonGK+rwWNqaPh
5U0WjWYjkgNFIqF97E3l4ySplro4LomljceaECB3w6DUp98DIbN9qEuzIlUuGt85jRMWr1GdWsaE
vMDQ5a/WuZTZU60aBJJqJ+Du94vVEpFaQPxABixU+tpLEQA8OkMytWFW6tby6JRQG9BRzuhEvvE6
z6/eiK6y3LcmTpD4xqVtUkXGtKTgnX2y90dRyUZ7vzhBZj+wZ7z60c7ztApXy1q+kYEr/ShG7/8o
O68duY1uCz8RAeZwS3YYTs6yfEMoMqdirHr68/E/N55uQY0xIMCwYVeTrLBr7RWa9d7Aqd6P6XNC
LgkNgUb1ykFgL36XagWKANa0ccBvvERESVmW9SFDC1zsFFcrY582W0xLVvnebwh1PPWCjesU60Xd
TwdVyyqICI5JvmdVhemflRF4Ekpfc6pwkS5hSflkLv5xSEzjG1O+qYlHzhtxpSuHKHsEdGRq90M1
6s9LK91XbZll9ThWiaPt86Rsv6Ga0n/no5k+y0IXGK5hRQq6rG1Zfk65LgOuG2P+loOHBjvPdfvn
wlPro2i1CaGas2q3oxyd5dCQEpnhccLxFZqz7LvIqxuUs5VD2HdUm3MV3JaV5/zQa1DqPZVpZXwB
abHlbdoFyXfME4tkZ7R2PkZBGWQqwyTFU35Uzs7w2rgdgm3M/YWIdFEH/c4wlgVsFslZPh/Juwjw
jdYzvXvN9EA2N5hoLuQ3p7Kej0uPgu8mS2zr30XYqvrupplfXwGtddqVY0urep4DNjZiM3RTC4fe
Cx6Fq2ZLRbOhZcYb4k/zta6lXRwqjHKaNGzZFpN//a73i18gqvVbkWfFdNTbcnEeZEqraKfbHV3p
RhV8Eqlw635uRDGkUa05BPTM+Woo7qJ6i9eD1mm0l8xq9O+arCmn+7bQ9H9rBXPkysxav5gjvP68
6TFYhdf9WIKmeLdJ/kkf5rXpXxZfGsZLg+pc0MgsJVBTsSo39kXfIWDWvaV6d4JSOjs5BAZBfOCw
v1dabnMozYkYOVLCLT0MdE1fb1t7qPvb0pvzV+xd9JzGNjM/tAqZuK/rUgfj79xM4I2ustKzUMxJ
877YeTfep+NsuAdXn3T96Pel61y3PXzTW6iFjf1UtIm4s+zOwXrRRY981ybZkO+MAfUZgFAP/mbR
RVCPHbrH8hWAn9VYgS4bIdMr8zgJKDnvnNTvHnBGp7nh4BwgosxKjCA08ACu95VWouQmsAxbKODo
Nl5Solj3ZgIau/d0VHtRbje1FY6WXvQ7MHRQ+szL/R+65qjyBmAucw6SwzWLxjown3Bhqpydyuqx
wgjBHPFe9/0RQGlJBxFZy8YTA3bxH1a7ooPhetKdCZaTHdzvyWrnKDcH+kP2pA1z6Iw1OFGXusLa
+ZB+CWXx/LKIF7Ov/U1igU1e77rjlecneRXlmUaux1TmDl4unllkkaDt8dNcSGEIBYJxWoIgbkXk
FKl6yTm7sr1lCf0hNbgB7i0j7++RLvN253IUMQlN/Q93gEu4t63cfkQf3pa4iqu6iuSqqx+9ymhE
OvjHxKaFEdw+GwMf+MhQdahJMjP2XtF1e6zJ1Zd0SivzxpJmYh09MOtfpSZqjETmdnbYi63E3WnZ
6n1Z4TH3keRYMsKqLcc7yrz669SZpO5kZjEDw5r9k0E77Cd+6er72MzZP+YIvh+JIOutaPBGlzdn
lFW9W0yOB25qHgBprjs/SpGnX4vSX4JoHJEik1ljzkuoKXSYOzALP7tZkkr+YvO0uhDWymKErb0a
dNDQrU27fNa7L86k/IC4FKXQAzTZF9/TknqXr3hu7IvJL2D3zcRvY7FUg0tkdv9k93XwbbFEa0ar
09U3Ax1DBcs/66/zwJyM3Vph/E66gqmG0AiSJd8HhTC/Y12Eiz+XIN5nFmipEZZFEMjQEQCfEBJp
pB8XEP6Egtizlr0pcj+I6IwoOvimO3e7Cor4TUJiw496UTN31byYQ94q6hVJfu3PKtdrOy5dYyqj
0W1hI7aUUA9OCYF6b1VIzaI89/yfntmZb54tdS1MmcI00kwuvJOqBwFnZ57ZgPtcg08YJI6zy5Nl
HsKRBGVya9m8/00mz7OAjfXyVzAu5tdkIXZmXw3j9GWeBU3UufOCtyqV3ovXTBXhs7OqbhM1QXby
+2kSEXLqYr3OhpbOjgZL4ys5VyZ/u2BQvVMD0VK7PjXWOwSjY7WboHdfaW3Am0HBxvnre4LfiJtG
k++m1OHAADQcDM6zdvVDZoj+1Ntu93NIObthPxRmHSUNh8++9zX5xJdbvoxD42ihUYjuxSRhpg+F
Bw4bCpFad0W6eus+6Iei2emQUqawhRtL3A5asy8tyXJzWCxoLLetlbYsjZOejWEuumoPUy67F8uI
6abKRPas28WYHRGUObHJ4W4hQvV6JxyWxM0Obj01L1UnPHynZQX6P5vkl+KvNbLRrAUI5bOo63oP
ISCpdpXfOC+9R1cwHMVgVdG6SOc5H7QFK2DMlf2D0uzWwzG1sv7RFCuER5+6PPIHvX2vpDtiLYdz
5c9Wtr6IEB3PNDAShejAmOjC3ohB1t80bMgcFosRsG4TP9f30hss3rC2ym9WrRtJmLltm+zhgJb6
kVYkdgjratKXK/NMlCF5YhzLfWfXE9Ycriojo2+6azoFsgzFUmW4kczAOBEmdMMz5uCSBjV03Dss
m6cScNrp/ZAcGr3cDar386ibPGc4qol3ti+VXYgosAnxi1ZtlL+xx3beBJ5y/9S0gB8bO5gH+l2z
GEMRuKoNm3aWnLZz2f8C25l+6eADAXv2YL13PQSBa11vdPOYzXN3aw0Kei76KE5NJWxaQW7i5vRx
u6Z+ofDq3uqyGb46iYmsxzKq+YnEz745cFv3Xqp+Mb74mKt74bwAg4QIByhzi1pqLx6UgeeZgGQs
jkWJRYGx6hnZaZm1ansQa+tW5bY37GpHYTnezqoZ6UkpXpIQPQ2IxHGTdetp9tcl9fH0kBtNkBIY
UZXPhT76OE6vtWlcqbZa6t28aGvP8uDsi6zZNX+aki1w1wm1fHUDkbxi3xq07OnUVOGoTLJQbdzW
5tAYjN48qiFYtCxyV0fWV4Xlj/lx0hpWI9zTfLrqZqdcfky4mcg7CnBb2xVWNhuviVwxe+VpRXLV
9+WkDrylqj6uderyQcnOg7482SL5CkUjkw8UDkX7xXY0oe0bf7VFNAWiWG87+EDDE9pOt9+5+mwk
cW/ald2GBDqyeYdTW4z+vtXNvI4yMWTpl7UrehrinCc/3CRQyTta4oW2S5NozX7U9QU9w1yKEREY
x8gdtCW736Wm8Pz3ZDPdOlidOTb72h/78npK3czcL9gGqIOblKZ/a9OkG785oz9oe90vzeBAitrg
/kAwNPEKDE2CUjfdVJHLK8Y4KaCDf3UaIsfugzTVVKykXMyY0ET5RTB/xJvtKaNLwxIpR3dXIw50
72F22K9cs01tz0sq3CxM16SZIk0QuxVjghwMN+7Qc9PBsbqZYrEYTXmzaEbl4we4NP6tcEg+jLy5
cNxDXtKm5bhuKTdht6dFpBdTt15RRHgLAEzXNTuDq9XyHURes96xJJIQIMyk8G89CtC3voWHv3Uq
Gw7L1uD2Udhtw6VNI0n3H3Jaq/R10rZcmEjj+tJGddsO7buDStSIQFl7zriUFNIZr89xWvbdOmvt
N1lPSO5IlOmCG5vbqnVPsp9WHTtpZiudNbvR7jHnIbWOqWibTPnM19Ngv+btWsUN2+V8b6w1pZ+l
9Yt/QyLyEqidX0NyfVvI85K7nqyxKjQTp3Vu4MTk4lDUgaOukEs4eE5yB29+1mZO3DDh15MKU2dO
jAgqv10fGki5xc5fuMK+VHY3SHw3pOfel2XnTTu1jmTTwUZQ8lfXr7R4wrWR2H6tQ2Nnexhevn/d
zGvR79tUF89i0FrrSEex4ybjlwM58F0G1eoeaM3gh6pGBAfNkkW2hMQYBN2127RBewF+OMM6Ngkz
Lxw5EWx9eM0fQYEZDyRDn1QZq6w3X03u/e90/brvvjYVL0RoXkoLPoc7APr1zcARyCNAtfJxvC7p
hZXQ5oiXQbMit/P8l65pmgtgxxkkhdGWzhkEoxIgkbP34yhuk7SKZnYV57C2OCckCX+hNXYZJCIs
cC+ZHpw/FK3KzRsSBrWHuPLkJa79GkBgqfLYShRRdlkwiX99HN8+q9oFMMfYASbepmvc5LQfH8vu
wGhoKBe4OeE9m2YDs9EEEK1FeYnofj4vUAkQS4fDEZMCYv3HobokGUeDKJhYq9t+V9rB9GoY/bCb
3dx6TwL/EsXw/Iv9z3x5ezZQcujTH8cbXWmPKp2K2BVsB5ValgYrwEa/HetG+/p3KOyPY+EfB5II
h+usO5UB6wWJaxSxkCKlC160dbTJf16zOXNePjsW7UpgetBlFK8gcB+fy/Gn2q07u4rxo7SuB7rK
9xRQ2s1CyXdhKW/43Ud8b+uM4gWIGga0Xj+Z9KUpl5J5UcX9WOfGfi5z0/2e9wkENgWC9Sg6HDIe
zDkpi9s5a6tnfezm+erTz7t52SMyAVBnPzn5jmqTWqbcCGNr6DJCHbPp3RgRioWFw7H597HOlx0J
9FigY5IAzR5i1cd3CyMHz4UM+LFTc3pYB9fZeWvuHv4+ypnBNW16ikrk8GSkbnrLk2ESfoJr1mYd
twu8JNAzmhQ7WetzEcGr81/HgKT4mHtY3oftIlZ562P7ph64WhY2RVmq9CslfffNWLIRs9OS5Nrd
iM9Rvks4UddrqnW/f0+0YtFxJUrLoNwFmVetr43Xef3e6VfZXnWrPq4YhU/98kp0iTPfBhRiyd4W
7WejV///gZGf8GYNqDTb+vkv/m0hZMX7qY7zqZn2TZokEcXcG+D/EP/93Z6vRKzr2V9YGcggWSYf
R7JyX5/A4Ot4MdrszvDUV+XlPJmQXz4/EPZcbCx0eLC+Penm57bfGjplewwtZomSRPf3DWddlCEl
vDBftt/8cRmyXXomz0XzgC30ZOdc1xLkpKnaOGgC5w6JVRCV1fCOzfMaU2Vae8h7v//+dOcLAQ3G
tk3jScIhfkbB4JLdAl7WMUY/3m6y0olqcrY+/bHAz2hIA4TQI4Mp8/FjlbqG/U3hNTExHDlhR8tY
XWcsCbmzsOO4sJmdv8WteYWi1aaaokY5mYOpg74qbUDotk3L32lui/uJMKbhKlVDChQoHKPC9CqQ
n42o2lLDsPLlD3x35uRJQ8YWPFi5Tm3sUeMWYS1oxoRj75vrhe3rbPJvfCPWGD5u20o7s2EwbFfp
MB9jmUgZ2gn0PD8Jmkhjh74w1NlpzgaJSnKL3YALdNZkciRsFs/VZSzX1vy9rrUb1VPrkjRo9FTJ
3fz0yQnJOEg/Uerg9sG172SqpJbA+kKbVDzZ+bLXg0bbeXZtX5gjZ9N+006jd2dZ475gnBoiZ2Ak
uaFzgZpxRPzRJaX8B6eaybvQ2T+bipjQosCASIAZD5a7J3uHsza5ubSOHicLWpliDPp4qtC4hnVT
qrCg6ZWGS56qX599h5t9BUuO4xx6hnMyD4MSnIMwBRHLMRCHLf026roq//SX2rYM3iAUJzgmp++Q
b2hNFZxP6n/s24cVYHjQykvkiPMvtR0lvEBmOQSa09Xc5OAypd8MsW1r005OoxdBKBh2f39j5x9q
W0YMA+WNts7pXaau+hLoux9iXaxeVAgsTZfyJk3LGx8CeVQJ+9Iudb6ueGVbHWlsqYZMk49bopvb
dMdWjkWtmORzLfrxGKSrOLReYsVj2S4XtuDz9+hR5sAS26Y9N5yTswWR22go3ZjjYgjSyCPbOoQu
O336PVKGcxuEqMCeQQXw8al4eRaeC94Y416R/vZyi/IN55a0j6aZ4OcrWonBk9G09iWH5O1//OHo
3Pb6bbvgkEFydGq1Pw/J1M5rhVhRtfK3bs3dfswadaNLo76SVIH47JaF825wTT7+fe6cv9ltaDwo
mfHInP5XBP6n5hnbuijUkC+xHnCEVs0kY7OgK/D3Uc63fEYJ/pf6ym2RbvLHN5uVmTDHel7iXBi0
3PFnu7V6usTBoC7dSf80FN40ED/hQBEeeTI1DZ8UCS4aS2x2lh3q6yr20s+9SCT+pQr57OLBZ+O+
zYREWM4E3VbJf94dxh0tNU+BqMCoiq9oCdOO9q2rrRE+U6TdJL1KHgxvcr7N2TpXkZ6O7QX/svOF
yH0HRhQEIl4vNJGPP2EUZBUu2CnHS4bu5WDOGGp/q3Twaq92Rvmw0LnsL+hf/zRl/P/falBpQ3/9
OKY15uY40QmLfRtcUJ8QOxKw4X16yUNEwd8dOTGm62dQhgTyS6aKUTQUIPu2FfTsq/Hl7/PyzP6N
AgSeNVXddhLYSPw+PotH/7vBt2KOMy9DmN1oA7tY4shF3YPS2lNYW6PxiD2LNNhY9SoJpevidVd5
qTYcDBpA4phUAjZp1nbLGI6ryMo9egCjuGTUwS853SMIswckIHAIj7+Tea20vLeRrswxE3l5zgx3
+FW1c37hrf9hSrNK2QxgK0IAPi0CieIr3YyUPgydnMZ9YEqnblTqa53vcMx286veVvLHYuILcSCO
ZNCj1vGTS9ejP8ww2GAO+7ANfsCG8fGrGEW/eiOtRur6xj+Urt7fYFsqLhSH58fmlvCMmRDXFps7
y8mhkpLmSbxJvsbUG/XAh9VzI1pFZQZh1uPmcZclmlbcwdYo5acrOJzQLJ6R6x/156lAv0xgPsmk
XGMvEOMN6PtTUNTi8+uU6gYoy96umOCOH99iY5npshQ8XzVIjP0zo973Gjvv35fQ+X6LiyyHM1vg
hm2eoQQrLJG0lahRR4rBHeIyrwg9PP+dvUf0/GedcjHoghwM9rFxrDfy7seHssmyXktiKGKjmRsc
2yruDLk07esEAewln7Ozc5nBYMJzDWOKYCBy8gbLJiH2NrW8uOj97ndOv6U5TuPga1f6zGa/Q3an
ec9ja5TvFqZ5VpThkl9FNUkKHY1ap/yaQdYHRpRpVj9wHHjdo5zL7k0zbTFGfV1mz2Q5BWsoYYL0
yATHuRtvzLEsmyjnPvt1Vkvu7+hF1D/pg1d1XAVV9cXKHFqyCwkK2g5TLNQtjiWXNhZYrTiwOvQy
f6WBZJOIQRO0OQh3DdJ/FOK2X7YaK/MHSYB1FU+NTOcns/E573uE3hOJn1puPytSM/ubiVsGVCqT
8nU/qWQYI9uglxDOqzdfypM5W4q8aJt6fAvx3pCXk6VYT9OSFbnlxNqov+HDabOdzket7JA2VsS6
ep24sNGdTVtGZCcFeuHzbir6j/PIyR1fzWPvxnTWpXEYvBIj8RRlWB5ZKp0/XWbBMqdExEQaZqrF
svw4XG4vopIQm+LK8TFw6KCxjHXy4+9L8awYYBCqSIJe2Lq3U/PjIBwMYzaTmR1r5EtGU2MMOf1m
c7y1y6x/1OvSvbD2z/ZpBrS318hdjbV46h2Ff0PQ+dnMDTEgRsJOIJzgyW1e+FR/HAXpCxqYrWVj
n3yqJSsDBJeBHvtzOT+ucCLf5JJeUl79aRS8BrCrBr91gGA+vjw63FlroYyOM8vsrwq9USEElkvt
hfNph1aIA4e8563YPvUfNYN0Yb5lToye3NxrtFmjymggBNjWpePt/IEMDGM3MAlQB5ryyZTzoCSw
+E0nFuvWGFyR+xUY9144yc4fCGQMqJSLIFfPs/7FZvaZmqPyYztZ8+pVD0pi1xyj6MqfGOvYz3+f
4efPxObvsGYdDgBOm5OpMNPUWFbR+/Fmlv4FMm/+XpXykuXKH0fhRm1ZlsefU+fJZuqHrksWP54M
f3rv52y6MbR8ff/7s/xvzX+o6AAFgNDZknH0JVrxZNMj4la3Ud8HMbAvckK09mN+kEiz+gg5omVd
e5b0f42rUf6baP1cHLNUH783OcKzA2wfZUBLrhLj8Pef9YcPihBgM8TcLIb583EdLHWV+n1SkwFY
Gpn7uC5qHq5qpy7Vm4Q59evvo/3hVcPMxluKbRGI5EwXM6Rz1y8ro7m5E7FenIOLz83u76P86ZlQ
wRBlB+COCmz79/+5qE3Z1OplMgTxQhIvlMhCj1dcDSC6TmP496HOTzICN8CkkB+Q5M019ONQW70A
HYWP6thFffQpwEKFX8p1LvQm1FJH/2XlFxfhH96iDcgEvoTpzCYQ+Dho21WtjiAriSeoplGnV3Wk
T8sl89Lz44UIrC30DbIOJiWnPPoMDuJoWEkSZ0iY79s8L39gz45B9owfYg/+c+E4+8OrpJzc/L8N
2gpowT4+Vbesie1gFxKP6RSEmo79hJ66xasO5rgLDGHetMssLsUe/uld4rtI+DUpFgjoTj6g7gxz
lixFEjcVJ7XvL/oxMNUl0c8fR0Epj4OUR2vt1HNW4gti23JIYktVP/CUWfZZ73/6Ck0mM7koHDYc
ATRkth/xn2lf68Irqc21eF59c6dsUztUlVteqJL/sLiooPCF3wS36JZPXljWo1fmUNPi1TbzSJhO
fahdhZ5TNd8/vbY+jHRyoukOJiFpwkhBh5mZh6PFTao7LOGp9WvIZgN5pVWiDfu/D/vHB2TG4zMK
HgHg+fE1mg1ps5nBa6zmPPkOWGAM0TKJXkXu0otvnx4MyRkpLVsLkkbySRlCFUy0HXB8bFOCPFrk
oIVGI+vdNOjOBezoD3OQPg+VBVgZu/2pck/lloI55CVxvooEW5geT4XV/ayPP+cowDcoC4cpSsFT
RCEPiMEaVluLMa+HM6sXMNDdab369GsLeBIc3SmvNjjz4zcatbJ1U5mn14k1VFtSbrCvW2HdtjQs
Hv8+1Pk2CNuAPZYLBGp95v3HoaYpnyHRKhlPa/avvSa/gsJ6VnpLuElVHv8+1vnUYywyHTY/WH2j
Unwcy+xJ90rnRcYo+Cya0XjG4w3vY3sULLu/D3U+Gxhqc8DmWo1O+rTLKXM390vHBEms3CUScAF3
uRo/6475v66VDrqEBQAA7WmLPe1aKiu52HGtGeOu9bIfowpc+I9re+EgPn8eUB0gUY+/QMvOfMuW
FtGKwd0EOxr1SPBeeV0Gw3oBYzn/QJzzdOC4moAg4W7w8QOVXpJn5KGZcTJm9qEbyI8NlN+ElaEu
Jcn+4YHIXUPOywei5+1t//4/uzmN7carxWrFWEhs1jU+BOK19D5dz6MB3JS8vDqqCe/kDlm580ym
pevGRK7Cepr8b1nl3qnCni/squePQ+3LNQgtNKo5esEfHwdLJ2W1XuHFQ2b8Hp00v7LL1b5QzJ6X
EAyyPQYqQ0r50z5Vki64yXSDF+Ou08yh1WkIoEpXfeGarEHyxgoFCxE4np+1Adys14lepZWO9JBb
0UntsoyaUQoBFWEVQ3+VedOzPnXJhac7f4UwrKjQAfnAFCBBfXyFiV9hadCNlCoddwaxrkmo9fp0
YQ/6wyhcWDeTXrjtHtDax1HYmbIaeCmJbek0u9lpmygdkFD8ffsBpuD/8/E6tIm62cIhWYMkmidL
SUcQ1GddnsTVuHrBTitmz7gaZiP7jgXB+J72q/2zsVtdO1jZuGm/ce3v/S3JLJBQTRzY6ZFXzmZ1
Z+YAR8+i6rT5dWvWa4ekSCbrzqTj2+xLr2qSJy6rvrtf9MQYDylmUBrKI92a7mDjdc7BpweWoaCs
AdUMs0VgkTblsNygWVvkEYubCe1hUAflXnWpZ+/0UTjw0/N2Gq7x6qyMW0c6o1uFRdsN5R754CSP
E/Y06sqdjSrZk1Bp22+2pi3v+SJqB7keFnJPHYZx9lVjadmy80QCM1yXVl2tu2mdXXVVKaNyYmsF
dImcoRa0tmTWD8+SMGkL1VY//Bb1Ooi7ti3oGZpiTN8WDZfs3awnKn0YF4uEgxrhqdgpdmKFZAH2
8M7rhfPKuu/SK9fSTGB/7MqikprS3jceSoKH1TObp8Hkie/SxbTKg4tFdH81ebZa9kFerVgKmZUd
xLON0Vmxwze/kmHbaBhDGYXEY8irx+ltzmf5b9GN+ERpaqqcaC4Mp3peLZo8BIpaC7q51XUhJ1Zw
bki1wtp1JdTT4iDi5IKW6eWKcEbkYHOPIA2vtvoJoWIW3GXIXWu6EYa23gNdZt5P2Wt69W3o1jW7
MUacQI82yVX6P6an0H6NxNVp19J0vT5ENYyyDH2pU2SHZcmX9YqOb3/dg49+cYZ2KK6b3sFUELGh
VsMKtVd/p8bFmA5FQ3YJLnuiWo+GPaFVqXtaJ9eFQ9LstddCY945+CP1UTuto3Zl57g27DI4us2x
qCj2rjXTWDkBbT7LLVdv+WuSzmTee6uBKE6DN/pN6I7wwQccV1ypTjTj3muGFJsqs+hmDEYs9ZQn
ietHEOGz/N6eARxuHTUY0zU1+VQc3QKXrF0G1xQ/rIWgVAd54oqdgezsBnNDqa0d/nd9Odys9Vom
kaztEd+I1lR1JKZES8NpsIp1t7qFg+TJ0cY5VP2ALVPnkmO7+WNN1fWQaPMa5l1piStLwE/eldgq
D3vOlEoyVzq9jyjaR/QjGtmx87MXrHzeFC7SGsnc99ebQLjSOky6Sm2cAadl3C/ZnM7HNnXQF4VN
MJjzY0BDiHCiJdG1PcbfnfdPQtjpcBvMpf9PNhb6C1aDQRDlSZc1t+mMv0KoV/iVhqOFSjAqlWA+
bb6JdeS7s5aEKkWoE81tZvSRxq0tAQR21yLKQUNk5FbIZChW7HwNIc4GBDUCyjw0UiteTKPTXkx8
UYrHlDAx400sql4fDeYL5tKEsMtrty9XL2zKfqi/okUfpt0MGVzb2UsFrb13U3+aUBc7lRTRStxz
G+a1Sb51Zi3+P46XLO0xX+3eQpRFx/v7mBHvia4AyaIAN1zs52rMqn8npzO64ywsWaEk0Od3aPlF
+Sw9WOYPHpqZ5WoA9BCvmHzx/fMhaN97bU6NHbq5AFmFsZBH3JNy8FCMJOceAmwDvw2OrJI7g/TI
bF+wjtfvcjYWgtkalvvNjGcsum6EscPtNMoJiQN8vTZC91LNxy2l1N2Pg2MsIauEV4hWLQu+sg0n
5RFF5iTCcQuMvJJeYo9XSeYFwyGoyJaPeo+g8t90Njo/GpcpNfHnVJiiaktgYMMIEKhuvZFA36e8
d5FAtnIR5pOrLak6TumsLwerNIcvKvHG5SFFbNbvc72rut3MpyRyvZeG2Ndzp9b7vEwTpLdCI50a
l7Jx0MkTmTR7Ny1agzOlI1r7lqM2Qc5V05Y8ZM5SrtdEKdjdTbUO4xLXmMxpD8HUlXYossUzb8tp
QeY1WME6xL5KTHlL0e1YPxLTWd+r1ZqtZ6fvA++t7Hyt+ZKAaeovRpVNZVxNej6EmVoddazNZrgv
FFYFB7dAKP5G0Nvg9NHYS0fbucksF878NUGrzzTB1xKHVB8RHk4z3U5HNFej2PGFttm2Temh6XAm
PtR9Ui7ROmijeU+wiVIHf+m6Nhq7VDKxFBreo99NLnmXlRzcf9ixxva7wrZL86JWrxrUd13SzAe6
YuOrp0lbRlPnJ971oNEuYHtIVRazwI0nV7mtvp9WMZpXgSCE+RtaukocsgIM8kBXoTKscCm1NHvM
JR67CD46p6LRZGvqsDrctLFU5NKP0V6qvmYOdgFDaMpEK3eOYN9ES9O0/UNA/3a4dtkJH9Bddc13
fRVpskONx8U2p474RfuKa9NY+qq9ghDWkzc25jArkZ42zk87T2m+4b/Ril3F3kzLFGcHZ+A9K6v6
xenTz3eB5mtBKEVNoIRWF0YeYTo7ajdDUbj8x5L+yt5psXcMsd0dk5D+nwMoQiglJaajKS8KWmm+
dk4t8DccWsSOSvnefaoPbhFLTxXFXlW2hjl7rQ/dXufs1I9uIKlrilYnVDvlKy0xMl7LifiP/OpR
w/9LHvwVSHPn9llAcJ3KOlbSakxHu1i0d5ETjPHoydLQQ5kr658xTcf8qdD8nmWpMGZhN9N6a/jW
a3jbZSFzpJlf1Kx5wUsAox01Hd1Da+9XgmYFNvJ4CmLr6rZHher5C2FQNvJCfmTCcZ95FpmNqUaQ
uJTalvHVVOsbXo8QcNh/1S0OWbYey67Itd2IinL4mS95Szi2mJtvaAQTbLmgYX1fEQB+X9Bvqb0q
NpLQ4k0m+3GKOg45rCnKQ45d+E/yRfN1byIyK56dLMib2zqte5PicO7MNqwWlEq77fJHtkQj2/y9
WItSvDdYxCIbN2e46Cu+NNgDLNbySK+RPPBGrkp7ka6J6ijMOMfeHAi5/fPKhb/f1fRoC6SjQt6X
XjZW+6mUQ3u3zHM63XmaPq9XyHr1W9jdpLdl3lhUvGZNPA/6ZNMhLpDFHdthSLzIh1mgR2jXEUtR
XfKLMFFonlIMRdsnnRhl9+jbq/MDC3Nm2zRkTfaQZO1KYpuGV9ctUNisbqiOlbjqEjNf7yu/EE2E
b7b0jok+GdN3D4fGx1ptXqzEJbnLsVVGPj9a81j/9gd/MGJhj8a7Ngf29CNIkt7cN8S7yBeff9SH
iyhS+UXWGtYX5Jfnx57iNDZwOXEipBjOQu1WsFd2U/d/nJ1Xb9zG2sc/EQH2csstEilZ7paSGyKJ
E/behvz072/83ni5iyV0EJwgOAY8O8MpT/mXUZyHcgWZ3+s1RRK/HZoO75/GRQk2NBCuBVzRQvs6
wEeKeGyNqE5PvaoY32KX+uJZ4NQOdGBtTUxuEB51Hb9UTBjOo+lmXNmeUg8Hw42H5A8jmV3jq5tY
Q/OjH9gMMFqkm5HF/68c415qnvhgXKby2e6KskE8MyupTbJZrc+xOTraS82Ga7+5caOPpzaqFPOh
4rYHhmEv1pms0EByI4cC8FSVkLbxsDHT6Sk3u9x9hko31Y+Sb9f8W9htVJz6wVVs9nMBk3hySrS6
C6RjhwfIqUAvcX4Qhd+Pul6dQfY6+kddaZXoVKVJhCImEqLq+Nygg6bmvlDjEjEXEafKf4Ub5cO5
HMRKc0iBQnzOAIObyEmnK6cnVqWCJy0mFLBarrT6IDIRvYxNa36N2x5GqNWlov+A721lB7GC6+8h
VpXyFVk6NlzRebV6jiIow/4E7r1+mJtoFB+LJHZK9F+p6EFemcy++Gw5At6oP9hCKr5XQLefvTLv
1s+LZQ9sN0Xo02upViinZvB+k0MUZ6vnQ0TNVb+uHYy5Ep5CW/qGxn818xxVB+I24MPR6iXH2eAa
8hdtIOzicbP3LHNkffYysfQo6JO+kluSL29771FVZlYZeR4VSCN+SD2kgsVgGx8WA2katEE+122C
mItSLj1yyuZ7bW5olcCOo6ZCMUWyPTaFjngYproxuigAMlL6taukLyDtsczDLf3lfhL9q/a4mSr6
RjRM6DCjGLWVD1XcbHZaxYuCDrXmzBeuGP6OITp+rSGsO/6gN/lfdZ6ss1/yxnzx8lj1DmuupP/c
/yE3lpyamEYNybZkw20zZ3Rb1RpgoBIgp1z7wsnbMx99OEPo6c7ICYyBl5R4P6R9coQR/eX+6PJv
36wC6GRKMKjF4VC3pQsi7d3ysBZxyAlb2/PQrQ5MZEKa1xXtXNhLJRSVvfrFdkzSGTDRktEAQuEK
k68qszC5d6MAbQUyPidqz6s7mC/mgtjJoGrLTlVG1nYu5sh4VNYBJeFYqIK94M9/rwaS/nPa2VVV
SmdCsxrzn6HgQs2E6I/Y1kUfCNCnPzJ72GOfXZU85ciuRmdfSgxSAb8cOcOCq6dgQp0mq/NDnijL
R8QdECtH2u2P+x/yqnwnh6JHQRuVRiANucuhenrGczXTAQSRubyhU1Gep85uzyVCQg/JQPoGQAx9
nPuj3lpaviCNVMruNBM2m7cjVBpcQZsp1vLXwqO/lCXiSRvHf4yaZBbyuJ/bSMTcH/XGskJspSKO
nxNilNsyWz+qhUJmpQStM2inIWqIAwtH+BHyqP/LUPSQqItKLcVtu3jOYLU31qwEThO5J1SaBn9B
dIB6QrwnsXlV1HNAk1JO9lQQG1y/m+KhrThmoSgjGvTthEL7hL+BsarVzmG4NQrFZCrjUHyoA232
iVKrZcUx4YtREjlW0KwPYJH2Ogo3dqM0ggSdhi+y9Me53I0ofmVCd3HwTSsl+z5AZP0iWEkj7Ey8
Y5V5dinJoFKtP97fGTf2o6Sp0DRxwfFwqV2Oq63NCogvzkIV8zc4dW0RZqNAZcgyEcCshuwUC23+
kidDu3P+rvcktWWJ68HIhhLztkMIbsHuFuogIcLt4tDlifg+knsfKBjtgbyu0TCccTpCtgUAy5BX
2+UsI2WBvSvyKjRaD1tULExz8Vcs+jh9ydVuoOo6DJoVJuDcrUeNWvG3hYSnP7duNKBiYxuoqLAR
1eHH/dW/sQa6w8FkV3EyAcRc/i7bkJ0qhNPDTkUFma7WFPs9rUjyXMLG8/3BrrcYFx1oBzpWEvdw
dVz62VDpp+fhOhsII/VT5/kjWj9PAso/okSGmpQvTVZGy84euz5BOpVOyHJ0aEHtbfd2Qrrcddgm
hlXTKlLThryAqOXdFw+jeJQsdRrC8PHk9H97tIw8Q2LIzYoQ6RDle16l0clY1hFXkWjv4rk+NBLH
x6E3JQWd83M5VI95MORMipJW3ahhVmXmQ4MSEzfE2qKHlcJBLmCoUsJ4913EwJQIMSSj68RO3gxc
6D0s27II9UwZT6i4zX5TLNF7+44Oo0A3B05K2IG/+OUozmQhZYMAV4iEiv3TKGHyu8bavkXuOLwX
5PlrKCQYJOGLCFa/HEolb+HgMlTkdTpBDZ0G181/3t/4clUuwxkuVoRAXRQ5kOfeQu5cFNa6zl35
XHnhfkJFWF+PABcoC+c5kNzGra09UYlbW55kAHAMuBUuVvnnv23GvtfsfpmLIizFWv4xj8X65GRI
Rr1/YuA4ZA+SFr63jZZoaGltXaVF2Eyqc8Zuh9RnWfhXT+RtTrn6/vHYE6AxqWIBLtoe5KVzG7dM
kzJMU1wM17X40dPr9Id8Cjwt++/+5G4cMgBnKnudR1F6TV8uoTXa44CoJFvDPZaOqB9qs/iqJ6Q5
jaFHp8ltFqpq7c4tcuPDAdoG2Er7CTqAsXkpFi8eqhxNsTBXSvetmbgM2ZViLwy8vvhlzgY3CDYM
SI9thN1qfZZLFcDQyOHATtTyz0ll5E+9s+4SeuUjstn+xMjEFK7EsLhbEsW6UtZRl6gJW0SkVr9E
qWPwVQttdSr8Dk48M22Gb2pX9J/AYHZ/zW0ziUCNYlxJuLmz/ggFZPla5Yjq+ekce8bjMnpG8dTl
vaE/utaq4J9E1KkcMVkpx5OTDvl8HFfaCiHvaCNFwjli55wE2nF9FR3l9YHXSFp5T+Mw/J243pCh
sMEHOeRgRZYTdQVEXXOjreOwrobYOdAeLLEoTLVkOUHLJ89GyRiJTKrpUf6ogDzRDhbMXheM50pA
gZRaVz9BBK538uAbO8TjdlBJuJEeQcLicl9Gbm+yR7IqtOjTvKGMKT5jybTnVvorm958Nfr79N0l
4gi+vjwev90gGjvPLcahClFpM5on+Ouu94olD93ZfKXU7qs6orwhDUHadEPSzsOznhpxeURRZkmP
tT0Z/6LZ2s0PbtQ1LfXZRSSnNW7KvxWYtFbQZkD6/xgmNRkOIwXYOLh/fm9scQR1YO/IVwSA2+b8
lmj0RtTeqlBRcuWtYA9OYNpU7bTYivVu2j8kPtIq0Cn8D3fEzZOFYZu9aGSrIQaM4+MgsviUOkZz
piOm7Mzr+vtzHSGQQu5G2giK7vLDOD1aVwaFOG6I1TZOCJeMBnJd5Zyc7y/g9bNFZYnqDoORoF7B
PJzMyzQ35SpaiYuHQ1MUGLWkhuHnEXZk1D5pYNwf8fqTcb0TjxPY/HoqN+FojYRmly92EdacswMK
ZjXHjkYaduHa4f5Q17e7hGYDPwP4AXZvu4qIJ5ddZC5lqLVld9SXD1VTHTCUojgoy8lYkZZSJjfa
ud5vrakneXEqICdiUrkCv52qAkeiGLuMMozTPPOTyT2mdmEetNZ8nbjnd97LG1tFB36PFLlDAnml
iVRJRHGVumVIqJAcy95InsykeDftg+KjbcshiLIh6GwO2opYnYY+XxMiJILHmk61FXgLysJ8zp2v
dmNCUhtIQtDh5ZF9Xy7fOMVIhCtjE06lEJ/wXYsfoxwfkvt748ZHAv/I3w4cDY/rLbDKResIelnZ
hH1zHrSJRauy2TcFbR1D2dkQN2bEK686EuckYXabrEEkhGo1MpRhTDXo3IK3OCdLsXy9P6Pr1EtS
p0i5WDYCqC0bYzZ4V6PMZt0WMlxC+5xWllbAfbNq3PyEOjeHHE+udWclbxxoiP+8g8AHYbRscXC9
044VuspN2BWdehbAgn2rVLwjpgLvBp3zVEE7As0is0sQ7pdbw8jUeHT7qA6TbF6PjdUOx6yd9oKZ
GxPi3BLwkkxShN1WX9cEuMXa6U24DmCQyrh1v5YA6B+MMbPfnQXx8Gqg+0jM4QNtvdYnBKrxHmna
ENH3/kRE4x3KNjMPi4Z96P3tcWMTIu1FEQAZOpRDtjUziaEes6luQwPJTxOEu6d4p8Vox70q062B
eByl1BCuHGigXH4kIdIpQ9C/DXE5zZC6mKGJKcpeJn5rFA8UM+8WDHiguJejFMViTt6AtiJKyerH
RFl1F91TIG07y3Z9T8APhGQJPlHeSVt+T92XCBsLfQy9KIudR0MsKKGn6hDPp0XxUJ5MF6fdC2uu
J0fQxwuC1B2aV6Rdl5PDopbu6lKPYd97RTgRK9Doqes03wkzrne6tKzC0IcMHGj79uh27tD1pVDH
EMH49kyRfvThlPUHyON71eFbUyI+th2Pf8BFyJ/y26PY6/ZIJdweATkk2XkydIHWirLHfbk5IVu+
95BFeKg2CwcbzQH+GE9hoc3lB8UBaYAis2Ugv6bA7b5/oq4vXHI4S1ovIZmHEs/mNpoMK+s7wETh
ZPdVfpzj2XPORq+QPFhOMaYh5Xfde1iKMv70/pHJDGDe0w3kkZSb9rfFXE0bG5p2VR7z1qjsQ4U+
c/Vg1h44lmUB6/TcDXgdHnVbTNX5/tDXMZUso7DhaC6g9LJVcdDMIXHdNO8ChCc636mM9buWWAhN
r2r8uNKg/9TZRncA7xftLPf1DuLlNGnJA56BBrdlsXRG27eizPtgVFrzIWt6XjY93cM9X5931pSb
Sz5pMkff3CtCaM0AsrMPcjX9OmUl3sxl8+Ym9b+21UeP9xfzervCKJEgVOlTT+1oM5iWmsCZVBtV
oC5Fmn6Nl3NOXoGKh7aH8/9FNrvM9eRYEhdPPRHG1mbPxKleRaaZINHTxr1zbBMwIUdU00f1KJrU
zCXUE8yAhPSsR8xG1WcaENP4VXpcYnELhFAbfDMRRoQ/rBgGBOaB1p1TZaZBOsWG9Ied2wlcVubE
f91fp18X3vbHgx+goEyKQi17c67nWM9mrW2aoC+yNQFr2pXGJ9NAQOFUFJXbpD7l9iI5zKIunDCC
+Zkdit6Y+mPaihxYdTYReK/N0k9nDPri+JQPVE0KX8Sl5j41ameYzecSZXb91UxAOjwonZv9bfF1
Vj9PuD2RdyQDP2ZFomk+SKfMegEIgVXpTDW7+KxjxDIdY7i9SIqBd8swxomL5u3+OtzaLwT5Fh9S
pce2dVHqp0oFXGLmMNWAuahL8Uq0YPlO07w/BnJk/Q1fQ6J+ilSbRxxN6dSYATgHkyzeDLM5PWCi
PWP7Gq+n+5O6PtcO6gXIpSFMyNy2NfW29zzetqgKah7iD6CDymOhO8W7bw9COtnSR9iOfGlLvCZZ
6RvHxVt8FGpxRHcxetSbUtupnd/4QFBY6dpTviR92YqylQrgKisZ26C1kuKt0/Q1O6Krmj9Yel0X
O4H3jYWjIym7LLIhgbrY5SswrVplLFrSIuvovkkIZTDxyu98nev7EMaTfGNIKejtbuv0oMhrC9RJ
F6AdOz8i8rmuyNj3QxqocW7+jGxlbHdofdeLiPQzjwtRMZHxFeEOhiRC6Q1PTFJkyTfRmTMS0Io3
YlZPZDnvfLIbE5SvCpodSAWSEW52ujG3LbGjVIIDVTL5uWW3HbhBHAbOWHsmJtjzhVb2/T1/a4ou
LXJAHgRFVyRrXVm8dsC6KWiqpvkEcWP6UtRu+5zhb7MTK1zvEkh1vDHwXqhwc21c7pLCLBu8b9Yh
MDGD1/yuzF0ocl235Of7c7oeCBdFiNUAK1CjuoIJKRombyX+xHAeBs0XRg76NDbezeGGv01wR/GI
KIS6x+YlcMuYArNlDgF2Sn/FVvugleJlbgb4NqP6/kK9jIsJwql4ELpuL40WS2jVSpQBLtlQvI1g
q09gg+edxP16MzAKTWoa8sg4UmO8/ELoOwFJVdsxmCtRPaGH5vhubAsJSdzL1W98IwqlzIk4nNO8
7VI5KsZY1AnmYG5y5QA8AyN7CcZ/906gC86FDnCCesQWPCWUit6HSX0fvTNshfAK/aho67oTPF3N
Rbbz5OWEQIj8RJtly6AyOVMCeL3GM+NlUPPE1/ra3bmMrq4HiKkcGmBCtCkkwfTy45hF6qX6OM9B
bjjUT0ZNPeHBh8OPUqQPsxnr/v21uzkeugukFHTAjG18raqIehmoxQTY83lfqLDPp3oWzc9JT/IH
RYtgzdwf8CqgZ4JYC0rCmgwQnc391ykFDh6eMQdWu5inNE4exZq+iVl7IAX9qEX681qae+HF7UE5
WTpbUQ5+uar4MbRqs9p8O1V985z1QIOx8/sG06QkSSvfGfqPc7nnoazJuVyEkXKuFA3IHkAPEQlc
DoupYNbrXS2CLga8P2nqcZ3Advalnj9Fg6J8wTRo+iaqKgXZWXbmF7s1zZ8isr7fX/OrzJHfQdb4
/xV+aaZw+TuKbGnBZtsiiCvTRmB3bMvPCu3l+DBEWiUpTpXyGVou2cf9gW/tLsQ9fhHzKRI6mzOj
iZHykO6JYBynBac6++8W8G2HpL4/1PGf9we7uteYpUfsSM2J+5PE7XKW1NzteUyRdkwow38ccV4B
16/Yb1Fk/Xz3SOSiAKhgrHLvbPVj52hA6H1F+VPgaxLiNQWVbdSKQEy6fbo/1PWtw0gopPD2IJRM
/elyUitysUWTQ573ALa/OqOT/5V3rbVzg95YOrqolOS4oqWC8GbpEk3P2qXK1AC71OxT1RTOU1kq
0Sd96sud+OB6KJ3ME6wtFFn6aNtqJ4lnYVS9KgI3c+ZTFnXzUegwjJK0fjdjmuLtLwEb8gke8G0W
R3lacwT8oaCe2umrU0TTK6FeuhPQXR8uHlO+EbUZdAkpuF9+oWZW07TN4yXQ1nY56K2bfY9TKfs2
GcpZG1NQ3ECgdh6jW6sI1pOLFCwrhdxNWAKfz12EWS5BGgN+9GAi/ZhYdV+p4/X7e3cgHUGEF2VH
H7zTtvgT50vXa3DggpQW+GMxgJnFgkMc749yc0IuwQIxIyK0W1ldbfwl1qMtAfLP3xbk/06g2iC9
4qSzM9L1iQLxiEoq8DTibG7my++V6oXjJIuxBLnoVpzpvMg3Blhh9+dzffPxaUDnYQlBjH8F+l2x
zRC2V60BLe+v9dAEA51Pv1ra/xq0DP+XwTi6EvXLtLa89q7QajeCmBZ4o7sgduGszjcTCDB8J7ii
oUewp+90Em7Oj6dUxiqu1Ke/XEXJprSraV4D4ULxOzR2Jw6tCtWl9fQeKFe17MzxeoOYGs0sION8
NMbbDIjNjLssoD0CN6q6QEMn/Dx6HqZ8nbfsALhuDgVGDGAVapYU+y/nNvf4E7vrYgWSxv9A5vIf
RpvixA3V7Uzqei8yKdReHMl5kE2My5H6eokit0XGUXeU9JxWo4l2ExXW+3vxxnwkfEDWCWjVoW10
OUq6VJM2mrVLgosr2FR2yl9mCe8II1jr9f5Q19uCRSP7A2/k0jXbahvlxdhbZYW6XWNaYNHGEuJ4
YRjxScNVDedWT/l+f8AbK4hohDR1QRCNlvMmwuiMFe8eWmvBqmTOh3gFwzCs5ryz22+N4nJpcLs7
v77X5QpaHdRCTNacwBjcilvWq6o/1Twvdm71G8NQLJWbTq4dfdXLYdLOzYlGTTdYijQ+KWOBywu9
6PdvOnnRStE1KkagIy5HySpvwOE1jwItxbw+L1vvNBLC7Wy6G3PhfpU+IxTQGWfzYepKS6RnpEvq
tyQ/rXJ1P6p5nO8c1dujsLl17j2ejc0BarOk0wYrd7EIX4YPTlF7xxgd7J3Pf+MAyRAC/AiJM2W2
zWsbi2xw4GS6gYqAGnJ4rfYBQVLMf0W+J+z666G7zBkor/EMUnZQCS63skJ2lTVKXCIMoZEJxf0z
4pf+0DpASMBrj672o3AgRZe+inf0lNVH1uWA3gMmWBkCnMvXBPdHZfmxuN/UpT+UyYdBgf9hl98S
5TVqs0fHw9ixNcSfnfLz/lG8PvsEjvLSpIJA+rp9hUYnzkacFSK+BUhKo2jScG70+GA0Jlrg0bTn
qXD97RmPvfWrmsbx3wRepKnKtGQwiGrDFdi/VPWRztQeqEfu08vvAciewiB1BSpolIwvTwtGagP0
nRWpwL6ZAiIyOg4pvHYfprP3CexZHhpD1z5jGFm9kmXNO2pxN1aVkTmslF4lO2uzw4G91jZWAHFI
dyEJ0NfAyBtr0iPxWsqTlO3p/F5T4qhaW+w/GBuycbMVjFb7VHfQhIvD3E0W8Z/mYtf9HFegYg8W
RqTjQy4RC48rL41yXGBq/rSsUgJbErNwT+/eUsDCZR2Y7JG3fzP5dMzgWNdFEuIWrB4nc9ZDLVNg
jaA0i0+od7w/3HUoTwglO43032k8b6EEHQp5dG6SLoBzn54GrTMDIWb9yWuz9hFgaPbo2uv84/6g
1x8YPXOodyQrNEAoC19uMEw4nWywvSHAobfj2KeIEUNEdFInwGIIJbu8Xvu9xjU38dW+JgczJEdG
ItaurAijRGoj00UN4n50lUOKWPZ06Lp+7k+/yAjP01Sv313NaJ1DOatt9rZ6w2ifbHiCH4eJujVq
UCreulWC0ULOfZREeckNBMyF4lUD9zhPUak+QLUrre/p2kS1P8YEPC+aPhmdb4/whoK2H838c7cU
tfJWKbQu6GULa5T+9DUOVWWVdcfZSsf6n0KMsUMzIOljMrpmLOtjEsGq/broipXgIqxQj3WKfipP
6uwmI7bLKHGfLdhT35V5cLs3K03y/IQTgeOd7HZU3QdbSCUP5AS6nx303fTcxhAWn/JomjJ+pgOT
TJ08B7pXJHTcSg3tFToIdqIo3oxf0nweR4w86x5X6SkrtPwAvmetH/R0UNU/FFOblUetWdceSVOl
mX7oJpli7kdx4amnpo9y7TWbPVe8JC15xE8sz3PkA8p4Efl/sxF1ybPeoxTzFK8jsqiFVnTzQU9t
ZDrSqYh/ZHmWaA95uZbJwS1a4ElUcuxcfUrU2qVjKrIlE4ydo+DknIRbpMbZyR2nCcbJEcnXXK3j
OMFI2M3xLMA2uINMTvDkg73T5o+eV+gcBU/k7UFMKQzCjmqu/uBljeM8Mu18PBiDmjafonXIdSkz
WvWvY1soHlIU+to84hcU/dsqw1q+QtmP/7XRJMHrDwX3+EPTaG7UHIwqgus99wXE/mKs0bLoKVQh
DTXWfetP6Wipp4hmMKbt9WCYKKL0qvq9J8gdvgEnibWvC7Xl9Ato4WEKDGvpEVZC7DpCDr5GAibJ
Smc8pWBD209TkU9/rgYa0h94wybvkKAKFB8ztfBWGrozWlfYSUfdcSwQ4zj1VpWlDxjRjuJpQZvA
QvehWpozn5o9ZujcfY/GWnf2scuFnYS5k+XzWWXtHT+FN+78SSvbi/9thTZmR222vBZ6S9HBAa3U
sv7Y9mlSH1d3bsvHtnH6/FlNVP2PNMns/KXT8S4P6kG0sEf6BKf6MUEc+aVNWnj7yMUUw6GOFO3L
ZC5u95xmKI8cilmfrBedz04bcECN4dnRM/sD+lC4sreY3PbPMb1P7YyE4OR8WaDhJd/TOiqLj6kH
yOUINqgd3tp4KV9QYEespGShhofa0WIlTKYMrjeqKrb2o3I7988cuRE0lUskzl4UFZjEOaExsjzk
nb2gqaK7ka76VWaU88kweT21YMR41/jejV2SfpstZdE+WlGDCGkOCxCP4gahvlTx8URadLx6saI5
C0/QEqcs1UahcBCNOqwpWtkfamVuX1NqVJHhR0aZfWhyrX8Wcz0hEF7iYf3gdINhKb4L1e+NVn4k
ajgkhTcVPpJlXHlH9JWS+AsJWJzikZ3mjXc0Y8Xpzz3uw30tHX0VZq3EeXQ2QJmpL0vB7exHUTlG
wUJt/BW0vJsiS+VZPwi0UfkH8DijO5RMun2AZ6xQ50xa1zsK6pXtUShIaaGFUnYLxzEfBbYoXo0i
m7PgEqbhC41humthRj+0sxO42Fh7T7OaNP8aCdv8KUd9rP6rpYTnBoqBW/GbteTZTz0x0+wN3k/U
PfWamP6BEefiK45wlOfPaqO6B8WNJ/O4WvHiPkw8+kqYCmyMXlRPxEaQtHzbL9aE38GDkhlO6Vda
3CavsbCozOF/2IljhyZGi1COMZiBmruRAdTOqcoPKg/mghfIbK2QWIYUTdSkHubD3MTNenRG4Zof
kzWd/wFDOb1O89CrL1Pp5i5SbEg0+lVaLdN/95/UGzEM6veytMymBTS0BR+2Gds8qVcD1nymnuBj
iaOymtUHvIGSwEBd9QENKRN/oan7MJkt0i8uEm33f8Qvac7LyBE6hQWmnsuFWtA2kgdF17V1YhpB
PsT46Ik1zssT8QzcqXnCf3vhc9pP7dhD/5lLMqhvhtY6zQ+tVJZPXEZVe6zSdUTiw1i72fKVSMtx
q291p8qSE3bqheH4HMxqDF23H5GRAAnT/9RzzuosKnc8R30/KSeQNAKjeshb5pkd4P1YWqPjUXcy
wFy+GPuhPjQj0m3nDlaDXqFsRR+t83Vhzkvp2/Hk/FPOWrR+NGnNzzsh3lXMBZiAZEeWtkEKEele
hj/zhFee6dQmcYhu8YBB4cAJXC+erUzpQ2IuL+BT7dn2XOUOv0aVeDYU8OkZbjK6ySOtRmrKDFp0
zGrEb7AK8eEJiJ0s+NbsIOhRpaXDRgF/k6PkBhUPLEWsABzDOJ14Dsb0y4SJqXHQm3oBHmIUw/Q0
tYYy7ASzV3ElOgCIHzJF0gZ2z2aKVovIFrEUSiZr+s9Yzs9dN/3t5c5/SRLt2fbdHktWFSAooWAh
//w3gGBbLVYz0jsNOmhXaABFUf+QrqqHgYIBgZ1C69v9w3Xj++HaAVyIKdK53OKF0DRbLF1hcnM5
NAdP2tmjnNfuHGHzxjCSEoDrEUdZ8qMu5zV3qRPVle4FtQ0x9QRfydT9SgcXdbAstNYOC7KC3ZOF
WGRxdOt+5UkqFhhleEIpT22a6sljn1qxeUyKxEphf3kYzp+stRXTMXK6anky7TZFoSlzJjewpIWX
fdCjEj0wpejd9MeAUIB91lFa/I522QxrVY379cBja/TfNVShhu9eKuLooaHDOQZRNsV9YNV5OqDO
Zzv5sQQaScBH3oKMCgYuKPt1saseQAyVA7+nUJaw0VY4o4VolebRitJsPSH9Fr02tlJMvjd6In1v
CQq4ksQ50OsGvwHw5nJdsyQxs6RQUb9Esyc92MibQUZHMXKnm379/RiH1FlWu8BWbsEosdD0sdUR
B9fsPgu8wSqeEAyr97YJv/biopezoZdN1Y5nHNHzy9kYRLDg59HLQWFUPBaJmx5MY9w7zzLXvRoF
hVxZhqQ+tPWOb7suIWVlLwKoqV5bNGZPZhoNn2vDS4L3ni75bEpqJcVIiYO8nJBgzQbEx5KwMari
u65PrTg7KSKyO3e/XJjLKTEO/HbIPlJWdltoVxBMTdepSsMKuwnjIK+rzid2S9yHZWhQvRxtUaj/
w+QkORs6DnOjNX85uRho9YoCXxr2sTadVqVdMMsjan3/ErogpuFnc0LpEF6O0jZLta6OkYZOkczP
bkcbK7d6a2cu8pxsFpB9jXoROigq6C65/3+7dxdzHvV6VrJwpUuDX6IG2eJI2AiNuO/MdfE7uG64
ZDnKaPtFXg47vNHrD/iLsi8BiJwu2oSX4xsWzsdVR8kPV0BxQDkXvWMnfXSN8btbTHtren0CMMym
QqISVVEp2ZbHIYX21Vgh4RO17V+aWsznCpaQv1qg0d/79aRLJNuStrsUo9p8PTvGIphOLlF+kVJq
K8t/rWp+N2yJvxnGLcV++hMA2TYPtGPXqd6likJRLyWtmQQBdDu9m97GKL+qybis2BTSNlftmDlu
6xRLHMaVKP4GTlCHwir2NI6uL1qK/RSDHA8dakogm1EycBYk7E4cqnlBnbqqIy9IenvPSfPGDpD6
5NzntJcIqTfDxEs39vlSJqFSJeZnazWMALMtEbpTqh/vb4FbQ6HEReWVaqAERlxu7WwoxrXq3SRE
XnQ+qLTYzwjZZi9IzjQ7u+3Xxr08xq5kzpvyIEOM+oUj+u0Yd0aPjqMGK3bOanM6jp7ZTH5XNbxZ
hTVS3Aau3BV/dZWWabavaSgy+qIYIA5ayYKa72q5SfE8gDoonto1TrWzvVZwzSs8YPTAmPMp2alK
3/je/FxOo/TKIr/ZBEYAjethaLQsHE1qiI8adWnjcVw70s77n+F6IBnmAXDQgdnwlG++uG2Wa9fl
cRF2bl/zTpT5J8tL9wysru8xufx03HiKaLxs34Q8N3HdQIshHAs1fkEwUvol9xPCthrMWjRMo3bn
6bs1L9CESGmAk6VZsjn8JiaqGRaqkHbHFVkuJHjTUxpl5vsvGQ/spcQZs4lBu2/Wr8vwnjVSB2Y/
9fmQ6l8AraDdeQauzwp9EegrJBzkOsQol2el81pHq82xDnVBcn3oXJEh+TXq42cV/OyeT5s8eZen
RaqqcMcQ+zu0t/TL0XJnXcZ0gBvs1ov50sBGWKmUj0qJWkiH4KIGmrr4O5nLSoDuE5SiuM/RNnj3
xpQZK0kWdtIS0nT5Kxwl6km6KNg7vR371looz2hsKt/ePQovEegA8FIyDZEr/9vNIOq0LSPbioI2
zrUPkE4GH2eBcuf7ydP6+4rKXiOSNBDXeZCAI2xWNHIbtYxmGOQIW4ztgwevanmMS3XKfRRn1/kx
cZFF9Wsrwqv3/gTlMm2GljuHQg3pFVSGzdZR7djBNs2BYutkLjKxQqPmrunzgBq/k3R+wmOl+XM6
qmQp9Ft3ht8eQ2ZuQcaGIkg4CIFvc48Jd56WsizrcChr5TDoszjo6hLvdKlvrC83mCovll84Pvkr
fvuKVBdirFTWOiwWrfkDheSqOlRDP52ERR6IvrN2WLLU/uO9SwvqWWIHic24arZiFWJBaFrTqi6E
av5v1i3NF60sxUmVXeBodbIHwEHzYeht9+v9ga8XFQ1JUIRsKTQ+6G1dTndWMXRAPaMLU8PD9Qfi
4Es71PrOpt3e2XJaNOkwN/So41B0uBylUcTqVGbThzi5DUHi0pgbB20+Z3oxHxbTyB7eOyuDdplH
QgQCBAGfzazGAvkykOFV2KuU161hAjFPOXZnVtfnAQIuXCgZfjKzLTgDjWrXTVS3DeN+iAZftyji
HlrbFvXRKbTDpD6m69J1QTeqe05av165y7Mo+ec0A8nJgU5tRXWaxspGBEC6MBpXPX7mv/524iI+
m1JQ/qiBy0YErG9lcber9N63c29pHrMhFnaYrc2QH6gsaLoPFANfCmZIBpl5EPxOyuKu2dmzl7H4
sMoqdOzD35ySczmicvOipc3y3zos5j9E/1NNAd/N0PmNI5EFnVFYzkG1FAq5CMB2/anDdrSASq6l
0UMk2hHrhnhQvw/UyCmuNyXaSmA1B+EjWl3PB0V1o9gXWBM7hzkqDftpiQov+rDOg12duVEX69Bb
81L4XFJZ/zhmg6WhAl/pKDvD++6+CdS4vRcvwnzHT0edzt7Qpf8ZhnCSf2tjHdYfhmIm2SO4saal
WYcXJYppyfS1KY2uCoWCKPyxjBvPfJproUZHo41FFKjmhIGAi9f09EwrwvguIo91q0tKPEekFww6
GUqBEqzS2NYbSNeqD0VfTW9mbzQ/9VZNrWOHfHV5yPtlWZ6SwgXLnVnUCcIKKN17ZRV5gfBrIjz9
P87OazdupGvXV0SAOZyyk0QFS3KQ7RPCY88wx2IxXf3/UBvYcLMbIvRhBuM5cnUVK6zwBhx6gHit
3yK7El6khQ3V5tybgizDktcWnfa1mTv1Fq+B6qlpgVD4lLy3jHvWAQYp9GJ5yZjLwQDTe37WM6fi
+pZTGxDWpi5r1k6/9NquG54Gb+rnLSLO5d1CpIRIHNk7jXniwvPxOpfOrh02ImjQIrNP9aBY7b0x
F3a2S5rG/hyXmew2SsVX5oiwAGKCPIKLvedqjhFYKZzsZsjxGk8Rso2trxhka5kxf1RjjeVkdiAO
Na40iECrR1cPq4kHHXJ8bvE+LP2w5qZBSum1qr0aFwYvk8f3L88rC4rKsgVcB2HIBTl/vqAF9NZ5
pt4SxCpARJCiUO52VtyWxiGMTOHx9FbWlgbAlRV9U6phPRHHgZB2PuhEI1WPhdMHqYuNu59oanhQ
uw4JpQyS3UZGdDlD++0xYrssTsVrgRerjF3SuHEIiHvzZ9JgDMlhPpzgwg1PMku3Ipcr4y1aTRA/
EXFlbVfxZ5iNiKDp+hz0pt5EflJg5ONLFc66P8dFT9NIFOEWXvVyRfHFhNfHP8SksLrOV5QuooLz
T68Gg2VXj/lY5qfSjuJfLbf0RuJ3bSiSMrSbAOPAulo977rQOxNzBj1ATz75WSliRFCdBn7QWqXc
CFgux3IW9uyiUkK3EKz7+bTiRuslNRojmI1B3hLWaHdxj5XT4CA19tGDQLhC8EPBh+gIxZfzocxm
QmEkiW1kUfKQtEFO92WrZy+z3sUHZOy6D48HkpSbbBEwWDQbV3lmNcXomJuKHWBrkvpKjNBGkenH
WtdfwLGIjTvsTdvyPIRYYgdyIop0C4ltlUlIa4g1BYhKkPZo7+3QFejzXR7WufIS9nk4ggkKhUrB
P6OzMGoROtGjaVbRSVFx0fsWj2o1HimeO/+8v+zLsq5+l46yDvQFqv30+1YblxJcpskS1YGxw5ag
wKHmqCtOtNFuoN91OQ59DbqK1CdhIq0FHlFYELxVXcyujUE3VYsY4Y2NDYLxWTapoLzddjbOHSUO
4N1pCgFd7QVUu4k2kd3UvwbHyOdDVtfS2SOeYKjPXedilBiX7vClmnNX/5q5WW7s2VsN7i+qNlrH
wc5d2ry0eJQdDTi7vqtlGUJpGJOy+dkNQq0fciMOoyN3VFbtI71zn/AETr1DuBglfbXpRN/TFebu
0FErV/FtQJz8ngZVhVUbAn3DXeaZTX5HgFIFFVAu+skE/soOPyr3a+EM4z8kZ2Bpppp2/j7T3cH0
KYwn9g5sRmT4mJHg4tGOhvVH5GHj3oCcLcBOlfOAM0TUQj9t3VyZ9zF2nfmf3MRg4k8W9bO87WMj
C/c0xg0zKELAgMdZxtzhqkyL+d+qxs/oEwxGoMUxco3F0QBL0fwj8rhITlItCt6ZkMsZbfsQc66O
jkbCkwc5p7/N4XpHuLzrdTpEPoJkeXdDUm/W+1QrzE9Olcru05B49qvhlO10xGucRn6GKIFytEYP
4ZUYLIeLVEEd0sS1nTDct0YRP2ODV3p3oHdw5WlaNLBxNopG8q/Z+UYFKq93OaGOOJB8OsWtE2bC
xIlwqJpDKAdNve9yNbQO8JuBnsUoUMDscJoCm0xHGA5akU3chcfSU8UjNn7IDwJdU7RjD1vrNxqn
yrBriGjVe7ouVgR11MO9qxQTTjmqq8zzQYlpNO4XZ5B/rKHRmpOq5823CbsdLyioQ3734sxsyP1T
PT4ZhZdrBxsLqvbrPEI72jg0V44mbRgiLcTEqFOta2/O1M2RZVVVYCRFAcanbD/ZeDdt5FVXDiZN
XGtB15PqA7E+v3c1EfaZ3UZ10JmAZ+25jQ9h3bQno9xk47zlaKvLBj7CUja2AX5wD5yPFWljpWsz
OVyaGEjkFHpS/Uq0xU7dQs/5z+giGX2IsDL5rcdpf2ck7NcG2xl7P0X0/3aGlVXusZeq92JmRpQC
FSDO35m5qX1zpEJ9vQ4ReLl1y4HTj/ZOF548oU1bGhbX1owvsyTxS21knWHnhRND1Z3qwJqGEmsq
Z3yaM0374ym2u1EhubIJnDe9KwLEpbS3up+btCXesL0maL3BfECTRDuKoXJuPvoK0J5AhA9dPMi4
PLTnH4Z7rMcMMG8C0wnL+9GtilNCrPrhyGUZhX1GvLvU1JZl/bvao5iWmIy0CeoxmT5FUasAq8zB
EKIVu//4hAwqS0sNi3vJWC1bEXWKpcdxG9RSKw5uYYs9IeFWKHb5cWgBk/IZoKOpda49ez0FpaBM
G5tgHiuHV5teSx+a8UbscBnQMopLz5T2DtttzXRVKECarUioGtG4vEexeDpNGsTJqdX7u5ia7kZk
dG1WXDjU/Okq8Odq7UILWAoQujZIbXy38ioyDrXatxuzujoKQsWGpS4k1PXG7qa8lMAuli+UpIdG
FqA8a2erD3x5UhfDATTi2XYqycDyK/7acjwlQNeLtOVtlvZedaR3U3pav5NzFW5M6LJAxVBUTLkW
KJ5ymZ4PZXQG0U8y8Jno2e+KPn51+/Q0D5rhq7M6EpKUBvZr2sv7O/3aDJFgpD61UPjRkDsftsvt
rAxtvaUulqY7RE5VHCrxZiWs3dqI14aisUW6ynALsfd8KEXOPT4CuJlaioUjGiLOtIf2TjEO+/fn
dG3HL/fqklHBgrdWF4XtxYo5DkUb4H394KBlBRgvkYhoFgU3RriVDl+0GUkWeQPR+IW3vqgKr66/
okuVRKiMN0RZeq8lXf4pch15o3h4BJtT6e1zSZipkDW/DsDyH4e4wm8Th9rvYdQVRwkwZBcZEOC8
JpO+FUbKxgX95ll8/nTSrkKcconTgVyt0YCjGPVcSfEmDIuumo+elRGTepnqJTvSxBKwutqm4dFq
QLP7btPGyr5tLe9rLIbplztn9uDHitNafjqY1XCg/G2PvhN5XIyJbiGWVTIR2xfaPIz+CCW+8218
I5+Tjgx27wyplaL601Xxxqde9sx6Xt5S/gcKQvF47dVMeBh2KmDaoEHPaefGgzx0BaaMH95QC1oN
FSPkPdlTq5pAEruKU1mVCKZQ7/ZGGScvDVI8mDa01Q9kTkmhPz4gF47LmDhGUNg5PyqAeWdLjK4I
IhwcgBdjPJnWo/ms4+b9r5aG4UaseHE0Nfo1WIqQ1zBPaoHn4zVklWC6pj6wXIjvvqHXXN1zix3l
zu4d4/P7s3sT9Tz7aoyy1P/Q5ntjYK0OaFWJ0G5wykWBW2vVx4b28wCXoCk8AHJmWWt+PEy6u0vg
kzuHzm6s4h+sHys02sPJ1m55VEfnburcVDs0cZrZ3/sKETd/qpoCLWNht7giNZoTzvuqC3svmOMQ
YzpSATvRQVGA5G/uepGPcHU7dLMftFYZyGeiQcM0UcbSO9VFoclbwsgu3osp8qisT8CE1adxrEPx
O1ZIGf+UmEp6X0ujIhkyVXSI7/XYzuTz0HbOH0uLyp+U5Jf+FzB51OaSPJM/Ut5N/OwbI/P8HKvd
8JDaufM4glDJPxuJmf4DBcD9Yi6koCdvmi3rXs5dPt7XI2XHj97+cG3ArtBw5etzjpbj9df7NsJf
AffTa0EDVuDgeV3v5wlgSPT4tzhgl1uModD8RTDlTWdztaUhTbkYDNtaUKR5+qUpFbGnhAfLQBpp
vhH1XjwASymdCBG1J/iLJAvn04rGCXPqstMCZTSt/7yhi6F4dq75GY3D+FRqtbm1o/kLzzc0jw2A
dKTvFm3etfiGYnYK8MTZCBKuj+YwTrNIDvMs0icRF9pHBey57QhFoBGSA9GpX9eeyoSt0VTCCrIk
Uveohbp+q/axb6jjP++fVMCJlzNjIfGvcXnhUAFeXX1uPHoegtBzQASpxL/0bvT6Z1udhvlAUQxO
Rjj1RrwTWteIzy10m9cZgc8+KBL4QbuBDQ7/gaoWRqUy8e5FafZUC0pX1O2jDlLLc32hlP38pMFn
mf0ISZDyGXPLpNqVY2PfN9TvM9D4aA/uZ21IbV9xtAnC5pxBlciGDoOgKEE2wa/NqB6hpeRRegT4
MmV7waKUR66YSX+Zpyp29q42ue6zNJsa9Yasswz4CoULTL/PMYbtOGHinv8r8+Oo2OP4zJ0fzrte
WnCD1KYV4Y/YcOOfKBPSvori2UqPodcP6klHQN3+WaiJZwAG8SrlBd9D1zoomL1GR8uawf5iRZl5
u4aOPd7BM37y91Xu2r+KXhbhbhhGL/PTeYSWYJGX/qd2tPW4J8rOPuESVA57L7ES7VYzor4DSjCl
xBAFMFBtnzpFnuKc1i1o36TWlfBfSA6a6SeVNdp7UaJxdSyMNEmwv57iLxijY6YMv837rxlmZX7I
qzp/rFEVfSGKwQ+4mKc8PuRScX72VP+g/4XIlfiD1ZOdyG7pUCVx4v7OZnWidiLTOfHnSa31o2Dr
Y90bKvFvdLHCwm/AHuFmXSWJ9iNShr466HEu7VPaytndeV2ixrvKzXPI2NiOwLYebfWV8KPzPuU6
op8PwySz6ujmqUxvXfSB8qMao/OOZTyJ4uDrvSbsT1asx93BVEoPz+aElAqm55RCC3n/OKwRMsvB
o8HHPwDK6Jetix0QzGsoiDZJR+3NPCRuh8GwEbsqGIC8tGn0kPtMuFZ0enIaDVwYdn0ztVvYw7f8
c3XfIGxhYbrIDceduvohMN/oKkGpDDRLGu4zpuqxd5PNxBI7UxpqfVLAf2h3bt0nFcFniwUnpSCr
R2A7itJDl5Zj/wnndbc45VYZFqdGUTFVXiRp2j1NOCv2e72ukdTySuVHEdaTQdGzz7xjjelrv8vd
rnhNZN+/8jjjeuZIUZj7vvSycaf2iqo/N1Xd6M9dkRm/7Ah146MyxaW1q/J66G44tUbyYNY8PxjZ
T2JS/a4sJbD1SmvSjdjm8qPRVFV1GhCAkvlz9fC4RY9KUZvjVVxlTuZPVpk5nz2ajuHtCDtlxlaH
jvc+KVQlwzS9RVDGl7Kwuu/vb56LUJXnFdY3QAfwdjBjVjFWDU8vSszOC0YcC3YdBTs6uuaWnMvy
t5zvDKL7N641enrAsVdP3+jhSlcJxQv6rNenI/BRnCJnFYtbV1jZvWGWRnGI+lA4GyHr5TKTQhKw
EtYtPO81Nayk+T+2pZrdtU3f05VPjp3mCMi13S2Dzpiri3JfqcnJqrvX91f2rYV7PullbGpmROju
Ah47f++9eHQl4MLsTpVhT8VX75vfiqtmL3YaIfEQJar4mlZK8gqeoO5vRjeO652ioDWBdVFl3U90
TX/Az/BK4MLloO9d4LzigNDmODzEUu2S4/u/+HIv0MRYNHAWaBSg29WeBPycY1Ac53eo5EoM1pvx
lFGf37iuLvcC+YpHqx15WUBua/grNQtzjpSmuJuFEo6BB4/xq0bNKTnaiYrZdHXwxnF6en9ql7EX
JVpSfAAvUO9pM55/C7vu1HrQy+wOrwDnUI22/t0xSoV7sEm/mXZdfVQLEysf+u4GhMCFlmhcIN0y
y0gG6Ml3GlI1tW9yQ+PQqmzx6a58sjf9kEU0feHVrUJlEuG4nNwhu6stRNYmCZ6visYtsMLlJ6Nc
TwWBOgLqDASv56vn5ZMbzWAUluL1dKPV0fSpF079NAkpnrM86f+x1G78+tFPxgLSDKbuBFgQUfbz
Qambm1IPo+LOzbP2lNSR9uqie/XbUxptX/W1thGeXy4lInUIUmsLJhi+wZIq/JV1dERPQtJMvwPx
VfvJTPGTMLPYvT+r5W85vxTOR1k26l+jZJpJbwgQ4p2amPEnG4w70uj4ogswX5/eH+qCkgr8ENNX
/oNwHDXWdQUoHtIum+0pvxsK0f5np9LjSY272qK/NsvspsUuPjzaNR2qw5yacXOwbZEonyksZe4u
LHU2Upl4I35NeQEUvYic/qtl1/XPpPPyf7nSDeQjJtqBhjBFeyhV2UyA2JAMeKR+NgCl6TWl3U15
IyO/E2aR74oyjBzAbfSW9pWmCOOAx3b1S6nlLJ5lP6TR7wgH9dAPlVx+xQhtTB8p2m+65F18BwqL
1iLhRx0d3ekLrRFtMIGQxXHQEpLsrRjdCyFb/VDXdvrRT/421JvDIWwWWkTnn5zeb4HfWhQHwk4c
VFZN4s8w/lUQP5/e/+IXadEyEo85qCk6R1SHz0fKEis1vQrChMDhyAfLG7/aTmTdmKmu7cdmkpBB
huHOnbx24369ODxvI1PGp1pDFGGv5ligWe8ONcs5Wp17wwlTTx04343X/NooNAwQscKZYum2nc8P
yzw4u3Oh3LpR0z3W7tg/hFXqfPQZZC4U1xEAXl5D/j0fZQb/qIA+Vm7Rm04em2qs7/LO2kJlXZmL
RYeAe2Z5BQG8nY8ChYrwOJMo/WAb4JySqqmfdPA89s37e+Li7gaYCyeeFpVGSw2O0/k4aGcMKHKk
UaDYav8T6X33B84GHZ4Gcpycz0NViP40W1m49c5fOWGgbBgTyip/rPGlZKQLqSdUYDC2C8wsiWts
5ouWkkDrecnGZXdtOXWKksSWHGaS1dU0M/LYEZRpIDrH64+0yvRqb1U2V87763ltIIobyLWhUKRe
sBjrMIuLPAwZyMNMG+ETcUNnNv368VEoHr9xVJZyymo68GVRDC6GKJCO8q/X6Okh08MtJtKV64Ke
5f8fxF0dJ+53GHigc7ku7OlH4QkKbVYo+xt44/GvJumMXaPZGVekSSb/8QkuICsCClihF91mlc5E
L90KyHAtvKPDi+g3uINvZFnXNj8XBnQKVIxgxawuxAhpj76J2zjQnEkcq76S+6Z+sZpHdOvNY04g
vDGtK5veRoFw4exi9AJj5Xwb0l7C8NJSk0APTfOXZ7T4ro6jPesHGhzTliHElQ9IPEvZesGpU49f
9upfwUQ7RhCzPDcJpoTK1zAj/YEPZr3vc4/+jZpqNyFl229pGqfRxkSvHAMuLXRi8XoB/X/BzSuV
RmgZWl2QHIYbmLykLlYVbZzqK8uJnRMBJz1v2AvrFn6DDGOXJhDPIFZqJ9UafxsAxw51m7gfnw9Q
PSRiIcRQSlkjRppYk4OcnDQYPdk8ZnWp/gSPlG5cxm8/+Cz8w8d5of0tzW9AW+t3cuy4K6cqTWEz
OQp+EPDNhvggrKWzMboOSknc4TS+5shQrGjXd8o0EjkBe6f3OSojHufNIPZStym9zfGA7KaRuhSW
dHTF1H1r1p52V9Vx1+1D2dEBUsH9fKtcr/xPFk0P5cZLzK8z4CjzIW2VxPRnbIjndhf1qWV/RgyA
KLDIeks/2p7Vdjd2YeTNU5nNxmscqcD6378GLvIyHlg4CECgaTBgGbAKh4H18xJHAxar+JGilSOm
vcBn0J8U9TGRxRa/8HI/EXpgvkTwQD0Ccv35galjOiYpsiqBKOEKqCm6NJga5j6iB1u4kMsDwlCo
rdFVxIGJnPN8KIiMYdPWsKx6tFqPrZVHp7oq/7y/fJf3G80LD0kMcI7s3bUAa2tWdpgrqKBOhZsc
TG8QPwbdze+rotL26MAOj1ncbyk/vpk5nW9i9i/lvQUZwEO4Jhl3ZjY11DXgOogst20/G5RIPOoL
POVWSUqRxn5mDp73qI16XDyhkFWbQA0tgQRFqaph/AWn0l79pqR6Nv8oq155aLO51P2R3ZvsKHe3
X0yzn+6rEW4hZCkXxa5IlKXwhzrUUTYyS9h+aiWy71mFzK0vUCTuT3GkFFup7+UViy7CosNAdQwk
0bpwULcDQaLdtoHVO7Xlx27V3U16rD7LqJu+qX0tT12XzsNdEU/C2LguLgG2RKIcDQznqFlo3B3n
m0jTsyk30p4Wr4kY235wTEG7yJgV+6VOPZl9lUlei/sma9zqhaWfoltNZuW/ALpj49VuxKTv1IQS
7Mv7++5ycy9OX1DMiX+oXq7DE4+I1etcUQTSoF6jT2L+pCGM8d/7o1yeVlhlHshpGs50ztbWJYnT
J+C34HI6ExB+vwYymuzGiKT2BvrpvOVVcXkXLdgMtKbh6C7MvdViI5ijG3PIYcI6uC4PpqvQ7rGA
z9a7ObbHVyszrN/vz/DqkHxWm83FrbTG3Ll13o4eGtBBi6vXrhtU+9AItz9WZe0emjTbMj+6Ot4i
UwF2iEd1TRK0sUookAPjUhqHsD6mQxx+07OyeKbxyxOTtLRRNh7WK0NSu8G7HWY9B2gdZFatqpHn
JHUAQlrcKHHb7nSjjW+wU2/3GapFG/H5lU0DQx1RIuIG0K9rsRmEzGrRuHEdmFPWHjUtnx6GrHXu
BEJ2W8dzyQTPL8KFzMrlzlEguFz7FtOZM0fVliAM9QiESSqtyYFV4NpfJ8RTZZCK2n3qzKF6ApZP
zyMr2LY7q+vM4pgYBhqLliO6CeM7MZSH97fW5dPAGtAZAnFEOQCa3/nVUQiRZZRay8BtCoksr3EQ
Rdr8S4Gr2I0txZi9HES9EW9fW/y/B13ujb8CUpRhxdyFsOBUvK2OIi+8vVZGKG+qWvU/fGeCT/dN
SZUS4fJT/hpqQljfgCsD1d0stWPJexHoaiH32Kdv6Z68laTX35mYnmIudRXoDutp0ewC3aKVQYi6
euI7qoJsZGSEwyPnl8VtsdypfF164X9TX7njvT5P0Q/ql2brh3meflQL2VsUMej0EcAsLZt1sKrE
g9doITT/Gq1IX+moos1d8lE/ZEYBJbQI2sEUB6u5imA6xRhi5MLLYBYZRqOWKQBrOs3p/X16ZcsQ
QqjL8hLAcAuef0d7MGdlUBoA4ZFQbtC5nrn4yjmQIffu+0NdebWWigQhJTGLSth5PhRd4bmPTRv6
N219YAo1ltx1bn1QKmBZNti81HXQOloQjOejQI4SAhULBAuGBhF+pTYe5ZyJ/ftzgUXH37PalBTH
aWmBXKHdva6PF17vhECChwBzqnz+kYAIn38a0B3EvVFEZV7tZoXn+3suMqWg45vUjTi4/az3u3LC
EvSzOmsYqGFqM/YHO4lbhU4rRpO37aBM+n9FVhvfAAFU6YlqGw7zepqp2s6QVhPt5jQ2vqhmTtYi
QJK4DyTzKWqu9tho7qG1GsBEHZ4K9k1cjlp711rk9j4Fk1LskMbMmk+20s5V4lupljiRLxrgnqkv
ylSJT5OjR9o+n9BW3Vdub1YQWcp89p3eanNwgKLr+p9q1U/OjbS6ogwSJVeTnY5idn0yraHnig37
TkLGi5tiN/URGIgwB7Ja97oWv/Rl4VSHjkDS8w1NWNGjxtskd2WaTvlLFAHRKv1+TPTET1V97I9o
y9o93iGhWd6UTe7Yv8tanySsMXeqb1HQLM2XArU20NI0ep3fqaVGduCklVoc4GEk4R9m21o7Q7ih
DV4kNFQq8GWP0HYiPTTXZqRyjzVf68GcIhF9dxu7/hEOs6AonTWIkLaUzZsTtqnDz4nSbr23PGmb
/ji0+JM7iak0N7GpyOTZmVByRdIRP8jWN7Dky0/IQeqvUT/CsvbtpE4nuUc4t9P/QCPm1kLYDklW
0efOFylnz0JztwXDUrboo2RJiR+dW0gHL4zYFjiwY/+WFw9zR85+CtWw0H2tmsfmaIRqo+wzGSbO
t3HgbfcH2xDzM9jPxmGlEHDageactB+NQRXX700r+TkbSalDDurN+oAEj+u8TnopX3I1R1+my1ox
P3hqLPJTh/bHeMB9lZfSd2QLd9ofmy7tbtOoUrqbUat7pJ0dj5sKuiebzq+BExS+QSw3HLG60/8M
hj1H394/hUsZbnUGFytf6h/4QpGJrSpoWqd5rW1OgIfNWl+UnpHwSSOXlo4FkFjJVMQ8Cxv8iBob
0JAsxf7z/g94yz/Wv4D8D1Q7USvYxdVtYwFsnxbV+ABavm3tx9mrP4VCSQs/b0Ncc2Wceepu0mvr
3rWVdL6T5Vy3e6OfdM2vsoLmjuMqrUHyFJXpzla6UB4KMxX2DpWxJj7JsE1+ymacPxXAhbfUXa5c
YraBbiq3MsqAACLOL8tcxdlo6InWRjAjflP1+wpJqF0k2nuiFWvjrbkSE1Fs54KGcKAx7uqtyVBX
1RDLRVnImVvfAhWxr9Egnym9m/N8R2V5oy2ypAzrr8MLDXYViA5Fh2X6fwUpRHdxlcisDlAYUx90
Q5ZwzUSHTHne3OAWpQZTNrsgmzr79v2NceWtw5YFyQwE7mn/rcv+Sm9HiI3lNVOlXpQjJ7hvwm6L
73Dl8bbpCGMtiao9/ZhVc6EpjREl6LAOjKrsd4rA428uW2Xvqunof3xCeBVQWMVshsLqaimFNCPq
twwVueHQ+EYaaqcyM/uNL3Zt3ZAXoVGyNJ0vcDkmD1FRZgpfLEnx3BBzj3Z7VDXexnSurtwiLbLw
N+jUrTa+hzZ2ieFsE+RjhsYBgvyInk8S+p9P1bPewopfmRY4BGpe8HSBia3LGHDhBh1n0yaAfNrs
1bgJv+pQ0jZY8RdO2hwt6uwUakn58Mxc81/MOrTH2EbJFwCWFz6DeOt+QBjRXnKg8t2viB77/IlL
rJhvprrEw7VKvYZHqC+la93WRmplD9Pkps3Oq4GIBC3xbbdTOkd/RdlUF4/dNEzpLmpxv97biVk0
lDfC8N8k6nP8BhrFSL9Y3azGn3jDjO4hnWdb3rYJEGx/tHqo5arSoXKM9Ieb7CtYR8XGubtyoZEL
IlyC0pBBQW7VuBmh4qLYZtWBjMMHCBrld2m6/xpomt2aYxbtP3ooIMdQPNA546TY65KFm9YpCnyO
IJ9v89scrOrDqItpI26+nNPSZaA8DoqJBtuaudJEJsA8VFeCcszCfxaZciA0dl4/aqEZqjsj9OTP
9+d1+a4utzPXNCROSl/rumavoRI+ZKMM1L5oxoM0GznclG1fmIc+y6PIBy/gNDeV4/DEWsI15C5T
ZBh+ef9nXL4XlOmZM2kJsChr7dDbqvqkRmrbBX2Z4iaaq+Yj6GJ9Ry3uTZ0u+RGH9vThHWQDjuI8
ABBEEWGNo448vQ8jqXWQR4Z0CppUleDUvFSJfPxah+gGBGm9ZXz8dt+cv1QLW36hzON5BWJ8VS5o
gDHJDBJNwLmLlRcvka3yFUEKKZ8gEvXRl8qb4wkIWkmNCkYy7vazJhW1g94CJnOXa6acqTIU9U+A
z176PdFbAMst7q7R0yA72z2RTpo/1bCLElg7FIW/JmaveHtrqPPxUQmnpN2oz1xeemwf+GvIVGIx
SDXk/PUNG8Wbe3wrAtfC2sIe8vmppHqxcQYv3/il1AS6HnAUO+WtWv7XG99B0cYxSMqgIfXal9wv
zS7kmux9VRjJq1WM+TFC6OlOxk728TYqg5ME4vZGdQ0phvMp9vbQyVERMpgBwp9Kij6+7aAh9f45
uLKQdE+BRABfIedchzFzotAqihnFzhUzMEateFVraW68HpdP4lJKX5RtUfkCQLy6Ot3Ri6oytljI
Mp2+GXY/PpAd6jdGhT/E/zAhm+P1BpchYT9ftpi7YtCFKYMevimyBhDOGiPXj//DKJQgl9InPNp1
KVKgaBcXRtwHPFr9PqqNAfXaaqsScPXjgKUExwv2m3rN+Vx0Np+exnUfoF/uHVNtEie8BuYf78/l
2sdZmnQuLxsAo7V4c91qbRp3bh/MRSueu15PiPmcCvSYpWwUUC6HotwEo41+IPg/WJnnEwpl5Yg5
Hbj8pVbeFqab/Q6FDmWC9t1GtHd1KNDBeE0tnca18i/s0qj3BLgogog/Di1gP7YaagO9suUQevmV
4HxSSnvbcUBsV18J4NTUVWayCAahzDEpVe57aJQc3v9Kly/1/0N+ASgnobpQV4j0MUzxUBkCKXU5
7wsaKyd4FpX6nER8WqKqxkz37495+UiSkcGoXjq4C9R5lQODt4d0kDOmK4T9NNn95MuyWYxT9Cyw
DTs5Km61dbSuTBTUFIpByLCTEaz76Lh4oOYBwz9QjQ44Y4xob46rx3Ps2s19WOlb/oZXNgrBM7q0
i2gmUsSrSdrOBKGjd4dAkTBYpI23khdW0TFte+/DrxZxOnE0ejKU77kRz7d/huoIRKtiDISrVzdw
GMZbGKRb2J9rCwhVw6brjlaQuq5SWmYP/yGLx6CpOrvCLyTDPaeSejIFie7Ir8Wc6x/HWCzcNyqZ
0O0IJtfd97Kn3WunDQLOGQjbEDYlojVZbmYbz9W1jwX4hmONzhOTW32s0axSDAC6MQiNqg2yyNZP
pYEZAIpBzcbmv7KMRE0kVeYiWkXD6fxj2RMNj7D21EDUmnUTT322j4Vb7xIux2NvlHJjvCtTW+Rh
kflculsk+OfjSatS7Rahz0DFqOK/CRcsJARDq7wjAbA23uNrc0MiyzIXXhGl+eW3/BXYiEpEDbtC
C8amUg5uiXd3YebFp2rGgqAJN0WSLy8SGgDkwyDCYPXpa7BPHuddoxS0zfTMtR5Vap57jXjje5kV
1W0I6PQln9APev/2uryXl2Yo9hTUSsxFnv18ktUI9g07qCEg6FYPWqoqfoQJyPHDo1AAWmCvxNHE
iqtIFPpLOmcFRrVmM7fTDd0hpCcQDGn6jbLC5XRAg6AAxhgAQijGnk+ns7EmKVqOdWtIOGCaHT7N
itJ+VF4HlBSrRuOfxqJKs/V8FHy5zLTAKC2oXWIaKkDmPkSo2a8q86PC7LwpQNgpKoArhsC4jqGo
aWoxPOMx6ICv+7AiS4x7tHzn2HH9P6wdGA+X63dR6l53c/OKCvTYqWMwwy73ZahkaEE4W8/l5Qle
Kj4MQuBOQL1GCJZC1WYxoWLPdlfwtxw0X0n68WRjwXF4f9ddGwq2PnR2Yg/KWatdN7hWbjp1Mwe1
49L1JfKIpQ95Y8hOPfjHPx8ezQSqgRbwImcJVeR8U3g69mEsl0qt00NqbLKLvRgG94hd40fl1NkU
wKpQiOe6AB+yJoiLOmvEkA1q0LaRt9exjdyhblV9fPkALnOGeCfJrNbgmw6x6LHG1wiIY1nv6LOj
jVuE88nIlC15x4tjSy+X/GCp5JAt6Gumtm5ACsG7zAlcilr/jGPS7eshyV7e/0KXo8AC4WoFVcyD
z7N//oWiwcziukUhsx1Fe6JKOD+4XQ378P1hLradgSMdVyl05gX8vQ6qB5m7+aBklBIWPEuReHiD
Gg0uQ9a0tREuniiOkkPmTSOc/wMldT4jaRRj21teH8hUhF/sPpP7Lp+106Tm3VGIagtMfzk1ji7y
ojTfwT2hGXM+Htx+5CdybQhoMCs3xqSn/iDr+DhqYuM0XZsZ+QhpyaKrzbk6H2lqoAFmljoEKWbU
B1patAmTsTrWWlW/mnG1lRG/VQrOCkDLrUSwtEjP045fT82R6hw5NAuCsIv/j7MzWZLbVtbwEzGC
87BlTd0staTWYEveMCzZ5jyT4PD094MWN1QsRjH62CfshU8IBRBIJDL/ITrEsMGvToFQ3VCF1TsX
rNf3bJitK5p2Hqxq3bvQCR0vC5C5INXxEJyN0nxnqPPeKbzLClhlnDJQtNT41pazKkzFiTNUg6FM
Qe5Us7+YxnKcqr56H9fFeGiRjvvsZP0eO/eeOkUljBvUAD+EKwi9vdvln2qraSCD6cFAb8f7FKbD
XHzJDai5n6sKCtT3yF3M/Ayy2tRfqFvMKLz0jdtdxxj951MX9laIBU9LUu21pvbBQ7vNPIC3Mhe6
2QWesqNeR+HPnnKr61PlzJV/bSWy8gxL0UmFSl+kRXuIxy7xnvokc5vTgEdw+W7AmMX7cw6rOj2S
A1edz3MvV37USFfHftJw2o4o/MSRj+PEbIhjQ3UqPFQUSdu3lgRYHfAa4PPkSbijUNGjKQTpjBG4
SICqgAd03kMJ1sGTUabdTlC53wYMBhIcwhavdZ4ttx8kzJ3OyBZHal179t9G7zbRp6YdzfKoR5ZR
XlrTCvOAHse8R9S5q+8xTd5JIDnIQCh/rVL8xiq9KJ2x00hb1/QNL+uecMoFyjYM7Us3oIF5sJq6
O1WZHX56HEnvAzYTBWfL0xpOF1O/nTRCwMXkmrURVEiGHGDNiufCruYd4uN9qGEU1KJwQwFnz2i3
o+j1MuV6mJhBHOlz6nuVnbVfqHjWHqPBU0e6phinnRRy43vigQToF3MPihXrkqKloEc6jwzKU3Ae
DouN5hfNaqU0D7U+Kf0hR8wmArVH/Hl+vKr38yV6Y3ZOaemXl8fqg9aAWRZrNM0AvJZtHNsqrWY6
5PgKnOIyLkLfbKOmPT4e9P7mABIkGYcUiaX7z+pTeu4AMAMaOLgmz33uIpNh4PQ/p4W7J+R4v2Fl
D473DC9tE5T+6pIyrClpG7oZCFLiemzo4Ycmr7+OCxr+poi/dgpOzpUwd3bR/V6lzC7VH0gAecat
3dSlhMeYGuBeZhuoR4rH0VEMSfdWgCEFEbqLUtxTigSt+fx4mqmw1pCYGB23O0y1EV16M7L8GqnS
nS92z9/nFUUagy3Ur6R2DXPvTB30W926QaFGRfNfP/M+OGRAroCsgJVwLoCfw/BcREXiHMM2MjQ0
zmlHoMliFdZlSqOhfrGNUMeLfKDK8lQaIZkqUbyrcqRVaizAeqstsz3qgdxLt1e5rOwQL6kgAWNe
d8+m1Ivzoim9AJxXNwWZOlpwK2CHZsd8tLXkWrq11h5wzMXLxlUwnjp1Qxl9fbzj7zcEEROFVxSI
JF9z/alGBI4cKF1hkKrV8EeU1Wj4wUj58niUe4i8RCYCggSDwJbnsr6NXpo7hhKiHQaosHKogI5h
uW1ZOc5EhaAc+oR/BIK4mSWbxWOJ8edHdzBQ75lBeIlnZWjFs95myl5laGP6LuVe7JgswHlwJW5/
V1Xg+7Eg7xAUcwSihTezV/tjU4xvbu1LDoaUNgCJLMvlq+Pez1US1VgrXtG2zQ7a1A0XpUHo5fE6
3wVNzgC8JYnUoTRDheF2OtGYV1iV1BQWaAV/8Jq4e6ohML/XnKK/4nbf75ky3EUxBkSbBBwGnSDe
E6tpkecqS6lQjjTHwXuJezx9LqhW1ZU/Jz1q15VTZv+Z7TKjA8Tm2okzd1+PljqQdW58vp9k9N1O
FwHeLFQq8DmYvZN+l3Rl0WjxsnInrdlYVm4i8lopBYNQ7erurcoio7uaU8/r40U557oZdr6eiuoF
vbnYOFtGPO3dD/dwZpOSJY8mwqfs5q3rsOiFYtk9o+s/jekkDm2ZNtmpFLH36mqTo/muO0T/5Xju
AdMDc3cEFlm7PhbU6Z8x/fjw+Hhrbay1ZH5hmYwtqIbN3O1aZ10dOwWZZmDYHRwES8TPYWzVT49H
kfvlJigyaTRZJdKYGIy93O0okyLgYXalFnRhlz31NeIfbRJ6gcb229k8G1uXorpkrYDK5Q5ZHf2w
XLqCTr0WjJMqjomdOoipWCg4K1NxMEvHOIaaOn9o7WiPIL81STBFsEFhdzD0KstI7dGIvLZFYg5Z
pRdgv/MHyUL7WdqjeOt9DyGKxyLpDGAXqRhzu55FP3cgfDUtaMGwPoEfcJ70vMx3CKAbe4POOl0i
ys+SyL4qKilIpjQ8YzgfaV1fklb/YXWhsbMBN74Xu444I+svNOhW3yvpIqdKFB57kS30U9Tp9RVk
K9hJo7c7f85053OOY9CpjLppJ6xuDk0KLDUApFHBau9jO1MooRHpEiCYf6wLJN3trNC+LoMt/lRx
R8LcyAtBDtt7yocbkQf/J6kZA3KPCvjqPISt1SdjuGhBGZriJUq6+Cz6PvmOADXerkvzVtdAbmee
8SAtqIJDVVz7CQEi1DSpW48yv6O9FkozHNWlSXFeFGBNH5/1rV0jq+DsGDqSyEXc7s2mj1RKr7iJ
RJiWHNMii89VTPbzeJRfijCrkEK9zqC+Cj+QW351RXVzaANlNvXADqvrhIhKXivPRqy8U9Xoa6FY
J1U4/zaG+XGIvb+11vUxyDgNlgG9tdSdQ2zv4Vu35g0OjDoinUpeVesfpE24o5WpTsemLw92H2bX
Airv0+N5bwQZrkVZGOElTplvlQoodRoPS90gK5kWxechi7IgShPrtLTLHrxla5NKKh6oeRb6zoVN
VZuhSR2GUmHx/6BCJQIjXuyvYRymz1no9W99GtLJA8ZDMkn8JOSsjmMeKqq5uJkZdMVQfKBAnx09
FAgPlaKGZ9VunLcHUVncoqyFzij081W81tJWi7C20wOcmxfcXw39mKjmmwVomBUAEVBKNAx5+64+
WGsPSwLngUKNo3Qom2rpcdHRRUbTaU/kemMHIk4PqlXlf/K83568WjdCaGZ468Rd2XwanSh6qt2x
2omamrxcViePpgaILmIm77O7zoZoRjOPVCOIlt670I8IIU+W4Ye5mKWPuNn0LfI3RuwrFfyNTAzh
adTx4Xh8EDZ2JweAfIIbl+i1VrVbWmqmmIkbYHh5ClEp7cJAgcUBzGf0cCY10z059q3lRRHXJOag
WX7XDZtmo9UqJEZBBYbz0Upd/VDW/XJ+PC+Z3K5XF6yKLHLzdrtTXxdOW6eGHpmBZY3/2LXypZmt
F3oSr1z3n91kfn083K/36Gq8XygOHjKA5XnM3W4apyh0Y45qCywCcpUXBKdE8sz7aRmPPcWM+Jgv
KVrzzpTVz7zcIvUyRvj2HbKlrcufVpwW9rPiDu1rHQnL/AzgLnGP4SQS5aDViuFeHGV0PvRwnmQW
m0y4TZR2rge9oub6XyJPESoiWR6Sl25OMg/PRcP7YtnLXB/qOCdz6nB+7Z/DRVezyxx3FmBiRbjF
E7x/0ftQ1xPxzWhmE/+bTigKcT5cqmM8dea3esxz9zTpau8ejVYxgU3CaIINi/i4e9RbngZ+qqAS
65tOrKOxNTnhH3z5/qdW5FN0zJoijU9GmKLOSGKLmtZYU7c65yBucn8Os+Kz64T6PzM16PEgdHMu
jhMGNTwd1FD5ZtfQUz9Yah3pL1VcdIEeOXV5GBqz/SOew7A+GLE6uD6avUb+1PBO+V4rKhUJuy/M
2J+Jk/CfNCX7J1eFyC5jMuk/RQhn7ABjqPUIXCPqq0XhZX9FuQfLs9GLQj1iwTY4O8dtY/PbcERI
VgDHgtha3W70bLG2KZAz7gXI0rJ2AP6M9nJ8vBu3RpEIdtaYmuhdMliVVPe9kc0fKbrlqzO0aMWc
93Ritkbhpibz4s3Ow2QVkgXwCWcBShS03RAfDTE5pykUe94GW6OAO+RRRXYpRVRuD9bIzeK5Sshc
LFV8WdRs/FaILDo9XrFfWqXr8yvZR9gM8lnu4sVEebHFY4jaZmkirzzL5thLxSuFwjVCJvoRzzOA
MZ0dk8ouAyqWxxSvw38w0OyMo5Y6effVqfXhH5UaTbr36zbuCviRRE3Zx1UB6dwuQjxXQKpCcKs2
2rR/llarfZpTxXFQG7EM/EzTTvWlUNGPuR2zMz25OaDVsPfQ3/oUSMCBo5e6YncU4t4uyGUQuw30
ttDeQ76P/0JrwNopJ8gPuvoS9CZRtEMrgsLFGsW9uKZCyYQEkLDzc07D6CI4+4d8EMPOsm7MBwEV
Kk5wiyQqbpW5QDoAYNKEehBPI/QVq3QPheJ0OzfR1iguJ5FzAjmMw3L77YRlZSUBVw+SQQNHWMCU
GSvC1eMNvHHfAWv9/1HuwX0jyr/tqAdFNYqXOivsz/BRdL8Yk+WqNV39JRfV3qNzc2om1D3yJY8M
YvVGGaJsKeKuYGqVO/hK501PTelYOwu4sSEAggIVkxkDRY9VnImUuDf1ajKCNLT04xh531R1No5J
lcU7iyiP0WrroTZJQcCxeamz+24/FS5tqd0CXIMtDhhTaXJ7PvWzm3Vn0ZXZB7tRPpfx0l7TNjT/
fPz9NpaSoZkdO549st4lhstjNqcLGLQ8oE85IfyEXcJeQfKeaimLA0wOoQ4yMGqStzNslDmdKi83
gzxqP4aW9p8oXAWa5XB2FeuHlyTHVPnTaZT3BMPPC+1QlGz0Vxe0iE+SdaQBW/nRMH5Kuvm1b+3l
oC17539rJbggQUOgVCBZobc/0aAV4ugzK0E7C2/ieXHPUYr92OP13iogUs/nj7KkYBazuB2GnJH2
kzeYQQidHrCAWTXoF4vF/JCMGEOfkfWMhneFPZb5i75k1E41HSGbs0mvUSMZypy9h9vWxHk+QYQg
0gNRl6n6b1hFsPXIJMP5CooB42dcPIqTmrp7YkCbo0j5SaqI+AOu4SYTlaie+ZlBY039udKFeU5E
0/4P25lCPmBIRC5598pw9dtckmWcY1QjTMqzuTg1ql1ebMzdd87rfWSAzCER9kB1mM/6qTuKhh5S
VZuBOajRWbiw8LxE68911b992eRQQEsohdKqWDOaZmTyc6OruIHVyIJU3ybjNyfe5cJszQh0Dlgt
qtuS5Hu7bkLkQ6IYxDrDMlNUOlIqMlFmeeSvYbXzZtkaCyIqLQIwMxq1n9uxICmDP7fZbyh5R++m
xugO5ugqwdxW3s5pu7+dyBPJ31w6kSZl8tVhGwZU+yfFsoJqxH/diszqQ2n25QWAkvsjAUXtN6JX
d/bgr8rDbThnVGgYqCFRM6CTfDvBpOhLzelUi9SRl9mHhRL9v2nilbV9rOIaF/KGh0PM+0yvX3VE
GpZTmLfdtxGYsDjMnS5aX8U55zVEHSIF5T2OKAJg7gBLUUhGPI+ooT5bdTV8DL24+jttkY44DKaZ
L4cMltDiG4UXvbZVlbxasaV9pYjatr7epeGXesDb09cVkSqXncgmF3M9bXwU+K7wQWQrezVtpCkS
q/PsAJZo6NPHNZ5a4v4hC4koZq/xIEvtT51Ijac8xM4HzwqsMaYkKd5hnFcdH/+c+3jDryBDkJcb
sOF1OqdgFWkP5WTjTtNGR/xJHZhls7vzrtraYOSMUA5onGveuoypDziGZK1uB2aiTN+nUe8OOGMU
T2GXJMECNd0XovZ2GJ4bU6O7RmMYSgDwj3WnQmj6YFhDglxSF33XsAF5bUVpf3u8fhtXNsEaYjp4
R5mkrqGIVidMd+lEGJRRZLXfVUfRkWnwkJ9P/dzBFmCZBAJ2UZS4+oUr24yCNsfw1kcUN++6Q1Po
WeJ7ET3mL9ioVx/dqtGzZycN8xFRB9tKgyRZyihIhzJ3fOQXC2NnS25EGq4AqiLwULly1iiEaRpL
/oocJAvH6oj0HJ4kPRylCh2Nt18JLJe02pLtuLuWwLKUS8YpdMi2c/vchF53VIpKuWT10O8MtfH5
wakzKYD3xKm1/UUjcoEVwsysQH2hPtPS3K2cvZRtaxQqSrI+x3xIC25Pc68KT4+m0g2UxQIJY+D5
IvQl3AnQG6NQueK25EFEr+pXsfK3+1ovurzuY4mfolF17u1kuoDb2mPFbY1C10RHAIFOEY3M27nM
tWcmaQJqqXQHbGCRKX2qq2nPAuI+i5dwS25qPgvX6NrvcTYzirscXMrsBYVUNftqxvOTYyyQyeLk
mIT2iT71f4+PqQyqq6ALMoo+DThChDLWkPjasZGT9zIrcIjsHE8lfs04y9/cttTQJYn5bI8H3FhL
8gOwPfB2oEmsKZNCFOCTUqEEqKUnh9o00mPS2cXOyb0fBclaiR6AOg9mYq1sBaEERPewOIGBoMHZ
i4YC6iyFs7fOBXqERXWDLITmxfqLtVbn9CTXXhBRPH0Nq0k/J5Am3j4KdEwSJ8m4g562uhdFKyZ9
Dqn3ObI+OYB//NvOaI6+eS7wZPkyAC4A+65BgUmKplkHAiUADhC9ToMznfMly77+D6NgCy9BlXJG
q6gwttaM3lMaBn031E+Li61QzEP1za0dui5ENgrHPMhI5W/PKxlBVCOjHQYL1Gp/WsAtj1G5ZzNy
f3TAGECbBkQCCw3eyu0o9tz3XjM4HkTLxEwCdWyNj3UUGS8z6BrtbM6e9/nNqweqQT7wqTLxDl69
gpFcwUqNSmwAbs19DtVMHO3G2NvV97ceABVaYzAJQImqa/QUFlGDSPIiDOKlUkgZ5/Qs5joLRj3d
c5ncOKZkWTyBYFBL1uC6++AZTeWaWRiE2Lv9Q7sxeV9XjbuDd90chSYxNDV2No+72w/lhV61jE4T
IlLY9DhfxM2TirjJl8cfZ3PZqJXJujUt7nWnL3VjXEFrRsHJLjypehSfrWTJX0ZZf337UAAIQN/J
o0RYuJ1QrHtFZfR9yCdpuoOmC/dQhg7Wyn2+B1XYWjvCAg/HX0XAdWnJ6ruxr1WaayWe9e/dZUzO
i57saalsrR09L0rlnCT+udoHWaP18aiQK8ahUz9FlcfdE9sYlY3l8Px47bYmRGwAoECqha7tajMI
S1cgyc5hkCHOB4A9sc5OLoa3x2zMeriuJd0cB4ZVBFIjLBndxKAnGS/ZH1k5fQXdrO+k2FsBCLkk
efuwbLxWbreBUMwiyZskDJraUC706bL3WhUnfiLU4rOjLuXT25eOwgs3GPubfqFc2t+SrRjRwboD
nIfCUFp9Fk5svBAm9lx6tj4Q/B6QpXDMJbD0dhQbLK9IcUENKGdMpwXHnsA0F+/T47ls7TiH3gzN
ctQiAWzdjoKHN33JbgwDQ2jJMcLh+iUyEcFsMJ49Px5qc0LIoMim8a+G9e1QZluhhOsxFMBw/e+q
audrAq5pb902Z/TbMKug0GJTlRb9QlCoev1FTawPSuXFl1rBSvrxhLb2HQdINgLJS9jjtxOKtBDZ
o04Pg6HrvwrDSS+RMo1+W4n+hBhr7j8ebmtiSIZyiGgKooKx2hDzjIeKVZjc5pnpfOmGrPmzguOT
H0McsXamJhfpNh2WNqoovPKaQINszcTqEeyDZiai6+JY7Wmmovmzs4bwR5FOpSlnyMN0Eg4ynI/n
uLFHEFaDUElIB46yRvSJcYF+JATKlWiTnUqC18d+coyfbx6FKjp3BshaKNdrxKul9EWugYgO4njB
F42CxCnpK/3tc5HFMqi2Uh+Y2uPt9hibNqQyw1w0dKpkMBpfokZNdoCeGysG+MQBNYiVD6VN43YU
Z4pqt8OyJwiXVGB7Oqknu3X6t59d7HNAKBIj0E9YS8VZc91kFbWBAN206erG2GGEKJvuqK5szYUu
ETBLqBX8vVqxZEmjpNcaJygWU/jV6Ian3tpFdd+fI8QCeUdwYFkwdf0m8hCHszWssUHrL/gxlpX3
Qn/WPeVxr775kuXPh2MNOohMle90+3FweMlzRa2xRXUm46h2SHZw+1c7y7Y1IZiyRFYULbgFV+lw
V+tW7hmMgsuu68eooRw8gXNohVn1zp6+jwtMRSZ1HJxfgpm3E1ImZdT1mD09D+6fQ6YEIm7+iZzh
pZg5ScXc7ZToNqcmxc/oUFKnWe9upceIZJmYWlyq+mFyR/HZbXTrXW70zvFxUNgbSm7O3271WkNX
LMvkQVLU+cukjxivF2556fI42ZnV/cXB5sZ+BcoEgLs7ZL/WNEtRZI6Nyr/1ajntP+hOf4s6t/MB
E/3zeFr3Z0qOBcJDsqC55FfxobBzx2tl7S5RvMYHUdSehm7Zi9sbi0efSGYRoHFIXldbcBgmT/HM
yQkqSPDLAb1g6yDGqdKPVDHdnVO1NRgxmSyBjBK/rVXOgqCwm3aR7QRRNOW+ArjJz/PlJ07VxpvD
Hn1kNjzfif1ObeN2T6Cn7LVjrLvBTEn6oOaOOLf0rncO1cYnAiUsV44CFK/0VZRoG6yLmnhxA1D7
3mFGy+2otNW/b94HNKS4jKTgA4/a1T7gsh+TXKcWoLW94vdVXzzllb7nfPCLE36bOPDqk4rgdG2o
4q4T/hHncmXEnCzAJXppg3IU6acWCPuXEZM822/0GSUczxnS90rGyTpmSz7FhxoBfWjCRmPrHLqC
/4uWY+z9zRyXWj+0Trh0vj32uhOwA+tXzRuW5e+IuBv+zBG7U3pfTQylCn28G+PkW1y1WncAWY7c
1ONVlFvr0fRWORiSSFLIy+UJTS5eBJPoqlNiTOJ5nO3lNSvCrxDsJsrySfah65L8x+PhN3Y+lCQK
ybIyCiZ5FaPM0g0H0+pwbPag77VNnZ5jBLmvUW7/fPtIsvEGzg3yHm/e250v3NCYY/lwU01cMl2h
Kieq1g6VUWjdj4fa2P4kYjQWkRoAhrLOk0I37U01KZVAiYroFGIedmEN3iwTTDkChDw6BnL9wNbd
Tihs9UWpy0QJjLqdz+5Qw1Nrou9mr+6JMW7Nh7uKaqtNZ5tM9nYkYRRFXsy2ElBtdY8CDQ0LxBDk
+51129oMfBiphgrxkALv7Th0ZOK6r+Lo6jhVdVyKrvzDcaPqaVmc8fL4E22gLdhy9CR57JIwU/q/
HctolIWabItYDIqIxN5PrVF9nWsdM9UcvrbtxKpvl+UnpewvKGp+jad5rzay/RuYJ40oDgDPyNvf
QMbRtBrYlsDI7e4/K+yb78OsLkcXZdhzHtqer4VdeMmK1jmOrt6+ukOvHVIi+M77/1fPcxUFaFZK
zgrFBnmt3v4Sp7dSFSn75rog/JEfTDQBvK/QN9P4PE9qav6t5lP4ozZnZXnuuwhtkJoMB+tJLS2V
8EhSiHAVlsI6Kp2zyJUvXTIryMrGMHCOC9QRLQCcqXyFFuP1H3CubZLPoz0ow9HuTSjiWaNWzSHv
C6ezfGd2mgEAcKsGNXAD/T0Ue2KpGibtyfISL/82mvX0NW2NNj30LkYKvtZPYXM0wgRvaJtnrHFW
JvVXY8p2lmd1aCflC2xX6gB+ozTt8g5D1bj4khR1KT7W4xK9lqKPrEArQjs+zEXpfYnTfNIOoR5l
3tXAd6v+I59ntTwAZVJGPzdiry78jkdn9tWCzVReBDlDdeThEuOXEmZ1fwir2AOHqk3jcK7cvlRe
jNHJ84tbd3YWzI7VT/5kFZrmW4rOq8B0BxxzEVswZn+kd+I8QaboI9enBtj+k6pa4Z1pHfYeaZU2
hfy6SZvS8lC5Bd3SXC27+aMz51nzqrdVWf6hTO1kIOjQO/PPzEyj/JRreqt9mCA+OX4Kkr7WjnPq
hOUJiEdc+W6UONOlswq8KY92HVnmFf2tIn9xEy+pj5G+WDxkFzvX9pS7N0IMNukU9klMKO6vM6Co
LDCdCLUwkLbGV4xnIqAK0bCT/fzax6t9DtYUehYVPAQ314IBEFuVPO5qBXygrl313Oy/prE2HpJQ
QrxBS4hnZCq112RevA9LrQ5fMIPMPj6OPVtzRd8dCKG89NBmvT1s9WQ0mAZ6YeAgyXbQKIufUr0Z
d4Lp1ii81sEiY6YgVaZvRzG1xtYWj5vVTmP3c1SEMW3aptppyGyEbAlBoh4AvIMSuX47iqGXiCjr
WXQtwhBigVfpn2V3+yXWInWPt7QxI1Ab9EjoOTvAxVbhsuzbYllCRQlClRB90EPxBVX3ds/O8FcO
vNokAK6R7eA9DURkLVGVOn02uwbjJGJ5QZfmoNhR6qdl/I7o+NxN3lOqukdePO+mMXk/G9Fz52Io
2Q3Rh9zOjy0wll6bLwj6nsui+KvPmzOmY6esgAQRKdVhVqej1c2VnxjmzrW28ZoFrilZT4AaWKHV
TY1MbTYhqB1dgWt+Gwj5PlVk5Wh07Uth8O/KfjsrkAMrG/VU8agdr/GbBcwu/MTb6GpYce+bhTY/
k2mJnYLA1lXJAPKituTDed3485rEnsKpjK6qi1tNWKSXOM8hj4EVtOz3dihGbGXcH21X4mxofxwH
Z+eK3Np8rCkXJGUJ0Nmrlc3ryCiSeI6ucEy0fxItGzS/aYFyvTk2gIGVTQzKoWDuVqeW+jhWawsf
MEaj5phmrYafSLSn5bk5GY4RDxt0qe5aJbNQRm2pwuiaj2ZEXaqCduLr+N0eH8/mfjtSweEvRGUl
9W8NtaoQlLeFaiZXtRF2fqL+UmKEumQoAUb64KQf89GLPxkl4iY763gfl1AzgfyPxj6VMeo7t3EJ
QGkOMb7KrrplPJMiZBckPh1y1z35t/vKh2RRSwgR8Nz7eg5OAb3qAuy6Jtz+4lCrWlv4ZuMkHx1t
mrHmFNCMdk751pjsEg46mFzS5dUmWUK1s5YmKq81n/F1zrU2OQxmj2xVkw/WB/nSfH38Ie83DF/w
l3gXQoQU/1ah10ldA3hxiRyGqQ3fQ7tRnzOtzPf0nO+/GuUC3vO0wjll6EPdfjVyO60XiV0iiDZ6
WC8Lm2ezN10qtX57IQSmIxxjaajBUVvn3mWaGdpcMxSWGmH1PGtJOF3GPit2jsDGlIBcoMxLIVOV
na/bKaVlmwFa0Lm0olnxDatOTpWWD2DO9D3Ywv1Hog0FhgnMPqVFdGxvh4JdoWgLkuJXAUfuB1UX
7+KCyNiTQ7irGFA2AtVF5ADCSpN6dbRq9HHBqs7jVVMWrAEdZMOMlybWx8wvraj6DnEvTl+WpijE
ZRjbENuQumz3vBXuJivxm+ROlH6k79Dadi61sH9bYCZcc6ysNbhyvYbkG8z8N+P3JLiaITjhtmyX
rxq+Dm4KdcTFelWzejwOUzp/7oalucaLrvz5+JTdnWsQydJKjzYR4oSgNG4/oOktjT7khriahR39
2eaeiHxwSFhQD9ZA7QhF/DcbAEkQNKgGeFyo3dzlVFgqVH3Z6OLa6mn9HlPb0s/Uenqr4ARGJzbB
GHVM+uZ8hNuJhS5mZnZriqugi1g/qflSfEpQC9vTHd5YQAdML/GJvrmkG96O02AIo6mLMV5No6MH
oojevMRtPkR+2rv9jPzZHuVQfpKbXJGZ8bGo8WBGgODDKhSPdVEr7SBHbLzh31zryichtOmSWxFS
XYYWfy95xx0SfRbJ6fFuuYsscmievg4dVO7wNd6ucSrcgbmzrxaeHE+m3iZ/tBhvXay22SMjbg9F
5CcmE8fWzyZ1cXp7jsV4HUIbT/parYzitOS5+k5Llr1C3cbJRu8e6BWpCfC4NQYmSiKOdtON16yy
jb/1sjevAwn/8e2rBxkE31GJ8gL0cLtVKLHYlDEULKYLPcWHL9ZL3tPm6NTvKgXxoG9vHw7VQYo9
MMY8FANuh8v1qY4nM6SwGUkusdM35zocv41Lv6esuHUGkPumZC1JqtZapwzGMdJpaTZd1WVafoAG
q/8W0ayNT2j55slZr9NS29mJm0MCYpQy42Bj1nrttNbFWFr5dI0o0z/lhtrafuml1l99PRc5BnQR
6fn/sJ6/nNKlypGzbnnmWqKmtpNOV7sUxQ9bm+cztRi0wMao27sB7i88SpEATnlMU2ulpXH77RjF
aUippmuvD+khVYjRvtKW8dPAe/d1Kh3xPu/L9uCmRnWp6nqvVb0VY2h3kT5LPNBdvUCzlkL0lFuv
0dgIrODC4tIXVfbczj/Mgeal37k0ewEX6svOKt/XSySzlk+KMIKskq6nXo8FimAz23ZqmqkPMI6P
m0NloEBxKEUU/hepkUh8M2rLj1HXiVdNMf2agkN5ePPn5m3JbyCzAWLprW7GuZG+nfjycAmn9bkR
C3abSvJTWOHw9HikjcWW6SdOhjqpNVDM24+dxDo0GCeZrrjMzM9KYhrf46arzkU7ae/LUAxwdxT9
RK63hxLfiHsIskvjd7IAXvGrbVZ5qWpQhZ14SdTiNBl9eh6ysN3xH9gI5WShqKMQhWQfZDU//NiL
mkt/ujZ1X59KrSo/9M4wnsjpkp1bf2P3SJ1VFxSHLBCZ606tkmJyppQR8IrWnqZPet5Vjg/eLX2Z
ikwZD10Yt6VvxDP8RWPCB+2gGFCkznlEZ3dnB91/V6KvJNNT1AGIv/4tNVYBmhtH7GS1/VF6wx+D
az934/RnCwPAp7jsh+bw9fFeuv+it2PK//5bAx5f3sKjAieuiuCA1uASEYNokp0de/9FeVtT6aCv
C777jl3ldlGCo7C8nJ3C+aNuOuMvM0ubxA/dcPr38Yw2xwIxKm3gdfbPao9qUUteg07MFVuz8aCa
43Sicq0cxth7e4SXrBk6WwYtIW7pVc5oJE5eRjrTysNeeZqTNH+y1aI8T667tzc2vhOdVVmgQJiU
wsvqTJDXz1MRj7xokjg7d9QZgzyvoh1ck1yb21SRCaHFQn+FwHLHTXfnuTNydRqvvQNzIS+hhsYf
alXN/KmKKyTsdrW0tufF3cUhxM9s7f1hK02vqz1L2I/cTAkCEu8q0aQ7IOzNPQEMg5ojtTkO2e0u
ZyPgFYCszLUd0KsSSjTB8a8BLhvlmykmKPBJCV56qxSbqUfcDhWFqhub1Aau/dAOSEcCDWvoFJ8e
b/L7dIbqA7LtcOhYNl4St6MUPM/qstLGa2MKsDNW72M6nh06PK/9YuCF9D8MR73ZBdYi4RLy5/wW
JbRyNAYbWvc1GVP3hQ7f+LGbdOc/oWrKE+WleWe8rV2Bvhp3HGko/9Rvx3MqG4mxTEzXsKG979eI
v2R+4g7d25eRPx8KDW1jgv86dzDmFghXrcxXAyFV553bQVg85m4zdow2LglqVlpWPT9ezI3JyWcR
UEg0/qGuy83622LSoKa4kgn1SiEcjHHYfEsQcTg/HmRjx5MXueiZUQjhRlmVBJqwm6leturVrDW8
qe3YftV5fj2bjVvv+T7cJ5/QqSRLWVb7eO6tYtOSLHQgo1aALLbz82SnjJC5yXLCFcaWFsTJiN7x
OBzSREm+z621Z36zNdnff8DqNOTloIVlPIhr18DMd1Il9Q2hTB8VrZr+h4/3+1Crj1eJAgxU1osr
WScdby82fCPDi/Tx19vIBCQMmGwanXS6gOsVnV1n1NpZXDPXnQ41O8YfI9xPi27OD2Ws/Z0Oqed3
vb2za7a25u/jrhaS9v4StuMorpqV0mY0muwF6/A9KP/GLSMBIYAb2J9ohq/W0FC49c2Ygo6Jbe+R
JDc+hrYWwl+qon8VVYT+0Dbu8e1Lyv35a4dSLFsXU2OkvWbhUrjyij7/NudDeTVT0X9M6aafueS7
Q2J30Uead29Gikr8CyRkrKuR6CAnuT3vqot7dZszXYVq8XMUiW+uqNunhH7oTgL5S+1idX+jbi+h
hwhm8SFX+2a0i7Q0E+otqVlMFz3pJ+APbY7CbuG5xyJatIMoDcwqcrO7JFXpnU039v6PtDNbctsG
1vATsYr7cktKmoWaGdtxbCc3LGfjAu47+fTnw5yLE1EqsSYnlYtUOQkEEGg0uv/lIYspLxhz1x+1
2HOPgLtU0u7eOUVru0fNfc9ir34j1Gwwt+QY9Koul6NeMsg1ZjIhHt3XvqsVxUttUmpwRXPweiPG
aja1DuhH1ae84sGOWZz+jOmGjvZarxxXW9Rf72+NW+ED6iFVAWpywKA32YHWFZbWDuoYZrUVPyhu
lvyqr6hBra23x5O4ufVl94zQTxV8K2W2FKpboO88hc5KCfOUzkVRgXKI89Z3rd54UW0lmoJsTvZU
WG+dbK443m709CUD6XLV4YxnprMIXqeT3TVHq8V2yLdmazV3ulo3B6LQIgvEQJa2RSs8wNVVd4sp
dF0EITKc+vyWStlOGL6R//Del8pjvLVJEjabqIdjmy6eOYVVaiPZNZsrGV3XV6lP3MR2ym7Vbo9W
dWubSD8QPhureKWxZbVAbFxZ9Fsmzft1VMeFY5YuZ43EaCcO35yey06UPAkwT5sImZWFVg55NIal
V6qvRjYh0lLoduGrY6K+6HOy1wK6+dUA9kpWrLRolFf8v3KSerQVLa8yWbxY0+hhXNZc+OMgqj0N
2VszA6dKkxoyKX5Rmw8HZwwJ7KnnjQtyRfctoZGLD8Yy/0B60qxPldLVO+WEm0OSl5D481a74nTl
K25eSsrTyUu05KGdhvJr2qhuiO658aWjH7RzAm6OJ4kUYEUpEL+rB/9rLduxFVUy8wIoWvOgNtly
qjGSeFLs0g5Md/rlfvC6PRoEVgAHEp20uV302vJiOwGOahTouONlvP7adEoHjcfGb7Bb1Z3xbu0U
GiXyEQUQinLX5U6J11KzU9fjAyL9r/n1VFKjWDLzPw3DtUllD57+1sqzHMps9VI6eG3Xiy9C6+Y3
FDbn//KpwOkQQoAgAaG/nMyS2ONaT7RGNKWPf1cSOzvarpP+lk9T9WMSYq95fHPxJDyVly5Y7C3A
V4tacxqJI2E3LSI7KVGPW0U3qd23+5viVqiSwUO+49EY3vZdhF55U5Inc8jd6R7tUtQnhGn7Z4yt
rOD+UDf33/8NtX3vJrlurVZJ+RVdwDSg21P7sTac1ch8avpdReNb9yfrx6uJhzybYxM+Vg9Tlbph
9yEtZz9OZT0cvQ5X0hGVjOMCyyn2O0rkx4/PkTcU/WrG5Ewbl9tELweYIxlnzMWo6zh1fXzoplY/
rwm4Ch8hyT3b0FsvKk6YFLSi8Y+IyeWAtVVFyrjy/YDw6Fi4lBx+vxq1/HsfNfkvE7yfYy4W5bPk
JrZ+rZTu3/9hylIBiv4WV9CWRJW4ljLXOc0LV00w3RgLT1UCZ6IEMIFLdfyqlbap98e8tWtBBxBd
pMEo8keXs1ZKSxkgmczhMMX6EkRC2J9JkLLXKuea3Nm3t44iNF/QYB5OOdxHl4OJqPDmSKVjoeLC
8bXljCiBqjjTXsZ3cxxptkzgILvc3ga0JSnI2y3F7FwD0FriVjkkY7sTyG49GCFv0t8lpQb7sLkF
sjYxmnpkFCdexk/uulSnocHoBuOZbD1ovVE9TWtJflnY0U4J/cZXg56IhgvenLRDt/r+tVCdlSSe
bgRACA6HZwVY7sT+qnTFxzcIhGkWEXAsl+sWqKK0cW44dHlCliH+7hjFUvi5UjjHrNT7hw9vRvpp
UlEBuA9w/02ksZYe3x0tJceL1hhRuXgS1UnJ1TV51rWx3SsK3QhsoCFhg+MzJ+2DNglYPLkLwCjY
2ZHZam4QkUH9QbKg6f6gmsNf0l9qfbDd3DF3SqM39ifHG8Qq1xFGkNumg6qOtavFHHQ0g8Vjg87e
S1xW+U6+fnMUikNctTjOoe5xedpoKrXK2rNJwFYUT6LX42Ap0z398htbUXJygfzAn9Ex0LwcpXSK
tSzbYQ6r1rK/L3rZvXRgEL4rXcmA9/fHjXuPJyO1UJqOhOotHUGYXdwqtse2HxwUydPetAIvstD5
ntKs1Q9uY2kfP+SMJyXBqPzS79zsEdebU2wweXbQp+8iPB9zez3rRt4UwQBs5LeRt0/ql0WdFAH1
sH5Pu+vW8koGN6o2UoD/3Un0X4mtBr2mUdoFBYG8Lr5MFfqgh6TBBjWwu35uduLKjRNBDf0dJkxJ
HUGLy49J+SFzFzD/oWi9EUHHpFOGACvQtTpqQl+ap7rK6jcnrbX4dP/T3tis8iVExKaOj2Tz5ugX
0rvQdhcVjo9RHHrVyd6czrY+CktHp5WzzhX0XgjY3rAZnqA05y0VvGJbh4Vq9icrkYqD6ujuDHUN
TWYs3NUJZXw5ykObtRzNrsVEs9fC1KLA568JFVJwJDE+qmCRzqg0LPOxmLLCDCgAIQVfRqUiaYJ9
4mej1u2pKtxaYQKrzOuxhYF+eflts2WxEypSatgiBegPmToedaXf87u6HgXtLclgBs2FbeUWad62
1lzk2aCGE1p6r4PSu4+ag0r//d1yHQjA7pKiyeIeb4jtd/SSBtw5Fdpw8UAWzJ5W/NlUy/x7bSs9
ZvZm+tf98W7MCs6qrD8gaY6ps/zzf53CqsGtkx60GS5LtfyD9u6yHBbPSPYS++uUgmuP6grlZ1j0
V5COtNMx1dDLMkyr1HgZ7SE+26WSPOVZ3HzO8sg6ZomlPxitVX/4/AGc1KV0Fl9NgjsuZzgOjtaU
ZtmGRRZlR8da6cAjwuJ9/ehCSnwmOuYkmzjNbPE5wrAWGLA4VQ52k52AjE4vq+HsPcXkVr4sd0Lo
xJNIElyAHW3ZJ5rdtp46DU1oKXZ/KHIn99vF+gUglkn1ozw6KKz5XVN+5jP8eX+CN8ANjC0F+kkp
aIirm7e61WbmUC9qE7rKBM47kUSRwnXaAyzTwS+rfjgZeeUcqMN7ByvXqq8G2lsf/5rgUskP6Wdw
KW8Ro8ZEIWitlY5LeU1nv03VQQT22mV7Rm/XB1FmTzJl421N9XtzMFIH9FhXKD19Nd35DsWsXw52
vLgedqHmMhyyWG/WT/eX+PpK5IVN/kTNnRrClZttLcxZMZsaOhjNkk9grSrnZ7tkoj7MBa3fnTh+
PRrpLxxknkgka7CzLg8GXaGyICq8dy6qB6Nf9U8DoRo1lXK3Tn9jLFkXQXwWm3Upen05ltXEnhmn
ogrdKUsebTuDdVoW+aOy6trOTX8d0ci0oeegj8aLE+nhy6FSwtnECldhpTbdwarn/us65N2X+5/q
enswCtK+cAMktc7bbA9Vb8oohsMZCkdrD2VlK+fYcsfQXVPlS9F22g6W4sZ4PJsJLNw8WBxuzeVE
skbLoKd1aLS9idB/auSLr4wx7t6ABEQWxBbMztOHJ8lgvB+AD8lEcXPiIY83hSHsmsvBQfC2X4fn
HnjFMaqH7ixqO9rZ/9ef7l06hjlKt1zICpefLhfJQKmYrhrGaz8yo1dO8dLMx/uTur6JaIVJkTFQ
0zaCc5v9YZfogvQGqBQ167QgQWHgS43WykMZL785WpLHfu2U7pGO87f7A1+fATIHXrS89KjjwmW/
nF0Zm3qE+AowhKIc11ePh9GvWaMt4xtYWePDp4AAza0HJ0hiOLcHbnamtIJyTs2uiUVoLGkSNJTK
d5611x/sf8Wz5NsWnOZWGDlvBCgtN1nDcprj+QAlx80CBM1n78M7EbIsCAcQ9QBveFherl0aTQIv
pEEPs3kuzoWbjEHnJM0ngQXpYeSu3HmPXX8r0A7g6WkqI09CdfByPMWKMxsLIiMsbEX3sFI1yjqY
o7bxHs3KtD9/dGfgtcAxAxJDMQJJlMvRrBYQdsa5Dp2204MVSYBTbM3Ja5+rys5C3rjFSYVIlcF6
cqivFLPbqddzb0n6sByj/NHNdEhUIun/7HX46qgUpuOh6h3lIMFob2Ko0xKqibEYx/tTvrFzQBij
QiyJlFRhNodB8bJE4U8GkA+iOvR9LpQXGx2sdiekXH9IpK5Al5KQSamZ7Ssz1aOsbCwxhqgNmTSh
dNqIoOCVp6SftJ074XpO4KcoFlBLgj7De+zyMwKp0IoBpejQWGPvoKv1dBSkJ/79lbt+yaIcJzmh
9DIkMW2zWTBeyvQRG9qwmSvl9ylx5+Wtpxz4ILop/hXIW6Ygsmwte3Yd8tdfpp5w1KiHQC3kpQA3
7nJ2ht1oTlvVc7hOjfbQ1cP0ADtYHLtKiDcFLcUPH0GE3QhcsNfBeXL3XY7XO6LtSPGIYMlSIMeQ
9aey68xDCo9mJ7W9+nAI94Cqh0DAqeBhu7nnxnK2Jlg8BkuKjPioTc6pG1Px0S0vR+H9AY+MtItL
/HJCiVXYLZglI+Sd9I/mNq6vj/WHbzcGkZhBiSIldG1Lt9RTGtQ6Uxuia5U0v9aF0xZxkDlJkT5o
S2X/XQyVN7/Gohflo6iN3N1JVG6sJZJ+wIApDcgn7CZyNlXWijEXaujRMzz1quIGhp5oO3XGq80o
JdKlyx8VD4M31+aLxRwNaIaeGo60h15Sc4YLpyld92K2TXpc7CmeProdmQpoVrJXCu/0RzeHO43G
GgcNUwtxb0h+w8PH/Vyown0tKl38fv+E31hC3sjyE7Jh7CvJud7iIVBHrhYOLfaM0dKD/ISos3N3
31hCvL1oYsGFw0hsq3GTmkVEjuBYoejs+WuSqlowV5VywBGwODqTkZ/uz+oqEtOI4d1PmmCTlPMY
v9z+UZ8s3rR0Vogot+0dhVFrVN3cGtS/tjpj9nR/uOtF5PoG0EFRiKcixY3L4Ty1Mfo+06zQI2PA
RbHVMR+HrdT89h/GIR7S8wWFicLF5ThqOqOqCeMqHLRsfCvSliyyrrqda+z6Y1FoA3JAo5K3BuHj
cpSogela17kdcvCeWrXoD4pVh43mKocsa37cn9KNL8UNY5Mccy9LGszlYGrkNqlbjZa0r04Phqfk
+FrqJbL9zR7T6MZQuLBQliX+crVs0Wxx1LveaC9OmCsAiv4sDKfE/6JWUZxOB8pSO4nWjWWkEQjU
h8oJbcEtbG8YE0dYyMOHNvXsZ5pfTutrXp8/2LEKPL1vlb1WxY0JsohkdUQM/t4+aWqPDMq2aze0
q2E69Uo2nKIcN7NpbD+MKJLdLElRQIYLitgW5tnbuVWry8RQaY/HBwptxnhE0wYbzqrK1Z04f2ti
wO4kLIXyNeNebhKkIcpxGWwv1CMUdAal+SV10vyx0/Wdg3xjICYmJem4MuH+b/KAVGtjOxvHKCyg
KIRz6o7WsW+79pvZx8qend7NwUA68hcAS1CPl7OCW5YXCX6FqFHYtemnkTv8rnQ5aA7w2398+JiB
oZNVCi4xHoWbiU1JrCak41GY6dZ8mKu6emwdILJKax/uj3SVMvKEoWRmSCqddFvbRA/A/E3tNFoU
2m2V/aCsb53RXdeOZTMvhy7r14c69pLH+4PKpbrIF+WgUqsQ4X3KJNsm3VrmNna7DFoohn4SDv3b
NHP39OOvTzTxQ3qJqBIbBS5288FSotM4Wtxia/F7Na3fgVMjoFq1jr+kzZ/3p3S9OxjMlfV5KtkQ
CTZ7PovdRhlSonCsNdFRa6zyiYJw/WisWbIDM7tePTmURIeAfKSuLOf9r7q8NXr9sEyKBc06XdVj
xL+cQRmTCff9Od0aCLQ9Oo8snmw5XA5Ux2bSRkPuwCA3l8c8saxHAsyeicn1DqSPSqFMVuZ4tWzj
fEtzap7dwpGViNzHBhMR/vqPWVefrN77BGns+/1ZvXsHXu4+eB6QgYEFAlOFTXU5rUJp7DRtJidM
tfF1yNpDVi8o2EN8G8+eOpxSs0OfiPJ0tXqvTjnFQeMYe0QXuR+ufgR56ruhCsF/c8KhiBGyoKmG
Npp3uHfkTR7oVCcfizZBDrNCiPkgknrxI2ccvtxfgRt7FYy4zBek6RcvqMsFyIRiWn1UOXKvtj4Y
GOURWj1qbq3Yszu7NRQfVapGSGzP1Rms2gQn3NUJM9Dwz64ubEpotADLKdJ2ItmN3cqJemc1gni7
iplZXTqYxrCiVSvavwr4Pv+0TvNh+UfSOaIJNw5wKRZvs3Y8jnq7wswrFHMiPlXOlLy22aDsJCPX
c2EMLA1JDDh56GZefqE8qtfcEkt2RtrXgG3FjNTATKppT3bxxkAk3DJOshGBHG+OOOjfZpxaMzsD
qVGRhFDyAwKAuv/RDUdlGsIpg4CnwwblcjqpspCFx1Z27uduPqKpsAbDaGoPdDTa/zCUfEYAsgc4
esWBMJJqQcmuEuckdzTxPNtONAY0FVbjsWyiYo8Ufn3HEEIwoyUjkHy1rUrnUCBey60szihbVLa/
dkYdKK1lvMZdDmKvIA36cFCWI0qRJXINgph6uZY4FSRCNJM4s8wtNvPecsx4QO3c0Nfn9nKUTVE1
Ejr0GK0XZxAQHrq+dnqALdn7dZPmOxPaG2oTjiulqdoU/5CzatX92V1b/c1ohu7T4izDRyvfNCww
yMZP1pLQrq1/Z+nUPMIMhppjFMvibHL8DjzuTiC6uSe4VmSyzYbfgjgViqxZ1aviPGaq4mNp+TD3
DuIg9svQ9vWHaw9MiWcLfQvZWt5GCizurKyrDXGeyLEDrxiXYxQN6bObTXsf6ua8bAmkIPG4BsVV
czUXhCxxTo31Nc+zAzT15yHRrKAdoz0a8vX9SNFbFh90WKcSgnC5zYdxKZyS8uG5Wq3ku9N1q+Hr
OJlofqZ1k+GPpVTT8OZxmA9r7uwKH97alQjZyLkS7YE2X45fqxAGjCIX57ZRDPa93beBACfXByNV
np0jcCMKyzYaWQnudBCi5Z//K6PrcdzI24wz3aOg+krCXT1QXI8e7kfhm6MAZaZrjXszuNfLUezE
tecBt7NzOs0eBt1m+jj3416V8cbCoY5MZg/pwqEivLm6jEXVqa1oBOAKZa80clZEpiMXpTtnl4V2
ayyJGJEYBiqb6maTJJVZ5HG+5OexWTz9qBV1/IcTRd3qL6NXzcFQV9ybpWPDP2uQ3/2nhI2kBVrh
qHTpkQR9qRRr/WdoS++1ylxP8bnbVfPD+TpQbsTOCAVEHfpUl+u+Dqo2KHkkzoIS109Azc1xmpTh
j/tf98bpBOdE/ZHKJ9jJbXE1m5UmRfVRnBfF/lUY6aMLnvOw4nkYC33vI9/aStSAaP6CDQCPtFn4
JkmKtWrL/JzobnVqhkrKRiyAPXZu85vjyM1KriqZnJvXqc1G1YTb5OdGifJDgpyynzipebi/dLe2
EXpOctnAPAD4vfxATTLVaT/U+TmtjdfZVBScftrVH5f44y8qHvVgHGTrHNTZlk1WWV6rTKOZn5VV
TIfCc5bTUiTz6f58bq2a9CmXui0yS9jMJy/rpKf+mZ9LrysOxZKPiLMa5s//MArXC8FRdke2B50b
1EjQDcnPACWr0+SK9mgO4H7+X6Ns1dIo/qq1Hiv5GYZ3GkxjR5baL3v6GrdWTDZ1pWcMd+i2tuPE
TDGpGaVHIjaoRqETCdDdvj+XG/uM5y3gAv6mdbVtAk5WqZhDJZbnpYhbbN9wPhhfVGEUX5c5Nvb0
nW+OJoOObE+pIFIud7WTpKlpo9L63E3wnX23NO0g0oRx6FJT/e3jM7MlEISCJk+9rT5JYuVRRhdk
edYbt38ANSxyX2c9f9PyZNy5xuTvvnw5yz4q7xHQ17IAsok9tTot5Vhb63OSAfUGUtCL/jy6k1of
hR2l5lEoeaMGLn6ve0nJ9TaRPiu2JxEodEa2YW/N18oExa4/mzilf7cmNBAzC8bD/cW8HgWWEzKq
7BUPUPC2WCvauWU9MdnQY3s96dFSPanaWH8U4gXoWOYCeKxIaY9tLqxoZbvG5oCRI5oXnyos158G
pdZOqKTv3dPXX0y+laWA3fszcMvcivFTXGZHOvjlhRMYtV38oSuN+TaYsXvQFkX70x6ND4P0mB82
fnQaafBQX9pkOzpk62UWzI8+Zrr69uANB33h8wVjCoLeGccx2TnfN+cJ+5NSKhOlvnl54tw6grAr
vcCNdFL9eHYSCJmYN7QYZp6o6S5+ZttfP7xZyC3Qv0VNxzCvmrrFEFl6O2FHkc72dFamfnjjIv6w
DRllfKhwgB1lmR2kzeXMPPpyTlGojJIo4LftVH80IrV5uD+X9zBxebRRV8MzgAtS0iu2+AXPTUs1
VhBQzzuzm34RiZGXiHZXbfe1AEKXPsl23uQXadWPfgS9cZiCNTNRfbMaFVlyMvMiCjptkf9ZR6f5
1UvB3oZq0jiTb3hlmx9NI+9bH1y/Z6E6mBZDALBf7F1b18GXmbARZKsbVvX2Cl4RoqpMh5l0jYFx
G8YF5j/4KONj2om12lVpvxEy5EsJELpUVEK/dPN9oqH0EqtMwtWabfU4IGrWPHpq3LgPdtRp2nmc
UM4OR80cvG8o55XxE7+woAKzplT3UcYtSzDJltIExoIBb+Fb0bLGCCQq01d9cAYlcBcjKl/SodX7
115EUxa0nTqrv6d2UURPttlUE9ICiPx/m/rKGz/cUpKCf7yPKFxqtNg3Qd9a2rVRO1WEoi54R/dL
eiq9OH/tKKMd7+/C60SaSxOiEgVvkNQkNpdric8Jki5Zm4e9Z86wvtb82LauCoaA3RNV64eta0Dt
Q8wA/Uc9B+Le5my5tSfUSF/zcIzatjisVpS7hx7rii+6nlnqTj71bqhwecZgeyIaD0AaT2Jk5C+n
F9FwpEPBcAUmGH3pr0NjDD9cQHrOYRAUuksfbWvPgXBjIgHmd1lnxcFkqW79Cct2UA6ZNqQ/jdZG
vJZOfWefRBZrxjmZG9RjsMvwym9emunzoY4d/W98aKMCSrVVwrmPDSU52j212l9zncfYSTFWeBlz
wtP+1SpH72/qTU3m6/weL1yHRe0echScx51vfHVe0FWg5yWhiVy08F4vFwGSaZktVZmF49yb/uIo
2UF4+R5S8BpQB9KL/UpZRrJ56b9eDtPV/SoME8pbiz/KcWk1hJOt0jplbVT4Y5zoPmY3+CGVFgI8
dBcfumVNd+Aw11OF2osf9DsUhhLD5jckXVWS3gLNR4xBf9KmqPtFS5Lul/uH5ireUVZDYkoiFHnf
QCe+nOngIeuAWEWLLGhUHxZ3qYOsiPQHS032Oic3JgQzk5sdpKJ0Zt28bqrK6LC+sNuwzvWfvSVM
JFzwiLk/H/k/uTglzIdXJ6VomNiywHY5H1EktRuvaxtyFIR5rFeO6CEyU8s4KE03WU8qlQP7OFHq
+IsWn1j8rjOUvVtEfpvtr0DbhOHhpzHTTdRDUKtrHBu57aKpqlcrHbOHOSumB2wZLUC7gxM/lLOb
/y0mW90BGl1FQV6pUpcPqgGgJhoRlwuwUEM1W4zZwigZvo/CHN6ioftmNa7xrGZJvhOV5HnbTFR6
fHNj8gqTdvOXo6FnGplKmvahUrX2Y6Qa0M7rrEJTP62KqAuWqRx5L7fuuhcPr+cJjVP22dHSA0O8
lYhCO8/CwggBlKJFofNpcgTTbXQtOY3NWOfPbVQ1zU70uf6sjCnbIWTEEge3PSwFzm59Fs1ht45k
LXk5KepL2eJxlR46tXG7lzHql+qtrhPxraq6dTnd393Xp5U8gRc7eRuiWBTPLpdbKnZo02xLHSLN
+i5yT30y1RXaFe52Oxf39WlFSp1Qi/YyWSpt3suhiIx6HUfIAeV6On01h2x5W4AO7TxmbqyoLHYA
CoXyC2VtMyF6WEqr5kRRexGWEiDypfa+4sBiOZbVuLQh1lFO9LnlkTj6KpXWYifKXm8jEi+QxOxg
iIAI21xOcxg0s8srGKtwSRVZCBF2F1SxXaQvEIgQ6WwhDe1xMK4/o3xk8LRBVBatim2S6aEcCN62
W8NYjNUhHibP91RggfA9vn10wxB9KILDesIK6Mq5Pl7nARUWDQppatmPiEJ0R6PR4getns2d1+91
KMArk9YdG5QTyWv7ciXBuZmlWBotdHIrQqdr0DvILIv+hdQw/WJoY/k6KVqycyRvLCXnEGlVKPhg
KrboLwsNpGXtAY16U+c+Iv4RLf6cNu3npEI/8f5iXm9W0Eosp7RrJdRtQ44jRdDyxtLDtaCQjk+E
lvDMT9AgPjXSXTyIEzEMb7ZWTL/FU6XtdRBvzJWXieTI/y80cXMknUgXkHfVODSlxZe50InHQ2h+
KjGE3DmXgHv5XJeR/b3OIM0meRmTY1x+Tm3sl3KN5yKEgjSWb5UyZoMfd1ayar7do8D2HLfjmh1i
Teu6J8Kl6gR6l5jKr3mZZvHXZoCCGpqgB76OHYKEdTDZq4qW2WSWWXfo3WhNj44ntWpTLxvzb3Zk
03cdc78reaAm7KJvPCvbQCa7wTrHpuMPpiJO6GMUz4LL3T2Juel+AQWhBMJGKrgY499dMxl9kSL8
gLW3k2tIuKMI4ZtjMwRVbuW934m2qIJisp1DZy9/NcKqXmhlOuKTZqaagenUmL2WvTM/elZuPnW9
FWWHqFZPjuKt3RGbvAyW+dp3HhA85HB9u42o1qq1oWUNP751P7V5PbZB4TXxlPgGCFw36BTPebYw
74Sy0y/nwtCnJRiGRfmn7Ufy9Bhy8k/pTR4Fc6p5r6Xbn9IJVBJS8I3vDlr+S9sbvO/cdVyNwOFC
9eO1SR4MZCaHgPesa/vIm/0sI83wex1B3sierKNLyjj7a12qC3A0nDeWyFhBOFn1IXVijomLkpEf
RfYcTLiCDEFf2SdjydGONEv14HKNKgEkOKDmZYZP7Z8D/8FPc2kw6uzaRZj+4OmiDIwsSbKjaIdu
eHbRsZoCBBTr2h/F6jmPud5DKreLyOof0ngt2oMhkCM54toRa49UmaIfpjon7YGPM3CCy2GY+anJ
uhZ+0qEIEXSmqvRPgxaXy0ldirXbiV7X1x2QmvdGHnAAnuLy7P2rk9eINOqyIa7CpRtFdBKmg9lN
t7rT4YMxhH4vFX649nCmAdRvouRglok7RtkSFqUWYW9vNH42jX95tfC+OsYCybaKzM9xOX24hg2G
FNITNV5kFWH6bm7adbDmGjdLqBedm9BbA1jxi551melPjtp9vT/Lq9UkYYBFBgjYRK6HYHm5ml5S
a/pkDmaoUJY9WtnwPS+LPan5q1Qf7g8MRork9JkQX9ok2bG9ZCqbzuXCSRGmNKg9xcFqrh1TWnP3
s7q4VRS45tiymWtFlJ+UslaTnQxYTuUiTspfgZssPwAM3JVQQeVWhkJ31g1n06WFH6s0Nb22e7Hq
DDt2DxvN+0t7dQkQi4FAkPHifE1s3iQs0zT0aOQOiNNpHRKoTjynfyZl5NUHOgnN5/uDXX9HUNyy
zEFDXSrqbG4ctekbNaFEFY56KQIH/txhLqs9wPjVKOD5pYSttKABwL09exTLrTgmIoZdlWHpaTZx
l8BWiEpv51tdrR0qDzx1ISs7jMhD6HJbGlU+RlFRWaGC25gd5KaIv42j0f7dW3O6g+6/MRaAbW5q
iTXjuG8CymJVYzKmroEnUdesAYpvnf20ZLmuHbAq3RWbef8UF/sQDBi1HMQLSdfJhzanQZlkYawY
qJnG9ThQMx29yFdFMUxvXpTg6bpkhfcFDE2aPuqNTlHfWt1ifLYKa+wPLaYc9ksVk5Q+r3hfpjsr
f5Uc8utoaOKkIJ/lLMzlyrttLFoyG4giVLuPWFElL22rzkAXlYqK1uzUL0ULHW2nGnB1OGVhgw0s
AVdAiLZicDPNwRiLMjtc5sR5KFovn37Ec5M7D0MdjdWRYsX6UdAAYuEkpFTD6eHi6bXpJRiZEPB0
ayUce9MOu37KngGufrj2SKUG2ixoYoSFQOhtsrPBSt1WizKQ+vi98Jmt/pszNNHr6u1a8Vx/Ogwc
scyGFCDZN1skqFcMXV86jcdDUORfhsFxH5Kyd0+NO3UHp1ejv22xp0tx/d3e3S24IOmlSc2wy+0y
9H1aL3SIADAnxiuvpRxztElz8oPbLcrykCht4e0E1qvsnuoqTXGwHvJxzw19OWZJs6I0rckLLU2r
v/fr7DwaaVsEwG/wZrbjPH9sRC7+qMte+2jy8T40bSCpM4+I4OZ0FM1EIXY0vTASkX7EG9o4emI2
/ssodNSo9rGiEK8vJwghK+3UzvLCgsK1PymR6Xfo0uws43Xcw06PYE6vSVbF3c3+n9WxF6gwe+Gs
R1WA4JR7aOupPdsVNfIP3k4sGwPwPKE6yj9udolTz9642kB6uyLT/qC2WL+UZZH8c3+UW/sCpVYi
F6hU0MkyDflXZugkVdWvntz/1MDXnw5OHm/G2pXTz3xJ3C5QHPLfk4muCJqHilb8vD+8vJMu4zrd
csiX1DRJNAgtl8MvdTWo1RB73CNRGnQFZiXqOsw78fkql2IpCSlwOxgDGrL8Ff+aZL7U64ROiRvm
6GOYBztxOrBzYk0Gf8hVL/NTXLH+MOq+WelVwnQEJSCmPZTNjV8BKsUks6HqjhLH5giSokJW5JkV
dsPoWkd9mMu3QV0X1U/MyTsb3ZB4fp7p63pAITzRv5tFghXxhxdcSvPSLKUkhLfmps+iKRXRYei8
0FvS8mhGEcpiXtnvjHIjwhHaSEIoekFJ29aplciZar11OYzuWPp4mP9WRVrqa0b1m7Y4H78H6cEB
fydkyjbjNo9b0kjPFtRE4ciN6it0jvgRkG7/arSYqTlmtEfUvBEEZKmfVE42nyE3Xm6nWsQJZbcs
CkeM75AigJyUTannO6297hTw3ldqc0De80aYIXhOAm+9HCueVVRFcOs8d7O7dgfBnSnlbvBD9WNR
Gp9nR0T5yUbY9p+xQo7gzfYSN/WVDq3UPNHHMUgMdP0PozbV4/eqFF3zTV0FiWiCQm7hl7W7OAc1
9mLrrWZ55zetwqn+YTWd+SdZj1U8FGM5ZIcR8Q/1PBS9Wx3EEtGim/EUHw6DjenEYzE26FgbU4cp
hD5ylv2xafvXqVdiM9CcNdN84Q1x9skcSgdcjNXa6UNNO2MONJgY/WEEM+ke8iIyzOPUzeWfuYOG
/8Mat8bIITXHKvAUzfox4jJd+pPXm81BhYkC8k6psuZxMey18hvPjgeU5GVw1sQ6L89T6SDL69S8
gHf2+I3M4Z2+SPQiBQaAcPllyMiAatbscYjPyxEFjKmkQaiKl2FIh6NwjfWTFgk33kn6bkRM0AS0
PiCvyMrVZvOJCYnKKemVUG29tP2m4ivCVph0pdhJ9W7cDLzkIZ5KAQDaspunGAS8KdHaMT4nbtR8
KZoxSg/W1C/5Y99Grkh8nc5h71ul2zifRxfK3k5B8sZMeZtBBkLcmybTlhCF96MzOk0MB3AYsm/V
oppHoxrtnVrgrVHgTUoBcXmkt6yjWdi4nnKgwmkx42OazGlgmt2HWxsoYPDApGhABkQvYJM3eF5D
eaaDWtiNbTn5upOvj6jdzHGgNOWeqdv1zuQiZT5IjULkAvl2uTPxQTSnpiricxfPw3nELOkwzuzJ
vDCSJ6ok1Q88rvZ8Xa/XEcYWypA0r8lWrsj57Tp7eTX+D2fn1Rs3kq7hX0SAOdyyk6SmbDmHG8Ie
zzCHYizy15+HOjdudqMJ7WKxHuwMprpY6QtvcKNAI+nZeV0TER6JN2NiFxY0YoaUXxZlnTXyNqPO
3wyxHQVJE2mPZuG2Xzw6DH6sjxQ/7z+VNz4jcREtXWjeZNRr+UTKvxF4HyMKzGzeVXb3DwoluKRU
3aNNqWXvKhsH7vpZYW60ToBgLgIia6W8xM21OAyzOPBGV438KE/yHb0686snCGbvz+36geZBoXe7
GCSRVq93fZRVyiwwoQ2szqGRMcvv6Dr9CW118OFCbfkTvYI6L18xyjMYnAFmpgpJg+FyR0oHcaK6
CZXz6Aot3fVLkfBsW0OkcmUnivojzAZuTpS242wXARpCuBloV3UaEGZS/TbONfOkZZbVHTo6Hz8Q
CaY90I16hZZS1bnKzjanqv5z/yPdWJBFSonfS++HLHR11dponjtGK2yk3dF3p8/9JwXC9JTo+UYU
fH3VUtaAMcBtjlIUFYTLzzN5PFKDl9nnDuAAVES6Ox95quW4ixXXeI+hQn+WhbBfhBm3/9yf5K2x
qTMuMpewKa9IcEOj9jCqYAi7kRqMzqDv7DY36FVoGIikyKa9LPjSZ7BY1ZtvXoQnFyFfJJ9f6zqX
s3bNIrPliNAAuW9yTDtb9cPS8zZ2+o1FRDCErU6rB1TNGlg0098cBAzpc5I49nMxqTQtYGCP36Gb
hN/uf8sbd+AS30NcJJlZ8JaXMxIy1/matkNBZioPUVm2T7Xhbr0lN0eh5AMjB0IhjJnVKKksRSlj
91z39GpqQAisk7kV3ty4IahY0ojHF25R8FvNpTXAfrUo3eMwM/5UxPxB1ovQIrmDbwjENN/+5TgB
XElc8ORpq2AjTuvUmqPBPWPc6z70VWocasXaQjjc2guIhMCeou+PzspqlHrQC7QxBTV1y5FfJrpE
LgmvPyIL8d/9+VxjrEBYoQQFivmVU7F24fSKMbIrRXfPJh4XtY/4T5nvPbfvHkvL6aO90WTj92og
z/QJ/NMKEFrXJjvVRh7rcP+33Nov/Azc/Zb8F0zu5X4ZK7fs8n52z7GiaGR70bQz7cp9uD/KrW9L
xEGzAjikh3zC5ShtEzvwbWwmPKSDr9hjd8rDsvededzKv25tTaDh5LCL2gCd/8uh0tCQdW1QtwcT
2XwpXLU764PZf0PYUvfdSvc+3J/ajUBgcVMlbTCJqzhzl+P1+jRaeV57uIl087hQMMRDNWsgKeKq
+0RzttjFff1mAf5FroHceVEhoIGwRsglrVZpUi7iKG6KvFHYK89jVVQH1xbR/3BvLU1wKvm8BGgP
X05whJkZxiGnbx5ol0Za5+zaud5yoLu1D2lRAJjFR2QpfV6OIpIoHq2GfajJdnxSyiw+QMPfikNv
bY5F1G45d/Cm1p2CCN3bqC4kt+PAbh/LZHhJ4qp8lo5aPkRRWf97f3Pc2vfkxYvohUedbi36VuvC
I/floKeEdQ9TpFmfJxVhRDs2jeP9oV7XYRVGUT0C0fjaImOKl18wdpFQCmfVOxuWxCiOn5O/9F5n
aP48j2a3KxynL941TaXFvqsY6CTqQsyKH1VK+oK6n/G1G+xSe5qyLP/sWWn+NTKt6XuNBMv3Mqym
F1gr0Y/U7FJ1V7XKN0qh+rEIU0AHrTfWpzEUlnwwuzovDjVe0OjuZ/nsHDgL2nczdzt137pph+NO
UlBb07LC3MD/vZLe1p9gwfrQW0aKkfv18hM4EczNPiSR0vPY9YSf51Lt/bQxAPwilmFRZaKjJ6Nf
rp7bxs8YG3R3b1SWCYkyAexwVtGELXnDAGp8HPPRFjuMzKIHeBk15kdNOdfHsG3T8LFUuzZ+MXMl
/+/+Mt6IuJCDgG61cCMWRYDLKeixUwJN5qaUejGDMNAjDZXHUT401VRlfp2M7mMvp+Gg6VX49vKB
QbWXWxOgMXXANSVKRbRqriktn90K+omXogZAvP324IGggZ4KiCWiWuBvl1PMMgu2kIT+LTM5Uxij
AAxAQu+7Yp+WSU0c2+dvb3/ysKNahe4SINGrTo7jFM1cygh6YUvFx27L5JRWQvFlje/Y/RW8vmOA
TXO30JwHSq2uGTUqhumFiqVykNLBAYE/tQeAk/2jW0ljX2W53Nj11zcnKFTQ0iqj4ii4RitFUWh6
7bR8zlwOh5ha5x6Pta044casaACgCkcnk7LPetEqbVKzqYrzwMqSCdtM8zTlVM1kER4VVzobEd+t
0cC2LaqgnGX0gi63yEjwWnl6BZ5Ay/q9UJv0qJcaquya+GkXVnO8v2SvHNbLiwOJZnge8GiX4sFa
ZjKT5F4iGYvAMDo9PVGpAO6kwKprH0LTLdIA5/uqfpImZAJfznAC9uNkeeYuVlPzF8bIrnsY1arN
D/bcAPdxmql5N0KOABKcpePvSjWqhmJmkTiUJwtZ/J54vZu9O/btL7OmhItEQO98tjSei30hKy/5
EgPkmF+ILKZmD1ElUw96hsbWoVKi/mPf2JrwxTjpjV/IDI6OIeT8J2KjD/48dO6LDZQU20ddDJ97
04SEbJFPpSe7gry73/h8rMbq65E6kQoQPi/uqquXRyqxPptYYAe0FeKdZszDvqiK+XB/lOu3FAAw
aNml5UuZYK0vpgHHqHtLlEGkWNZnXZHu13AMq++dmbyZKk7Znk4o/6XsR6CwHLm/WkK6J7mURF8G
aqRbPqID6cHq1C0dlpsT4p2m6Umj4EpLL3F6Lwc7WQYT2vVH9DOTQwnM71j0m1H+raFgnS7MAPRs
CPUvJ6QodoIkU1MGcRLOJwWjD1RbRXaqYUZsLNON64jMcGkiLYBxICCXQ8WlVyixYpQByqn9sbHd
8GhSE97Ycjcn9Ncoq84k5ecqrQpZBgoi5L/7EdhHOzjaSepTunG/3hqKMt+CeqXYc2Vh0iZlqyLJ
zWZou4+YOWKq10XxTsphyzXp1qfjbcKpDDAQZZdVpJ3JbAT3F1VBFOnZGXBAsss9xXt6+zn6e5RV
hNGghiJa4H5BbdjJ5zExQ9/N5jnA0bHbSPtuTogjBP+S1O+KqBAZsSoUPOIDA6Nsn1xT3dlK4p7u
T+jWKAwANow2GMJGqwmJYUjtQTeqIM/t8KDgT3RounLLnfLGNoDRwjQIi2g7rLuWlAziRJRaGRS0
mnwa4uND4TYfRajkb25tICEDaBVYHx1+UqLVCdKoD3W9y71QyiGhQapFj1HWu2/fBxfDrHZbGLud
a7VqGQx2/kdLHf2BJGD00e7acoi89enAQ1D1guVpIC57OSG0Dqtm6pUySPvEPUJRqrtdakTWCwi8
1N0IHW4MBgGSJI9LlW2+tjkDFZWkeWPXge7mwylJkFGpapH/qIWzJRG2RCGrd4+KHqJWy7vH7ls2
5l/PhNNGXuqJWASLFAdqw1J733WTfRZTpu30IrGC3G3MrVjlxqCLtveijapT4F+FRlUlnMgdOhFg
C6wMx86Own4ft97w6f6pugYk4KNGpWaBT7+WxC4nl5MV6c1kl9wL8kW2ArFN9VdWV1Ap06e0MhI/
mqZPWHZ/vT/ujdO8VMcWNBLoD8g+l+O6rTLJNGyrgKpV8U1MffKC70552BhluRQu146QBfwMMnIL
FnkNdUjsecxjTnSQTEmnf9TL2Y52tcmbQm2xrJuTq4Zp/2Gsjdh87i3Qc35nDlG383jWZICHcRq/
02faJ09doUvvuRyiofkQ6X1SPc8hUmT+LOe4RZ2/H74Cuxb/eF6aRk+VOUfF2aZI65yMHg957EOt
mogpYskPngCfCCwaCtRZBais7dSxJQMbezX8GY9mYfuqO0X/OoPEK0mrh0p8Gp16/qBbRT4c59xU
PuaUqjCbbdPkP0/U8bC3w1T/rtXdGO8bZ7T7jVv++sTxKcEgYWC0QA3X/RsFeV560nkVTDm0cae3
u11vwW3IMrPaONzXm+NyqNWJi/O56RIzqYLYcLIDRufdQUDvffMRYxSK2guaiwd/XUkRUiKY6Ale
yDBSTlpqGLsad5j/YRSq2rxccJrxtLQvN3pv9nGC0Zvgkphm52EwYlmjLDHZ6cZHW/5F663Otbc8
KuS+JN6XA0m2Wmg1bPUwE9qucWW7F3LEDd5Umv4Rd+JZ2zhdt3YEN/DC3KW0TJPgcsTWzZOhI78O
zLhz/1hOKr4aVVepvkUrYuMzvnZar6YH2hSXHaLOK9an48WZoXSNQC9AWNj3WVlbf5BuHU9HMrXm
e6+Fff3ZnVCaoiJla+W+7cxJnqzQTb6JpKhVHx6yWu7dUqQe+Hl7Rr54buIfOfQLb+cK3t4d5Azd
oK3rWcMu6+Z8/GybQ+743dBZ7jGegd37fVdO3kcu7mw6mci16ruojzoIxdTEJt90E8s8dZHd9H7F
JdrvcWielV1Ua87kY/WnV/sSA7LI9V2KIf2j6sg52+tlnGZvfvohUMI6RGgJzBttiMv14SMsjkUz
65Mk9YEipXLIvDTzeei2RBBubD7wBksHkbwaCMAqHajg4NhdbYqgmfD4yNsBVejWGOhMzeppzqO3
Y89RXEBaHuWtxfJ3LSnmRHpM71CKwErL7PeMsFjv11Hd0DJXEmULi3zjPmJqizI0QkxLB/HyQyYo
B9l1wmiqOrc7iGPpzolDbXf/sbqOM5iTAzgWbOmC2lgVzDxqOk1GKB1ImjUf2aTV16wX455bKvNH
I5qfm9jL/70/6I0zvKT0DhCR1zrM6h02xjnTkoRBrVzq/qDmPWfA/WMW47z/H0ZiGxLPsEmQa7n8
iKUnZFj1rgiibgKOh46FsN4nBQZJBzPhadnY/LfWjACD9UIPnWL5KoCiNJamKlo+wayO4cHABOm9
5s1bBpG31owG1OLUvfDP1p0GLzXT0CrqJvCEOlv/WFDTRj9vE9xC09qtvACrb9M9KERgW/CN68gN
gCHxE7sfrgwJ/+X3zLQZx9nRaYJBH8qfGe+zjHwFnqHiK1GlZX5cth3CRmmazb4ROUrjJ5kR2xvP
zq0NBKGMiID21CJKcPkzGl2r4qHNm8DSKvNYN2b1IRxN8d6ak+bx/g66taQ0WEj9KKUsbkKXQ3UJ
YvPYwDSByLwhPEVWrNtHGaJAcLg/0K3bDKPGBZmw0IrXfcym1xAXtyxWFfLmU5QrHYgUMYgnT5/m
rzZwyw3Yz40B0UGjPbuc/qWhfzkzW5lnuCOtCFJnAF5kJL+9uMx8N8oSMMpbcLcbS8YlTdGaJjvz
W5eurTAagVzwLlSKIT7EmegPSdu6H3pTbgWNN5ZseQ9o9i2im0BLLidWp5hw6SPXC5hFgM2Zmvuy
HMy3rxfiiDw/oC4Istb9tyJPtJG+Iq8Pr/gnyiozHaCk0t9Zo7S/IMu2RW9fnrNVMPL3gOvu8wwm
AsUmWwRdpeXEIvGHKs8/zYC5QVQ/gxr7T3jWRgf61qcklSGTocFBEL56zfuk5BM6DpOcFa3ZTdPs
FTuklbS3l0C4TBaIHVgkKiHrm1MzwqTsyH+CxoOWGtad4odCK3fjJLZKyjeuT4YCnQh9CT7F2lxK
SSalCWXRBH1t0Et31XEKvDBLHot6yp6mVO8OhRpuQUBujUrmSa0C+AzMqdWmdELLCVMZt0E5OdFD
n7XaMTLH7tjrZh+YQyse7LHYilhuD0qzCHwLip7rcs9YZJFn5mETlDRTHhsxD77eh+aibNfsk5J3
N682m1TXptd8V3TNAdRwa1IlWT0S2mSkgNuqNhhmIZpjqGT1o8un/oDeOJhhu2pLBCjyct+oRgam
2rWzAEISXmyJBd/8/rV6494BPKHB8oC+twBELy+DNII7wpPNjyltgBpC7jvgzbsIy9gNWNmNj42m
H2IXsNSgAq/fxnCY82ZE8C4Y2zH/lRhq9BMrxvoJln764hlKQxBSRaf707txQGnR0cxFnJmzs5bE
McVApGFWXaCYc/ZuLkvnCT55uTHKa559efdQRkBydqnYoNq7npvujRhxmnxFW9TNoZBajjh+YyPW
gPMoXqwprPV83udZ0j3RC532RZdPez0v+2NX9KiFIcJavG1l4V3jn7D0simbssBrHHw726Oddk5/
Vl0qK0ZYl4/p7MVna5y3WN6rr7wMBeSdbH1xGuaPVaaR1AnQ2CaRZ2QhFV/3tMjnn7aPb1rL11EW
MjkhAN8ZWbfLrZpjY204UsizauTqLrbU5kjoM21E/GskA8MswniwVriI6IOuS4tQFLKuSZL5bLRU
gYPcq+PmNDaTw11IRwJ8vda21UNtlkZxsLEr/ZUorT1ghjP0aFXQLfxj5+lcfiiNeI4Lv0s6+0cG
3dU4GGbpBDi2atUhg6TRHNpIdd5oLbP8fmaAKywtdyxL1iUUWreuVk/WdC6lTeUfLkbEb+hBZRVG
vrHxX613/tr4y2CcaaB7PEvs/LUSrkcl1FS71DjXtgZfjApZg3zwhA4J+wBIgY1uXJunDylFM93P
NerDRyzBVLHT9LTq97gIWX9aHqPuy1jUdvI+UrMh25uijJFNVaL55E3T4PiZpvRfO30UGWlXbje6
X3S1axzapGuyr4M2K2JvWn2nHY0YuRLGntJqY7LOZYCxzBVe9ZKeU6CCmLe6t23or2mdZ+bZ8FBC
gfySdvtZUaNdrofWh8FIin8qq3mjJcrrqOxCygUGSRpp0+WuH3sERZRaN86kK5rtm0AJTzMUucI3
27dCf18Ho5wOaRvCBRXF5RP8VVa3jLb1snQ2z+hrGVxh8byHddxsdFlWkTWjLIYUXJdsUtKG9ZTg
fuvCSRzzPKEj+WgOcfTJyE332Uq0+QGv3HGDrHVrPNCPC/ON8wDT43JWSe5JFCMg4CdJaPt04Kon
zU7SR6OPwAGUzZa63SoSfZ2fS3cCuw0KPLDfLscLO6+tEFWyzvyi+AeyaOOxprfzWMHq8yukbN7R
N5+PLTLvG3f+Orb4/6HxMnllB4FTXC1gW+kujFAM94SSND4ovPjUhfLfFlmrxzGJi6DRrGRfk7+c
stArsYT0MEeY+O737+pVWPH6O2Bucy+QqWHVvtq1XQlnuaHgBrc4t49k6XIXQg/ZK3W11bpd5dz/
PxSyaCgkLcpW6wx0aD21mkVknRvCG7/IK3WfFFW5L8ZKfdCb/tz3DDx1BVZ5cRVtlDRurDW9Qqg1
YFiAy6+9KAvoKbnV6Zg2VrO9E4k+nDhCfFgr7VDNqeMDpG80irJ+2kiw1lDmZeIXQ6+2WV83ra2I
2D43QoyHTpuQr8hU672p185xFimfnGV/Gsay37Wij05m9EYA1OtPwJNtEaiCJHzFWjWhxma1m9rn
JC3so9C0fhe3YlMYc2m7Xr4ydIpgdhPIoCxAa2x1oIh+KwRB1bPQbOkchyYkI+8EnoGHIYnVyndQ
w6x9vU2092YrBrkfOtpMu8Zzim4327iCbSR+18sOz4kGAnLbpH76mv6Z6+hkdrmhntu4Ps+8Q/LJ
aJ1ngk1Mrh3rXYqIz0Zgch1kkbWzz5fvDCBi/fwASJ5QsjT5CIWVHxQ11nxc/+TGDXJ9mrgiieYW
GCQF/XURd85yQR8sNM5Tb404YvTDYws2aF/mYXSsQA8jCj/XvxB1onodD1tybjcmubyvC87IIAZb
J59imqnzJIV5rrTKQj/HSwKH7v/G0bk5Cl1j7h3yTXeN2ys1q2hyZTTPBKnqE189+5xGmbNhH/SK
t1ltW7pZtLN456jnrstwNda76M/VzlmtvHw4iyTTIvTCBHAzDAzrtnynK3VrPaNy2EXPU2p70jfj
MvrXnZ00fGnrule5uVIzg0PntAgCxDsEq6p/ywn7rQcFtp9q+UUTOp9jALPTDtXc5HuiugjECcsS
YDuVrFCdF6Hl7egnE1WaHbIS6T+qEQ/6o+n0Hex+pbLlG1VXuRi497mg+H6vsfTqbrJiYG8ySs2z
FG75TiAGDvHYyX7cf2WuIzJeMNobdB2Qx+AgXt4L1B3NGo6+eS6jUH4qsrn7FLkd3PJBGAe6tMOx
UYphf3/QG0cfg4QF90kawvW+GtTUI6fVZ4xma62rH3S7UHD+M4wH4goT0zUvOTSem+7iTmRbegk3
9i1tRB5U2kcU8Navu55XCQ422OPh4zXsUaGy9llfbKmr3h6F9wy1Yyrh64tG7dinALedsxym/EAb
x3zCrGyrnvtK8FqdDiovi80f2fkCULlcvERr8A+IoUul6PFhoaKAkxw1rIxk0x6FnWY/5kw1XuSo
Jp88lvYXb128H5p2+IXe9PRyf1VvbKUlr6SQTSWbIuw6uRQ5PmmtgssjUNInWgjPbYbxjgvXM+5D
+c5TjPR4f8jrGIniz0K+hKIA/2cduERRVFswqdHUKpXwues985CMZvtQmlLduNWvl5TVpBvMalI+
RBdq9a17KxLEgso5Bx5g+1Pv1Pq+cOxU3wjtr+fEctqAR+AB8UBe1bbcUNJJapWz0kj5oyAxznxH
NPqXcPS2RDivD+KydXgoljYPVZfVQaShpZbe7DJWmJbOTs0Hs/SLzK3EHtRQ3Pqq2STtbjC9yUB9
PtXf6NTEJWcBFCMR5E9Q9esgwKvmuY20MgrwZnb9mvLzXkrx/a27hEEQNkVvjtYSVcPLpYuToutM
9BgDp61tvzCd7jPcyXlX9rG90fG4tXggFV6RfFzeaw6HprFmFUL/QVUV+kODL8JRdIX1VMWRtnHc
bg6F9S3RE64HpIGXszJg+5ESdbDS+/JDk5j1A3XXL7OTi42q4/XOR9sFxPJisQGKZ/1E1F6XxlHr
RUHXqspzpw7FLy02y/39Rbq+PXjrwGohDPSqaLNapD5MZIb4ZhE4hbt4svbl96Zrxe/as9p3so26
F4Ha3MZyXU9teWW5rhb9JuS4Vr3pYsJSK7MTsH0uwB/oNfwllDTn9/253RgGfiLHiwifSa7bRRL+
AS93V+PQ1tIEyM3kXc+TfHr7KEDreA84R8T5yxf+q/IQE+KkoQBKEuZ9t6vBLe7yQtsiN1xtOwAR
9ET591N4oBCwenPq0AYliMN4MAwuaqB93/mdI3+0s94f7s/nxkgLMBbHBK5dUKvL3/9rPkWHuKBb
6G0A+kfQRFF/mqIBWBwpG1vv5kAUKiG5cQsC27wcCA3ZhTuktIGeDeEutwkHIi3PkAR5K0j61QQC
IPby5RbVgPV9Bw6uqTMAeedu6LpPxmzVP4faeCOw43UUMhCT9INNfUWjJp0fJooYqLBFyfipnFGG
nRO72wjOr3Y14BGQWfhooHBFpLNan5YYjasVlZhOatV+qONo782bCkjXi0NtgFIa/6G3BV71cnFK
pFi8ScDqQjbK0A7JbGcnr/CMca/XuIW8dcvRxqG4DnWfsXiZLgezTTwVWiP0zsk4x/Zj6eqSSmpZ
TKGvw8zdeJeuimqL0+by8FHn4glchxS1MtfVBJjhbJnC9u28zfzKig+KLL7HU7klYHtrNAz3SAq5
hui2rq4HOShIbkdzeAbJov+UtcTMM6uVx45kNfKtyHpj+5pduHDrqW1T0qGlsc7d1L5XPQUIZ2CA
aNqLvOkOvVVOLXrMXV2eCJHfKMe3jLj4dwHUgvBANX1V5EjyyOpGfLbx2xysf9EbUV4aLpFP9zfJ
9b5fzhS8ZZ4OeFevBcS/7qUctq1GK0oEKDrpn706FN9gMomH/2UUok1uioW5sZpLCd8JzSsgBh5s
+wOu1NQcxbilmXb16lLyZnGWktAibLwuMmIPhheC3fWBV87O+0xNxGHAx+DJSDF6yuxxOuS19kaA
JctEYktznIAMRQmYD5enLDcbS0Enug8QqyuOWpWle7XpEYyGObBxtS8B7EWGtBpqdbX3Fi2vhp5w
oBfu/MmwU3M/xQv6WzOSfZLL7MWb4vwxU7LxcH/9rpMzDtnS0yHLJd2krHo5S6T+LLS79T6QQxs/
ZjHoOtPOq33vZrj7hGh/D+3sV23onESrDAieQz1q4fuCmfRzty02ftD1RUoMTDeLbpMGnWEtk8lH
qOdG9mOgubipgN1U3juJWx4kCs8bKcyNXQXODwjy0s9dOuOXU0dEVRidGctgaNP8BC3T9vNuGH1N
Njk+V9V0GERsbByYm4Pi3r4w1TFwX1MLaJeMuYLcT4A5ZvkUARM7ZrU5BPQuxIuDdPnv1E23WktX
tT4d2ANqwbwZlDKvgEDkZlHRVNkQ2LFapO9TUVo+cmn/hovJ14zm+S5H7trvAQxpp8FyNkVeb6wq
8fLi3IDA19IquPzUVpUMbd1FI7pzYX+UzpTsxRCRuPWRfNzY0cu5XB0m6rSLDpazsJ/XJKLBo1wi
J2PEeCpqS7+MGsfyoz7JP2jZom5jpDL8VTLL2e81PVb2eWci5z8PgqJZ2KSRtXG6b00ethmhNXEb
0MvVPqt7mtxIjuDCV2D/51iDt+tG5eSpRXPamPuSCaznzlZG0JNEgT9Xp9lejEzsPpFBKGpp0fSp
P6T5Dz13LXi9dSq/O3xw+BIJZsP+gHGJb2HntdGF025N2EAHkfAE+xE0oy9XW4XOWxUDB0sfWjB0
mef1h9qOvWdLL6wgibSftaGjcZVUMvmeZuIxVt3PdmTGmZ+57dHTC3NXR6gcnBKBruFG9HTjMMB4
YRmQFeMsrPPsfoL6b2Wq5GHsdevJovJt7QQlfsfPrWnW/cRqPusi1OO9iUxR4tNyiKaNbtKtH7Hk
JYDeORCUoi4/UYIRnzconQx4hRq5t13kHAtbhI9aSnfJ9bJ+JyL1v8Zp8p+j26GZen+nXIdZRMMm
vVlufG6idRaGwHIj1JxrKOlrGrO5fKdjxLkriFYfRC02ZnvjfWMfsBfIX+kVrs3oixqzBydNp6Ap
4vZRFWFN7iKgZvjmFL1z1aL20U1vg5rYbysTXEufLe84TE84i5ggUsddwwXDJI3DJi6ngFJvcWyR
RqBR5GLjkir1ixIigGl0FhYaQpjCRYuhqT55aosTSOr1rb6vcDAMjHlsT1Hejwe9sX+V1VztjLLe
ijiWc7E6vf+P5SHSeSXlX24KVxlbHccPUHiszbFHUsPvUtPcuCRubD3UeJf7iPMJ1mAV1xj1oNVV
nEwBRnfxO0XXAWqUkYby/mwe+jGbUHizxMehz5rfuZP03+7vvFdb86tZIupn4agDpWkd/hYONhQ1
bw7gkV6e5tGNDroaK2hUoMnbVGH/yYi87HPElbpzLaB5bqTUfpwn5jGRirN3Jsfwp8jSdmnWyoNL
nXjjcNx4o+Glg43Q0YlEx3F1YbcJavLY/kwB/p/zuRyn+ZP00OjxY6Np6K7qYfs9z7WNRHWNLXvd
qNxJi64SEBsqq5fL34iu7IZhmoJR8eqd1TeZP8SjfM/v/MjexfyxrsqDU4Xe3nQWv+taHT6L2pJP
A6VTEOfOlszGjXMLTxA7d/B0Koi+VVzajpkyhUk8B/Rf6HKr40AG6Ck9KhFdKrOTaJz2aOT0fEZX
yb7c3yi3VoEaEa0qm01yRXmj6ts3OqzpoFW14d/JQJTaMYj3W4C4fp178XOeZ97/sgiU96CHI1gN
pWB1OtBZyw18wKbAdXo1mFyNo963QlVPWamrKChbvB6+HicqTnC5jL8ocDjLxwwFPQtzlaxpfZIu
92uFefz3+x/kxp1N5IReBz8OVNyauo5mXuighTEFYFnRB0lT2PG+Fju0buYmepaG7NqNt/LWjUSz
hJANJI9BX/5yS+LsqpaKhaHQ3GI1ocjc/jj3c7FRur0Gs3BFA/dfLuel47YO+ruEuZWhmIJKp6mw
D13XO2hTRCyujFWbPnqO0D+Uojb/s4FB/KcgdBYdG6hGQFp6XdsyDLl5EgHL2rxUEHMR0LmctrRM
9JGVZg4aI7XlIalV2/TrETXXXYvq0lHNWGEXB8h/PLNIO9QkdPXn6Mji2e6bCElAnD9+j4nTTFtf
6kZoRRwPEYr8iP9d15k6bzSUMO7mIBwN82uFlIUKUsyaD0NpEkdY2lQEXu8hiYL+0+/MrE8zKlyP
iRdR8urhLn6bkRLwUQFz/BZBgY2U6rUVc3m5Q6BCvgYPFFTaiW8uv1yjytzTykINdErH/VPvhcqn
gfpf9GAKk1oOsIPsXck9qvmJ4iWfLFmWf6pcsZ6FjZFs003jZ3yYPXlYKMr8820Hcb7RzLOjoG0K
6qcP+43o5HqTX/7m5e//VSlB5d+2myrmN0+Iy7S5Z+wQQfQe75/e65VjFIdwi1byjZbu1EYLjjRU
AwPoSBpkPI/jwS1rI3+vzrWR7u4Pd53Y87gjBLAgdamFIzd1OSsYel4aOexhZXbAUhpdY9Q8mwmW
LLObHbuueR66dnxRnKkiGKKiuODQlfFTjoRNhYOYREP8/m9ahrzYHMTQ5CTU2KDxcausNoc08zkN
dWMOwLeMlT+UZX4YAfdga0ZR4aw41eDsGqPM1D3Il6T/rJlx/ev+b7hOTpYfQUedB2VBz62Lp420
ubHRZAiqGj1Sf0yxR/AjozhmsSUpbZrKECiWnpOjuXKXoZv1iIaWe3BiSqBpp1AfUab8i5ySeh9L
FNLv/76rzcjPw1IGoi06hy6Nx9Wypeh7hkOnBjnntvCNOM0tH10ZQ+7vD3T1ti8DveqfQT+kYr3a
H66qZHOClG9QjXlOoFH8E0n5TWmUf4VV7QE2H221PN4f8xrJRl+OYamrgYgkHl8FFHaYYycNFzqY
NGDqu65X+i9W1YSAX4ZQYNAp++Y9Ma9SgONLjdSfC8Mu/Anupbox/+tHh99i8p25SmliA1+5/NKT
EZf0nSY1aMzOE++VmADqSeMVfSfSMvKOBXlfuu9tU4YHYHG1heo/kCVCwR4oJYrE5rf7X+fG0hMR
k6vQw1z6PKv4L6p6vYYpogWt0Ylz6Kn9h9SavK3sfDllq1NI4Yn4m93FVlurQGp928uKODSYxtH+
Y3cl8Pq4VIZ6X2aRVeyUeBLJk4q3gbYXZOXhbsYZ42fceZPny36iweGnpV5j2tFCVdpiM7xycS5+
H2VX6jeQK8mC2CSrdaEGphAFDNlzWmi5dahHbVJedGS9QhNbxxEfck0f5PRS8v8hKuil+JUdQ4dQ
9FwBl84OqqNM4pAD7YeEn2Vq8yBiPB+/9SKa5L6oi3z8mhipOR51a1SUT3noDuJfd6rm9tkLE8fq
/FRPRPWPMFJaRT6yNJbV7iO8iIoZGt1olPuobHG6t6c5k79tICPRO4HXRR+UXVYoG9fm9VXOi0/p
iFCYZxUZlNXGSGpb6kJGybObTTqoSCR//piZbfyQczoCOR10oQEStzxA3KaSGt+ndILh3hhRWuz1
TouLT1BjhLFxVS0LcblQS4kNQOjS9GI7ra4qGJVh2iQ5VltOPL5vra77SZeBs6zZyui9jx2pGtjX
4Nb3cP+gXF1d1LcQZ/k/9r6sOXKby/KvdPidHnAnO/r7Hkgmc5FSe2mpF4ZUlkmCCwgSIJZfP4e2
p9tSOapm3iccrnBZykwmF+Dec8+ChglsUZBPPt0hxABbqkevOcsGOuYDV1Od7Hs4viFxK+A9yJmp
OENCVXMkyMNL9SfX47vnFEAqpsv4FzMJiDg/bWO9Yiicoqg58z5VPEPQ6Prgxexng+XvTy/ufpTD
2MQ35/bP5PmYYZvRIRnPI+zRk9yXqZpvSQfr1m8macbfK3Qqr0ibQhDEj0/vd5UKtmiMAqDuweoA
YuT2/f9WD23GPh5rYbEy6TY5zk7q7BnihvdByJyfFEXfn8qtGgDSD+EoqG6fXYvSVQ0JhizsbHhk
Dh4SUPcN/MGLH3+h7z8l3Fz2t48B4IVJ8Mcv5DS9x7hc2JnMfQg9kY4L5s/TT2rf79ozqBq37wCb
DDwW3+FMYrVV2nmCnWWQsj0MG+VeJWPwEK9ruvNcB2X3j7/Wd+XUJqMEkOOCkA6S8mdalJcmTPa+
5GfU+h4iN9GlIsDMB020NGEbVdcoRFt2V0N2qHfwMIrV1yWdm/lnQqrv7xcwbyCJRZ8EKTroxB9P
72pTn8PNbzoD2WUHwj1TlVBUT24mY/enyod/OM3b5GSz1YC8EEFgHz8t9EYFmLbhZwe31G6ch/kw
JiY9rLXv0cwFedb9ye3zD99v0zYDMQN4CWbRp9uHdiwwYO/yc61phMwcCq5/SuPlOYwd/fuPr+k/
3KqoRzZGG4g+4H5++iyZaNIaQvjZbX0u8sCvkYlJPAmk/scf9E+nEZNhMO23Kft36Ap1EUQLOhVH
kGhLch8xZJeApviVJwUmA53S5icf+I9nEa6tf/pBAID8eN3IsiZJaxQ/M4WGHXRpcoJNpj1FCUrN
H3+3f/wokOmCbWFEEf1pf4iRWy9tyPlZVWk05NYQfyrmMK3TYyNi9fzjTwNojkP/sBGCcokyMtlY
ipuS+tMDACFhr0bEIp1hiIzU4zTnvsuuYbk7XCLYnhU+jJ6fksi5dIh6pRDR7wabjqXhgPUNqsw8
sd16pSWIDhnCO9e3wPLoXZkxN7qL86bu3WMDFVo2+lwtOaI40Bh4bYeQNOZmvuybPR962I+KMW2f
GtdccuHHV6mMXDT5jpOxcYux7dL+DEhbX+glSK7ntpl3qHZXxEusl+skMNV1qt6cTSf5jjRRAn+r
GI5/1jRPrXE5w+Rskbu6bhDQI2WBt1pLTzovw0KvomrUh4nAok21leyzlsdDk8X1Mp/BjXfrgvrJ
cDf64XwB05PuotMV2Y/hbLBSkCqDO+f1WCX9DkelzwlCqctJdmaSzRHDS10/UaD497AB1G8uH6qu
mEzaXS6bk08+NWqJrmLI8tu7uALz5jRFFicrhWt2+iVEWg0tQHHE5dmmcw9qXN0161nvTYfUxOxt
1qppsplMyM9iCLnsSjNEgKizZvB6XBE7orLD+Q5GfobM27Xpqa2deEQgEo+/JYGi7SHR6+auIIZV
zc1ZYGs2DxGB1P2AmJegegJDrF2iXFI4S4Q5ka5QhzDupt9XHYJ9nDS6CUq4mGm2F+7maEbarmlL
C8ECajfIq9AR49Gad5WD5IDCN4tqS3iNcbuDUlZfOFA9vXpynhDWyVDurXaO6rJxladzEQvYMSth
tFcQShKWhzOYx1kKe2ikuRC1EFg0rz0/iH5pxgudIlXqEIrW0wU6hGF8UBBAij3mxyu8C6seSDjc
KiIUCEi9IJdgcIXuvh/pgCywiU4elCOJUy9Poqez8+BXnfpdBLMffhmxHC1DHmDi1uUuI0taNmkX
r3uoCFBZr14PYanxk4UDbMMeWyK5YB13ruoYjMiUTF68YIAHA5hKssvmKZqQcwQErNutIU/vppGT
Lm9nUw2IX6talgVprfr9pLpJfgkgxLYvbbOY9o73kn1dEWNkDpy3hhbjtCxRFrNwGm6rJR6gNGpp
DM1N1MwA0wJD0QCE8HKp54x2kno5osK9Bh3h0vdf/akZeYbZwOrLbFWYKMDSnMp7GCglwUl2df+o
dF+DoQzN2nIzgbXn9yBSuJ7Ax2zOWf4yGEhi4TpXneoFcWbncJniaHuCqkScRIiU1LMNGBDRRcRI
Q2rbSKkS9samv6po1cgvTsLI7yjT56ZoQnRteICQT7dLXG46hF2Qdb7VvpnF/ZKKSWzumj1RZ4T/
cD9D6lGwZgO6GXuKGSVTblkI4Dviyeakhbj0dKkyOPqs3TGxGjdSAqebaAKiaH3Az2KInIsO7l/J
LVPabww0GXUfFyjIVvZbANpK+qWhYmoKbqMpyh1BDAGULiU8+XSsoGBGQvPedGGifqvcgfVXDsWH
IiHEq3mpFOLpvaBKsMGDZEkxIqYNpY81uN5DGdBgXTPE3iPXqIKlwlNjaj5nYdw28hrpvGbMiOmU
vIBB3NjtHdTaToEOITTQTMsgvo0MjNNyuDsGcUZiEfCdwXUTWWrnmZ6CLh5k0XvDxLZdq0PhHfas
3vVRsNq94aIfLis4kKVZRX2PH+UceupsWg8ODjIckCPlwr0K6p2RzhVEoRuS0dqJeDdhhJsib6uh
RihygKy3PSFmGo5A3JGBJi2ghyyCjvoRnoBAHCKngazb6UkgbxC75BPo05WX5umSLsMlDA98544R
r51vcSCL86xWqNfPsVvpZjfiBo8O8dT7tgCWIrwClzrxMzt39imsYbzHcHmboMFqAeg7j5fAhHkM
h3WFZ6CqvDBHZPwSFsPgwiobN72SiNCmJtlPRou+cAif2psqcp0RiyiVJktA0Fd7HkBBl81oQkU2
isXyG+MGEHy5GrZ/2cgXrHUL3owdzGY6eBxdGg4XuHa6P9h5AAKs0ml4rDVKWTxUHDdrN83zo6Q0
HQpGRh5mEAcsXznMgp7rJK7ILhZwQ4IzIoT3FxMGMkgorD2s+a0G0Q/2clMz7BsDZUmGHmiB5JyN
kF05/RqZI+zjmhUPN2MIaWCsJZkAC/OF8DlYch5CAXogi9ZBobBMkjtWTZhXdJqZJmv7LSs5GWGH
memh7e1Om2gOb7tEGHpcOikgvpKr42vMVo0D57qgobLJI7Gm3RsNZLCcJydFGhgWrYpncNdLRBn6
zL9kM9QeNqNmNFOW6FHCdFVX1imXaQjsm0uTbiojXcUvKwvZUiC9DGCvR7jUGRdBNcKaCjmye/hE
NF7mcjJCfWOQbZstng7u7GjHoQxxhPcW6v7lZbIuzAygF4MuJ8fS0bOSQJL01BI7MKxA1o43tUDK
B1A66JIKTCmXeg92WAfihmrNtKM4C9sT1NUmc/Q0pzlCkzDmN6vQLzOYMrpkMUxO8pW5FhGZo0q9
e2gv5HC7wtVrmsExHdouH1krnaKG4Du5hObef7YqDGCQz2NzNcDqEwTN3vfXR2Sb6OUk7NrJZxGZ
JshsLZ3lCEpUPGatq8HumJOwWXZg8Xb9HrZItC3sxCFbwfhR2mPVL7Z9NiOJ53LBaLXN4UIl7VkF
q1QlSZY5KVRQp+Yq9Kf0SxzQcT5Uk+st9xoIZpR7U1jNhzneQp0nVsHGBVTWZL1F6Arty85JrHOB
zYQ/w3gaKe0p61rkhgIk+QYYiTbFgpONcXYIL8VDV1vOrjwaj/EL2j+UCL6IfbWL1smRZ0TteeO+
TpCEl9sFEQs7HbK+w5Lks/oMFsOA6Ao8nfEB0k7S50zXgVfCkQ2lIKYdq91ZVCrbdBkzrTwZprDJ
Fu0Hdh9MXt1fe76Ac+U61utyTJfZuKfUNjFimkYXzHODWx9TBcO7pWxIOEYFcbtp3ffConzh1Ksf
dYLb4oS7H5Q60gBZ2yHHrTcXyPNb51K7ULdmsmNNd1f5fnsWQ+xOeVStFMtG5ZseUWiuZDg5ildQ
dm9zN+x6flN4A6vwbZN4vFEtPF7LNrDesA9cFGFlLVMmTxNHdbvr64Y798g185MiWJbG6TKYUawo
9BDNklY2V17Tm9c6XWjaZqJ3kMnkrB3jOe05fDQga2e8dOYJI9U5QXpqHgteq0K7leM8Braq32oq
PO/eafj85FYuYgMKEhq9HCIoUZDy3bTMnFrVus+zE4D3VUmgdVm6RJUuUYRP5jodAgTEzOM43wmP
pemxRuzemKHAW6Yd6PnRWMIctYFznB/2KTauST6GwP1OLq0ieoTbgIAEEWek2+sedz4MBNWsin4M
h2+uImNYaCp0cGDSOl8ICrA4w60b6kJaNxlzHVHfOTuaDG3pcyZOzKd9VfbE8Q0yJ5pwhH2AMwok
vMxYBnobIGapDokedg2W4/QEe5QJq301yPEY4b4XmXVnDcsbvxtuHM9ECQowlL9n5bvcL3p0eyaL
OlWH+JPpCMxSgRGLWZo0PtVA6oPMcXrvHrEDPj0EUzfGmWOw+lxM1kRpFkxwaMRjgkJ4jyslqwKw
zupesKEKzIWwC6KhdOLDMKMKucZ9FtsWtwy8D7ESLZoPp8iLJ3ZEwSFYThG9jJCNSqj3znqx2rs2
aOqywlDdZpEW0Vx2fGj9nYL/b3OLZ4Guey4bDIA6JBwlaMYGyy5Ht9b9fthcbDKEY8JpKocf6Xrr
t25H3yo4TcnCXRza6HyYOL9hdce/moYG8AiM2mriWAh8kVww0GLrDCCqg6hf9JK0KiER3JpDtljS
YB83a3vVkVRi/KwwGz0ZD03XHlhIWl2nKKj8MtUkrYtubOyiM1DHqvmsW5+h9gKPhO6IgZb8IBhy
DMHigCmhX4Rea5vzyhbOCzqI2OYRBWsyx/8elqstMs3fo4SDphk1Y9KeIDJAEGzkCUxuaWyD+6Dj
ajxHVHG98yhKlGfo93lgMBtwovSdYpImzn7bhNA3K9m3IFSRoYasHTxLR88ZGBSTxPRxSJckg1fH
2n0DM9Dy2z969P/1Tf9n/c5u/mzGl3//F/7+jU1mRpKV+PTXf5/bbzNb2O/iv7aX/fevfXzRv6+n
9/FezO/v4vw6ff7NDy/E+//1+cWreP3wl92I7dHcyvfZ3L0vshd/fAiOdPvN/9sf/sf7H+/yYKb3
f/3yjclRbO9Wt2z85a8fHX/71y/I8vobXLG9/18/vHod8Lrza99+9+vvr4v41y/Br1hCMJPGYAEo
NggeQNLU+/YTx/V+RRgDJGDQdm5uxhsVaWSzaP71ixf+Ci95jCM2P/YN98OrFia3H7nkV+xFkCbB
Hw9oIJSav/yf7/3hCv3PFfuPUQ43DIZ2y79++XMC+TdYBYx/HBlIIRs+teVpfMLCUKaLGv5wZbBo
Eh4YpZhQI2yqFc++wpFhXXRmMMPbAdrQvE0xwi6crub8IgVFKd2HsOha76CH8eIzSBoxPZK6Euvv
DYcl20WsqnWXDvEkj0vvdagUqPTHEurZXh+DpJ4QK4TnDm1UCPOux7hzFp5r8ADdA7fI9ypcjbT4
Z9jbsKrJKjgPqntEq4bdb4nSCIjLfB032BrHYVh+o03XXg/+MmNkDKyo/U0vHoj2czTP6ZEaCNuv
m3Zud5hewepPIu8mvgXtSjfwawSUUSxh41YPJFbpvJdM6gLWfQ9Cpd9Yqs5rXA1bmuEtrHxAWGn9
KvednqJQDAOR7AcpwHLOiRDTcoYpavJIyPwVFBEkHuig8knuRRghWBJ/CdrmKeAiPVmeLuMOW4XF
KaU2GfZgXSQmB09hdTeVB6CiBuPrR2xgSOJBraODsp/A8L5QacdPcYI++xGjKMfuo63Et61e1aPt
ZrgRZ/gGMxhTmvnXzImrSwmT66VknaOPPYJ3GBKI0AUtHqRGOXZX92FZglTnTYPuK09klVRHy5yU
5RUP3Dsfu2iauy0ErRSgQqNBoNctysuq0mSvDSDUG5hGVdjBsNu/eciAvvIrauPbGeqpGlvajPn3
gMnaC+JozGu3JPOtatF7UYy2VBVG25bjJKgfeHSXOusXOwrvaFrXf+8Xt7F7CmfqhWaTjpqmHDUw
om/w8gxr1PdLR/chjLDlGeRrClhCpOtzC+rflBGQIPZd04PgS+FubPaweaxEQcU8BeioUfncNQNN
rrVwkUBfuCt8K95bSEVc7FdxpO87I7g6mhmY/lWvBzLCQRgNnlfnqMfEIPa+jX30S2xxbecfFjT2
k82QBtGR40R0632L4grx3jn22G13QDZY8zSJ0MYvMdrz9maYQdZ/bx2HiijDvjoDoplXNsL4Jkkr
xqJM8CRgcLfz67O0HmawJdlYWTszeinddQwN6FtaKVkfw1Xz+H7SMFz74tfLQuBSQdueIybPMlhW
CI+L5WYhadtfiaSHPLhoCOndQ+XC7WcHiU7oZ2Er3XR1AUvSGonDa+MPsXeMmGIXHY2SPbzXZlT2
sNtIOOw5+eKfm3C1YwbExtwLW8dfJ2zdFxV1vbIGEf9rN0Zgw6dx9zZgTwW4sMXFCyKn3LVWYetV
aWm7Zjw4XTfsaVqNfb65qSwZUFKG2FcYduWV0hb5l0mvs9iM3QOEbSxGsyZx+3ZSPhop5wuscfQQ
CaCTI2VdUaXqd0qD+gqhrg/97CZ3mF3XJwLC7c3Aar7gmEEEA5qE52GGtuN6mLT/kPQAlbN2nIM9
wUp4UkkI40hZUVUaZzVl7eroCwG76zadzHKCd66AKfi8osiao6JOE2cPMxvUImhq16dgCKZ1t3I/
RXOcYjEtlZ3JnnsgvYvFT2AoKGWTrdyMe9ol68FOhr1449Tlq9cGu2QNpjIG02jNgtZzssmvksIF
hSsXExky4i3O0etb5yzX5cYVDc6XXEhZjxCIWeik87VC+HumEWCUw49NP8Qg4xcpFQhbnnW661Wn
UFMOSLRZgUtrR7+FKzJh4HiCknnR7cEhbZKD4kFQvHu69IKuyh3IIy+CFrCZaVTzXBtA6A5TcVER
1HSxltWxHfh9h/qojOA+kcF3s97bENUIGN70qh1Cdkmdeb5rnak9rm1kXoaZVCKLfMd54M30Bjxm
BhlZyQ1xkLdcAClE2o+P1hpSekzD914XNFu4hLdLhk1WAneSI7Cc19quwCVd/PJ2y7vn2g74lcSz
WRgtLVwFJPIepwUBsdDr7Bxwkw+NFynEEcbeWTdO8OxRL7oIknU6rnM7nUTVX6xokQoLxfO2ZYU7
BlX6IQAqVPBwVWeYYvknDeHNuWZNtfdRkh30xOZXU63zzl18fowmWhWLN8hDasVbjEu4C1vPu+Pw
7h2GvrnsajoeXABlF2h9kpeeRIjNJUOKSC14XwPSrVBRQ3xEbqaxpw8KWU8vXgsQBxIxXu9FG45H
Fgv/xm0Myx2AmuSY1L50wUhT42PQh7dIyMSOCJLfnQPuWOEsDS8jMpnC8Yb+do3J/ToDT/cHGn2d
wQrIh1b5ZUuWLjedn5wQJ+k/AdAPC4pMlawO9Tenl5sbjj8jVcARgEnzjaoBlZcJYI4PlOyedJjK
eok2M/4k8g59WLxr1DxnWLqSfEYe3g6MBo4baIKpQJ3IjM/E+lk9M3HVAMAFHQw9cJM7tILj4Wj9
+JZjZgeRtqa/K1v7y6UkDW3DDjeBL1vgUKAKtHgeS6NgiyIwJQbHy5+A9SXYdupnmdSzW9+0s5Lr
BBO7pYqcXVM7lCMKIQ3bbgbzZO3nqrd1ljRxXElYjCe08cl2weeG3GMU7i1EH5WMKgj4OtLIK8yf
luEdPjBR9epF0nQEDteh+CoWlx255cBjOXJ8dA9QoRvE154PJo9TBUvHJWxvkBkDqCpq+ocuHPtk
77QY3JSg80bdLl3nuhxHRRFHmgzsTji4CmNXuWeaRmI3zyEMLRAJa8oQEOChs7IvlA/Vuoonk5u4
6zMY/wIKE4k/H90WVlSOY9pL24TD4yj10GX9FLNvyqtQWIXAUHPdMlZUAD3RuvZfRqjfsjZw4pPf
siGfw46eHUTev0588L84clLOTogQUWmdEqceE6g0nyab4NFPzdOypOwwsG4Anm7Dd2pMkEde6+xh
wPOqqglVXB27t4C801MyROIO9GMsG3hD3DZUxvIIDhIEDAFgCZRnYKkuXXQ/LUmCkQFd0yw0ToK2
pl2yFJ7xX3g4PKP3FPcj6po6axsa3y7e6m9+meJEHI+rbJJVX/ZCheJiYtCwF7qevXsVwG8dmw6G
LXvrj/5Zctt81Tq9d4cmuZlQ/ZZRI9MMFnH0hlNHhRl0ndVUDJDcYEQxormM5mj4qtdgOLc08g5A
+qezDy1GvuFx+x588gNM5T0vi+dEPiRtBJFQHYu8cSyC+lwnXI8JlQwUTR5hw7BvDnywkdHhelk4
BuOzgLovj6sVEzQfbX6YWY9plY2tG5oDIraTJgNxxr+NbEKepc9Xmy0uRkJYQdfoSSU8+GYHsnzB
zriCIqgR+hEa2V01Y4M1XPvukUbUfWhM4p1DR9WPQEDoWzebWhe1ZPrLCuDzADL2tpUPCuC3cbyz
qfvl3ESanAd3qE4d3iIFk3Mil3aw0cPognIXGKQgASrogqCA0eiMCtg0X6CdBai2bEaOFiEo9ytQ
970IIdnOOsxCIBxKh2r5Wkdry4vOY4F618OY3OFIn2ZnA9ZZpTrgqFPrem8J5yI8zxyw2rWpCEab
vEM/dk2liwF5piPMVzJQiBXYrwNrp7PjsMrL4EfiL0VTy2XEioYOJoChOyTJ6ykdOPZzOWtwqN2V
IFOzHnzMwYZ+0u4pqFU8ljEQ5gTzNWh6D0m4IkGzgqjXcfs+10tbwQFmgDE1x4aMviCnC3/C95p2
tYL73jzhiWocbIBAuPl0HHzFLx3lmAslw7eu6vTZ2DC9XXhAL4ZuabJhAFtBKDVlkQTmNMSBxswa
M1ThOnURTvSiCQ1C0Jp+Ogh4MxyjuI6OYTi8rF1/K72VF32ATT8260vloUKf8FQXuusdUJAww4+k
1/yGB9S/r7F054FQ3otQkGK4PO1OqXKrfRvz6IzFFNxRJ3Rt6fikfV0i3l/oagVraoK7zhXCRPU3
vUSxPQSzYxq0Slq5x9WgHSxceM/SK1Tx0Vf4HxF7Uqs7OHlAe4EsCyEx0R9ao99rN8DW12qS9IfB
jVaIGfsKRwY3OO/AVxV/lXU7jDs/qFKkNA6tJEfYGuumMCDJHkFdw/lwWoYW1g4uPKUB7qw07zsK
Zr+sIsYP4KFNPnBrQOHovRrcwhhQJvKIMWQXnDwdquXaJHCfeA0w9/N2jZTVtzaafZFpzpTJ4BXh
+JgnwLPmUsJ2vXmNBaiTZ8TTxcMtXERx6pJ6y93qpI/lPIwafbJpCmvfyCUaENTUVnER6MnngBBl
Hd/2VQXra6qWqb51IV+vzsE6T2GxrBUsiwbbqnDn4Eu9r1E4sisQHGbIGjvHhqVc7QKEm/ZJAFdd
B1fbiZsApjM4fRl4ODGa1cXjYG26rRHZII08YBr4GCLX41SBN73zjazKlqbkempYW3JbBQcPXMRv
BIZJXyX4kQi976MnR1C7wyxj3FfQ+e3hQYsNEw4XfcY9eDhhwK/7NxCP641Z4feHgPTeBcYr6Y6T
6LmfwxV3PomHUzMvzqnGMH0XdhhUQ4cfI0YZL6tHzt5WbxiQg42y4NvQrmCze16f7gYDh1LMlvr5
4ISz+M30lp2ICqu3CQgK1sBw8tOiIzYojTuNYH4kBM5+I7z/7K4O0ARS0Fb2DrGmjICDOBlBsMje
qz1xO2z528at133spN6NIaPdKWbdMq7FY8yMKeM+cnek6uYLgHt48uzoXSam8851R2OaLdOcPKft
sOysR8Sbzxx50ZO5KbUXY+noEu83ZxLzRQOM5q42HvxWCU9UWZmYgn+L3QazTTBSct2MOofYFv07
HvgyHJCsVVuS4AxXtxg3o7PWfnWhAhMUaK+7Y9z4i9hVXZBewqGHwj61Cu+Zqbsvoq67I3JAbVAM
qGmOIQRBmCV67tEYTote6uqiUQyOKp7bHTDtbbKwFlC6rK04kz5JqkMF2fMLbUXXUTQEo0yvydKP
mJ87ThiikAxrfXKAgcfXE2/ScN+5c4C5Wtyz9C/bmf+POP4C8uuPEMf79bV/e51/+zvq+MdL/kQd
ff9XrJewPwBxGJ1yspGd/0QdAR8C7tvk0GSzPQX59b9Bx4T8Crov9jiQ8IBZ/iHI+gt0jINffdCQ
YKAB2RgJ8ML/F9DxI6USnmsANeFVuNlZQoOBI/xIUnMcLW23EHdn4kVduwypcVnseC5QFD2kyaXL
gfxjfFM7uDVb0iNuYIWI4OlvJ+wvKPTv0OcnyfKfh7Gx8zd5AtwnP1s9jTDiWVIz4DDAh0LjgIFz
emRJaqtsbVX1tbXW4xnFPP9Z8shD8zmnrdnRqEOJJSdeXQc498GxqnHqAEPVyynq4MII0ImvFC8M
xvrmJ8f8kbkI/R44+xsLFcYWEHbAeubjqaOIHHDHiGGjalDREX80e2wa4oqhibtYay/cia5q7hYh
6A4zjuiIPazLKCC8C9R9mIPBFSxGUVAl80+Yh5+UHn8eGo4NpErwgKE43g79b4RmSXDqXNBFd6Fy
h4vYRKiwTE13uvHXEtPsW2pbH0uPhy7acd1Da8O56F3Jf+ba/ZG4/teBgDO++RuDKPvZmqJTnINI
1wS7wKaYSAZDNb6b2elvQu5gceUwoQSd3NoM4uPqJ4Kw7fz/D5r+12fHaIQ2rQuw/U+s9RnMODep
YlyfyLdgfMG1NchaSUnZrYmmKA9C9GEYq8niJ3fGxsj99Mmg6mKUEMR4ruCA9vH0L3KuiNpKmLGu
/d3g6JRnTuIlhyXZ9iKhhvlIxkRl6HiDOyUNUAE0fbdIegLI+5OD2T7s48GEEL2ALgDvFYKH/NNt
iqZjDrHneTtvAgupbGNEoRXU9dFYMsJiDzKPkdHTTD0j4ROg+9fJta6fRxOvX39yLN9fEhiioBdH
SCA8URC3/vHEqCAabdUt6Q49DwgkW/hNGQcpgBpwxoZMRX310kLGn9dq6q8QIm2+rE7LH9aQlH0E
SUvmrWZ6mQPtXGpADCgpnQbjCVE9/fhIv79v/1gXN9HF5snzObNKtDSsW6JSiDIb6WcgU8AxI9LT
pYDu2Our/grsleDemKk+/PiTv392IT5GOEeE8xREwXeCV4bibkW31JaJJaR0vcmgHJWpQzOF5u0F
JYz35Mre/t6ljT5gCNBc6EC3ZZfEP3OS+8OU48O9gyPY+MTw54TrKXLfPl4vSWtKNNpMNOptv2Yd
33I3DMOydin83t6NQzqak4cV+tqaIPGO6QqvYGRy6CQtBKTkt0vP/fZiRGD3CtJAXbCxDsHimS3d
KHdyXkufGBf6Q782O+YNWuzh6I8U2iDu+zTvDIJGf7Y6fvdEBDBu3lxNoVvAKvmZcg7sKUIeQ7eW
ARQ8B5Bd5MGFMjNXjWqLlTO/9DvfYCrj0W96XZ1D4ur1Z2v0Rwo1ViccRAx7OfyDnQn/8fHUYkmu
24hpWXrRpAEICM4gSiTUPaci/jLCjHL/4xvrHy4mNldQBWBrAB8UmPd9/EQfHfPkmhRuRIFRL8Rn
oIyJPnjwSD8mmMBbyLiXSV9yy6bLdArJyYS2OWGeHd+ObPht8XT/uFqU+8Z49HFiUb0Dd+4C9GsG
K+FhGQ4h6WuQz8KBBXkLAHIDkONvP/4en1JstjOH74FxLKoqLCQe+bS5/W/KzmNJchzZol9EM2qx
pQiVWpTc0LK6qqkVCBAkv/6dmFVXVlunvZnNWNvMZAQDBBzu957rGI67hU1OSvUM3isVrikzf1Dz
V0JVppvBWrxTHtHFr4xiPI07kURzNwQv3NyeNleMh4imQtzmtv/scuzR9/V0PNFQfcgbZ0lHdtAP
zoP/GQx/f43IG2HPu+59PlS3969RJMFKSKEP4SSqvx27pZIftHrwtnZ7KvOSkHRemLOCFvQcGPqv
qCfKkZktc1DGs0xJ6824DfO9ex1CcJH24KhUGk6HuCnfty/7sLqxu/frQ73KTwH2Fzrl+R1Y5zqI
dcARaxoLcnumYh/UQH8u4utrRBZeyDmL/e3dF7OBKoU1GqlDrsztdm4MlS3OMjxQyW3n3HHrD9bw
n3+PrCvqOLxaEE7J3Pp9CXuKTHESMJl7rGv/1ZHGT4qOq+lR6B9mwTXog8PzX/6eC3oh8jgHwuvv
9/vfE+MC7bRBDVfNnvspLL3mFySz4IZ5TBWHmkTRD9b2de3+vlLoNTjAkH1swyHAg9//YNDUfViY
xXYYxeAlygkKM56G7kVXzWQm2xLcGyXnzqSMJXN1YFEIq95r4mgwrUcVyOIVwJuZSLn6H5xL7y8K
CCY8VIoWcSCUcrxYv38yLcfIoHO2HqLWaY6Eq1ifi7zs46j11f2KZjTrgIv8knK5WjX6OfvvJ/Nv
fz50PSo53n7e/Xeb10Agd0kyBe4JDIGfTPjq3/GJHQ23C5H0z9JJV0P+DGdvvJQoPz/48u889Nc9
hzVAbAMWQa5cVC+/f/sQWhV5tp4+zAM1SxyqyHsV7jgl7TXXIa33+TVa+uBRFsG5KiP3LBCCPzjI
qpukDp12jtWY01yimXasVF98+n8+HXxx1+RQh8EfF833IB2/VZXuzMk5+JQCJ+HW9sPA7Ou2tafp
q/acv0LdTc8lb9Whb2fz5b//+p8lC+IT/s2ZasKu4RX9/elU80RMQDQ7h7oStvFsDGr4pE0n0oSF
8FalrRh8KylWf5TZ3MxjnVTFIE6WhUoEKhWo1Q/e2+tq+O014gPBGQUi7aKlgfr0+wcq8l2ZXdO7
7BPareNFGkjkzEHerSjzvzHuu1VG/1HAxx9LlD/KO0LBzzSUxfDO74XEM19x77mHppgdLnoM7v+W
nodkviPYysX5+Rc9OOskw5p/Nhj2hxSX6yp897UJbblqkYJrJsd7P/1KVAbBJb5/kGhKadYjW0a7
hySzP2+MCC5iMOsOIYciWbPhv3JbGsugHx1pLXPaA0m8Ll64ZB+8u9d2yR+fy6eO5050/Vm8dz8H
82Tk8LYKDmTFw9jY2wkAXRSonrm5uewl82BvQBfJg+nTfvA75wg+caY7T8Dcee1NJBCSZv52iqxh
jw59s3F7cBbDDNKRmdlLVSGHjY1K7flxRsPfxH1pMIL5YJ1ff8Hfny+cKnofIVsLYi/3emv4x7Va
DF1rjZakH9LMdX66dkvaOKwnWg4IDjcnzvvC9ZNrww9nRhSuKcjLgL5+43pNtm1yk0ddFfODhYGz
TUaGiSPWJpp9H3zSP5ciDUqSOMk5xYpEa+n3DxoMvmyrjgdu0PxJm3bzzlKZXybatHd2tbUnhFvb
D28cjhtjhcN/P6Y/Dk0KHAo0OLyAoLhbXz/cP56SK8qSTNUqOEQag0aDqPoRFKJ521hcHkyRTx/w
Hf5XPv3+s9hcTgD/gtcAcBi8W140GGYSIJzgUAa9+jHiNzjSyt4RcmHWQqrlDlnuevrEmRrCVovM
rFmbAaEGGxHM4+5+ABiTekU53zidNx5xJqEw71u6IThVwq9lwKxabzP11YZJ4L+f1jv0EkcL2DW4
HHRIqDNAEb37rUoAV4apKvPQs8LvHRFFr1bvgHYoLCZ9K3fedjXKLsmZDdxGm5cnVrHJdFzHgO6R
Uy8HJP3FR9j/d1yj68e6QsH4F+B6GwbD9Vf+x68oaJkM4+7sh1wwSEw159527XGPn1CK5cOX1SWd
6qzp5JPcYy+wkDsl/FuJHgD3Vu4tSJsNMoFmVYu7aLML5L2dsekbYoUXE+9YtXi3o/2h9f1fPzja
TjZaqAV8+HcfnJVg9/5ibAcrRJAYM6vUfdYoP3oEF5d/6+UkN5Ke2p72oaOQWtWWpb8zZqyK61GN
oc3D11EmsD7A0TBUx1SQr0yGgDtQcc+W8p7KABNe+sFC+HP35rSCCxYhP6X2C96dH3qUQblZzO6q
ySTuo3As+eY14YOF2uypt1aoW4jAvruMZp6w4s2v4cA8Qptrf19LXuz//8e5Xk3BWDrQHf6gpkgH
cwIDBOuAKQGdVe4wr2akfxl8b77LZx8vzFwGl3DQ0WUA7HnfWnt3x384B/ZWfIAa+LMA8xx2XEAp
qGN5T96f6Fs71HaHZeOAC/PYOvnWJEA0NdKZMr+2IewbB4YhkKfJvC2w8H0CYdSmOIyWbFcblqta
7I9gLFrcY0v7Qdn+LzsQN6Ar3xjCOckw/zsA//Gy2MzZAmFO+4H4NsO9G2hfx5GfV+A2V1GS94Ag
PPhibIY8erahzUNobM76HUgZBVDbdcZwKNdgsO5o19NLRoKJBiNEM4RH4xqIednt3hnSMZjkiOQl
L4dDu1eUmRW3lo8e9b+sQ7AG12qS5ggbwLvtNMQ96tTNYiFwibAfljb2t8IPDysC9jwW3rzfAR7o
zqQwvBo8k0dH1P7JifL52LQc7P+9Du0/D10OMhM3gekRaPZHfAbCnblU3AwOpd/t59rs+3tgrgG6
O8/cY1cSPiA3Z0566DpZvm6SjtJsPobd2h/KaTFPEmlpx5w1QEgIaNPNBmhsZtwIr0Wm2+kCZ6gy
kOItNliusv4+2dNhwOzyA1xv/a0lTOjzf3+nf9nzucKSYcm5xesFtuHd5lo3m8F8ODqAI7EeSqtx
7nxRiEPUt83bEqCtxTRBCh1oBAYbefSrKvQPfogx3eetfJZmY39QMfzrR+KCBT6AaRB963c3TxJr
pd0wbzkgUiOL3Z/HWzTXBD167p7ai7Ud/bZVXyNOpXv2hS0lKNaLDWH52XXU/bCbvfvBZ/qziqdN
F+JO5XZDh+w9t2lBqLcCCMoPw+b5XzaASCmDouGOmn7JSmMwPrk4lz+46v3LeqPly1pjLsbkgJLi
99+m8epFdWBMWDyFe6TxaZ9k3wbHeu7WI2Sh7ga49fC1EnV9M86m/7d2mrer6raO/d4bjrgfxZ3R
kpQZ2w5x5zZefSPSkJ536G4xQO75CCzayhCLt+e9Rw47LHb9ykFzOxu7+AjeAyCIT/zP+ggcImhC
zhUma1c8+Ptv1Ar7eiSaRApP+BKddff3VNpe8FpHNoAoYxlROksmEgVGSm/EPa3s6Lx2SGJjd+PK
CQNKTvuVTabHz709FAUuo3rD8Dkvpn2/mY6hY9NcVvGdgPA1Q7wYHvceqXayEE51tej4r15Tbl9z
aBKMXvrm87DiOS8U5tNp9Po+NTA0j5mKWqr32pnQB+S8JqjOqI8VtZurHxtlNfSfy0BXiV+663ev
D2d4BU1l0dVs8vbizHOhs2VYrCnxu6ZLQn8y9tS1ViNKe4GSLp58t23PuWvq+8BuDZFsnpM/8egq
J6lr0fwSClbWwWhWxc11KYrlZqHKwZa3zFqknS3nmS9oMNqnQmieaOSIv9GO6ggnv+UTzrrtbcp4
QCOUsjDFErs23WOyrclCH+fBwZ1ozAiYdFTh4kaDBtd3NVruCs5m3KhcTojlXEzj8MIwrO4QQWtM
Z2aEUQIJ9n3dEb3CVcNX4gSkhRTLdpfigCCyibHpBW6G9d15iGbcTxdrYMaWNXuLNaMswslMy6kz
86OWcrSOTjO3zzw8tkPRXB9U3hRmwtvYyNQa/OBnN+F/+uh2Yr2/D7Ig2c5tj6rChXrmvdtr8KCK
vmRLzzqrsi415LWDEQjeF2uq7pz9KiPZ1nY8WBziF3cgX5j740ehJNa1sP7ttWBLuTbbroNvrs1/
8Flcsc/4YPNsq0d5bpu8QKnumVkbVveF0v0ZFM0LKlAU0ezNN90qvNMWwIZiKBJlhdzwCKhq/vXf
Z8P72xNfm09FjYPfiNmE+e72NE7s/tNe5JnYOv2rbdYxWVUgHhdVtF+9AmPyf/+9P2oXdjhuahyw
QEzxRr2HX43NUva+WIIsjNbottZ5cxFm2X4Ll8VOYIrxbgDyvN9VV5znvcOvaZbL9ZqFAwVbI1qo
eMEQ8tnfRPfsRXb94qHn1gk0hzuzU+wRE/aNGPIVQx1ztj6CQrEl//lLctkEkUbVzFHBmfn7lh25
qzcCMM2z0VK7nw0uQs7z1OJsSkIhFULjrSwvecuGdjQhArxMrL8iDtRuRgftWfpuLcJZHxt8DQPG
Ey61id9Ww7dqrnUQW0F3RsuPotFCrfNWNA1199JXoFKmUPRDWpmj/AxihLg+D6pDHmivvKBjFn1S
Yfpdn8ouxF882Mof4n0M+q+lv2s2Pomf9EjzLrTiAgN2fZp1IedsILChzRa1DPu5CNHzPEbIZ0VS
E8F2ud6vo9Q2heUBgypIv272pfsxjnU1HmqcXXuWc5P4Eaipb0/rXDtN6keCwpGAFzXjwcT3ean3
3BaxFQLs3RtaY2lT8HvRtBM/2SBa+UoTRvwoRe/zS6qi5DpVoiO9YJzvgacCT3HSsHO8+zZ00DqH
JvCUuF52/eaaW2cf3LUGxYdlxtJH5V8HTChd+uLMWAxvM6p0NAEtnsI5aaaoVfFom7Cmef7eGC9t
FeoTEIm2v4A2cre7WnTKSXu9j0dNEPGdbbO1b+a4X5+1/ZwPcMjibcYTFi95ixsJpOCj50XYWmRd
YRZbeyNi3ljjNTA750RfbHpxHdkbp3zYuUs4tdd4KP3a+UEbGE8Sx7sKOxXYuDotG9P+FkLvfZwB
zJJ/SjSOmXEURTjB+nl/7Q0tdLa3XvtoDHIRFO3Lcrf2WoqkcviOg/b7+dSutVfH+RAgtM2VAWd5
NjAxISRjOyCXgsYwiSTu3r4EoqvuqfOD8rKGV9GbJYr+pUIo3WX72s7Tqx1Yan4Mgqs5aXI5mLJt
KI2fiCgX61x4nJkwsmfXR/jaT5+MAhvWIZr63kgIQCSFlG457p1ycemSyaoSN8OI1SXDKOAH3Oeb
EoHEMEfgICo/0tOjs1QtPqRq6z9FNd2l2zXkIaRBDm0y8cxaoSWtBXQX4YbyONa1BrG0IDdLvKZR
gq5eMeSH2qjCmkzZsX3uOWaX1OmrLfWw5vePsyV9Tv6Q6PjEXC27T1mNTWprFRR3PbFFdZbva/WM
w7LCqqbI47y1Z2cfX4x99HXc8m7qcyUCx4rtXW/Gce29EKNOqALGY2vT1ZCdglxmvOAd39ohauu4
2w0wKWSsS6pp6He/Gm9EuGtq2CAX+D4+wxT++9MpQgy/4rozFLDkiqDjGBwd2VxGSHAcun4wSQ8s
PSChHdq/irRj3BGFMW3BwQ8FQqrZCsdTZ+QTmzq3Fi55OvqubRdKUgeyJC2hZ9/yQ87M2Ru1nhFA
Gl6cA91+ET1j5Ec2lGVLe2mtRbrs11GMZgr62mpbcHqFM8DOQiFmXCzOzbsRZ2YXuwWl7MFyRb6n
YK0crCMF5ss4n2YSKVq7tbykcrfopZuVa136bvNeUKzrn55QA9vbsHTwVq5S7AMMhq484TxnymbQ
fZwxhuzim2uPIAahKfVEVM2jBXnDaocu5jg1BEVlZOmzidVUZVqL6nMD1OiXDkzns9uIfko8YOsY
pzxkATcTiUdgEjo8Xlmx9T0lMz6qPnErJ1KxE3TYywdTy2x3hvkzoXCFOCLe0Dv9PGPf06XASHNs
B0BcmdUWsnksWTEyUW4/yieytl36GLKnYlztpppBNACSQkHd/lVbodFlMhq8GqmDt7tPphwlDpuc
iq91d0szbRMzvDO3Lr8bXYOKx1YV+wTBcFQrDNZJUZs8vz3BbsAsiq+KV51Oto7SYpGmTLw2lE/w
SeSnfRY59J2lkfVdBNtnzCT9AvtT5Mzu3zxdr78BCLvZ2UyR9NnYXGNK0KLtt1rP8y/HETPt5h33
XeYEUpo4R/aWIhi6mf9ceJGRp2RKo9hfV17940pFvGQ1GOJP0LI6D95E2Ttnn1jpMwakVp2hnw0v
85VVHzu+7DYs9MasWJSe3xxakveWuIj2rkmnQFKkhWiV0RNvnDMevTSZwBvzBXp9B+5oJ0KE3o43
EN/cGFNxqqQJNSovVGgS2BeygEu44BccSl1/MahOEy/qBM++30d53AjC0bEPK+i1CZDxAkCrOMpV
iw+YrFa1y1NPbUrFJtXrGLXjDePn4mlreEezDYfDY1N2/tdFBsN6bIALqbttmNeXwJnLMps7UNwP
stm1j9sRX2jczC5bbOnuvpHwXVZk6FOFcU42oqT2qzGW4dszUWbUlswvpR90mjO6sr9cJecidvao
cm5YB3OeDV4rnzXeZJACQaDDGBUeUuh2Xa0gg7I8hk/MDtYBGsgY/SrrkOcS2hMtSvrDI/5i7e5V
UoNvfcYEM4xnHGzrzb4sWqXhdfeKBYQXJ8WT1QI92wSib91VNN8iRe9700jq0kZPW3HAupgPB8k/
ck5EB2PIiURtXUgwm4is02X7eYPCXgOmC5rtLMKg3eB+d7pLNaXppZLgupKwdXvvnPs76g+4LiKJ
VO8S1s5jvW8QF4ZJ0Dk2xQ8l1g1YOa5qSx2oMt3b3TMTASECxoOxM/osAAjdjmPIbHZvhTqMVbjR
IFtpMF+wU3AQwnKCh8JxsyXOvPvPyI7kkvhea0av2PG0ed8xNitvVKH8H2jXsNpERCeUcSlEX9OL
KGDQ9Fhq30rpYu72FBaCC7f8/Vtg4HnPQJJiCg0hHnupi3tZJo4Dsy7Gpbs915u/y6zdjfUntkPz
LbDap4K3hc81KQs2iLHTYFJOuxwhsDUqNgfTeSIwxVbJtcuNpI8JlHVn1KZXxX7RGHd2b9AvD6J1
MfgbJF+dmqXplsPqDsaEsxpWWDct5FfmWxheZKAM41T3Lc/GtLriU0X3Naa/2aiTdueyuJsR3les
FJi/CWk2IFxqiarlTE9mPQ8DGvnnfe1HQmX2yf0V9OVqHaj5DPMJW08A2KzI/fzQOaV8IjQau+PS
zKxUSgqqo34vKYfx3dXo8/u9GJJywhTPuerKFJlqR/ozStjlRDhGsMDVaf05E1d8FH65qLKTYKEl
d8r1FhZAhBz3aZocLWDaNcZJehDvk4mNHK+P1rTX29EdkcGPoXsO+tyCCGYIg4FgKI2Tgj0j32h8
mneDPxsGJPQBzmARgv15LDpf5UcCv0rGmpaDoW/2rG6JnbHquVaXRnSoBmPdj2FL3tdxB4PjHfPR
9bvMYCwKQQZ7Xv4Mrss+I0DL97tJb7p8wFzqCWR9lkHoCdr/v2k6OfqyjqBhcDuORrbgz7GzAG9W
n3ZzhIGzMmVwwuLld7yjlfPWcOtQyWygIUgldBpxj2OIynIY3WI6uXMDTQnDezCkvOx4LoeoSDo8
aM7WkXtY4jN8K6wu+NRGIRGjtq+uPk23nezHqJ/Z05mjzQVItDX41mCjxvs2wleDl9OwD4Uj6MdT
NeF8/XoNUC1Onu7LB6k6e7phB6cPE5T2eq/DDsOQo13Qbj0jwj0J1knXB5zYlhdHxa70be3yopL/
RJvjQY9u1WIeLqo8s5k0PJYTgclJiZnCjtUqBuba2NtInosU9l+QZPjqwxJ903GYlU+BMVdGOg0b
e2rlON0zSx5FS4UkFs2V2wZcwqrJHQ7WAAPJsrlopou3+UHmBqO+teFtdylnsIVvWJtLTvfFCd9k
OQxelm/m8BMPKsbiGqLTOe+tqUhbzMLuyTQb73lycI2dShfBWMaFJbdOGOo62FiTCfBmaFcHYAE2
Khg6gd/oZOvq/QcYSoN7SFUWF/SmkUzWseYRglOQie5UKBMThdMUY0Y0jKxiBJyBa6+od2Qx/Src
hcHX2hraua8N3znl9t79cHBZ+tmqxxChlBzqMumNbvq1Cuq381CBZoQH2Qdc9CdYPLGGwjZmhpFD
e4K+QOpk727AoUKg5LE7T7OLwTWfjecO64y6NPtVF+t1rni9vg06mTqPnOlaF+Nn5pXTi8WKrlJv
H2HLAWXQGPM6qLvQIbiKxWZY1XjvLbfy8ME58ijJqKsyWaIM1HBM/9aNqJqbSUG/YtzoOBfZBp2f
me44VhejjqAyTkHruakbogDx2bnstA24Wt3yPqtH3M5heJDQGt6smnC841i5Zn3D3iufNFcJP5N1
5/2cen31ymEpMl/gEnY3lSz6E33uPqE+IcdYD8Q7vEXebt6DtQvBC7ZiPRRDrcPXSKL1S8N9ZF4x
E0hiZ3T0AeP46wbVYwaAIY5Y24s2U6G7vy6FGhfIG3V+242YQ5PaxhaTlshg54NlTdxnRVG1Yebj
db2CAvagPlQF64Ggnr58U8GIczC0YJmkq83/hsx3vnQXhFcSE1GNP0G4VZ+V2y3E2hfj+kLfrnwW
5Fn/xapomqykQupjrFHjfqaUl+V9MU59BbJ3aX+C2JhP7ha0hH75OMXiYCuHjQQsPa9PObWFiSFo
kIiku7KDbWpNln3E8qAwX1HABbcl3qfwNugnPg5BxqQvVnZEz0AEzEQw+uriqk6hTH1wOh/7I8dB
vVB5bBYALdp2zy6arjXdlz1kn6imfCJ0YLbz7pEqqLntXQjmZMQa/imijrPx0mIJpnruourR0Das
xWExljW2K1s/T2ZFw8Bxi3k7DhwtwSemPL3IItSIGDMKI5KZU6yT8zA2m3dcazU66BXzqDrxxkTf
HHSgGYG+EYcARct+juzGo4MOOt1PprwUxaeymCgH7LYYr5nQwaWMNrGl5jQUbiK22cwzymtruLil
qIJUoCBhe2KQdwqDdQ9pC9MFgg26uPczOXeAsiqUSclQw74BxROBNdhK803LAASHotK5oDwy9WVb
h9ZNaDpUt9e2FNhL2GdbNoU2oVHRRoe/tXxwGj08niH1gnGWN56ZL8MRqoz/QI0ljMwtLX2TB/4u
MndQVkswRXvt+qKi9AO8LwtxB3vhhoQeoeQUHIdNqEC20Xqe466GSXceNzjHN94IA/o0Rr2i4Vzl
+ZOYcyM85CWhskIHAtBKni/fy53+wmFi4L+liknA9FAOUTu8RpMyonunDaIKLUsd0GtHf80pGepv
Iuo5rKixqBp6Zr5pX6qCe03RLjJWIwDnx9CgYD6Lus/tc7C5cGyMredImay5nE7rft0yjXYaeqoP
7svnsFFwW2O/m83PK1dZIvg0lU+2WLjUD2PdWHBfxyZ/q+uQbXDtuE4xckB4nxphXr9wxvj+idGz
rU6sKhNeqUXX7MbwKsd84CEHP0qj9+Ef5Hm9JWIa1/rBAj3cpt2+W391Fk35pDW3fXnKRxLfst7r
1/5Ut5V3DBrAcOd91dc7InFMl9rtGyu2mJvgDt6t9WuliSZI1gGqUazaAuVAVLJYE/AGUaJ7mgep
CpG/pFXgii+7T/jgdcjoiXidJ7YGHOjcXRXC2vIg0MhxNHmrkvdS7Yje0dXIVNuDUd2twaIJjgrL
cDoHgtvwQ9+azecVI/SbszReF9tTXRYnGxrMkhCB7U/nZa4IDi9nUCCMpmQiHX/hz0fh9rr3xN7S
3zeI0OOioxjgDSrPeshETkqjqrxU0bgYaaVKx0r6aRpzgLwWEMHCrOs7nDokAhE8Mt6aneDenk/L
6F48zo1vkoFpFYOmdn+A4W6LrKvzfrxzHZoiB3uswA2WJjf82ATESrOO7uQKt2p196exIS/1EPTY
VJKZhvxX3QU1VkxYT+zHhr8E35xZdF/x+DOQ7HlF3YcKSpOX5HJT+mwVw3BHqHgXfhbSrhF6ADG+
tH0zWhSFk+ySCNgC9wu/WECvoRFtj/OCXTld56H9BRU+wBrlhvXf3OuH/jiOzZ7fe+vGCLaHO/tj
6VdTIGu3wvsSoi6g7CGyw6NVCT4PZLaGGPrWM55QALriSOeowrwc5ldOaqvNOxgl4Zbyo1CHO4Hh
PPX0eiyq4yL6hRZO2fjOu9o81WPNbHBZgvaxxIg/06bgSXIx1Ip6d1cR16d+uSE326bdFZQl5xks
PHmIrA2CgsE32hIFZZMLN4ibAGCDnoe4rYLuF0Kb/Ry2yvpBbxAZCxEwWNDM3YI7spOEXMMR/goO
ubG5NW1V/riXo/2tJjyqTH30jGO6KiJCE5V3cuWCj7eDWsuY50tpzi4Z6P78N61uHTxFTgWKEK6x
IZ4dDiefiEtD9gcC2MKVPTJ32pSeROReYNbb7bXUxdMeGWFX3jm9XkWqW1HAEq244cT81hpjLOdX
GgzhiL4cqtGOzVuuLzPsYO8SymntLmM5mXfSGaoX7YxcyOZwq7nuDNGWyN2wj8IWYZMSrE2FuXmt
Qe9wXNY8dYuGWyS3mvKxwC5ux+Mc7iKmjRHcucDtpwvjaR/up2P2+n6MRCDuzWDzvLhV28KVxpoa
+aaMpmQwGWpxHEqU4tBUje+d74KMqREYHKkQiVBvmnG8Q5u6ReccWWpNxWBsHhT0mvhxCMNi4tWX
i3vtWQRhQnNv944TcuvgwSSpaD3IHewu/yswu1/oYY5dNjlDR6sFvM904hvDQNtQMM5Zjs9quUzE
zBkvNciz/SJtS1Wnqm386BzUS72kRWgCcgurOTRuKzClzcHTGvM8NPtiv1l6SlTgmQuVNk7ViUqC
0L+jsQ2EgcZG1LX21VNsnqkrJd3U3RYPmqrJOunODhCwWxE1eETrE1TxjHLmXreObi+AW8evLp7s
H6iBwbSVvSzNo99O1mvuiOJpyfFjJKYwZ64MoqlhqPqN7I9z4XiJEJzp8WSOiLe2iQS7xOp6td16
VHtfdtPnbNKFU9vpTL4t02V/5xuyrblN6tI3+xbtU/gl6NerRD6nA5V2XAjh9VrzljVUwz9gopQ/
zEEV3/OlnrcTCbU5Ghy/q37S4lNnVysrOICG2Fia0bQ3cRnV6gW7UEH4h9v5cOf5ZWj5lnaIdoIU
8msn1JwTd/IEyD0rAH9h7j+bSkhxnkdv0Gg9OrMGolSO/rGo6JCn1iKd9USUkw5uhuja/aQxrMs7
a7WXISv5VuGxX4T5iyarm38NpnrwvzO73fJbbo9uRxSApaxDA7w7fIYqYjhc9IJ1+eXbW7SkdlVE
ANa0i3C1ZiU6j/tEEHvSOBV9cIq52T2Q2tDezc3C/I/xcPM2RCVyI/AgVyShGxzbiqwX+pCOANSN
iuXIw+DPgHTjig+UnVaCGCMMCnUO+ifu+XHa+zLw9XDYmUl/X1acFY84hSpQQsHSBDeUkir1OXMy
4faVcZjos4FzcaY8909euXQ/RxsuYGq4Yw9dYJAKgY/uNjLTRLGYMPhN7vVb382gbwejie4I+VJP
ed/4IzMy9B5JxBgE4B8EfOIkMdWdVmqtlCOKE0HTaXN/dCzYz3NuqTEzocOeohrG9aVSsAdjpyps
QEitq+y0qYXZ/r16e90kGnkmJADAwPtNTcA8PAj6426OWEnoE5FzsN00svef3KbrLd0s2/ib05j7
1GiouU0r1IrmS7+zeu53TH41L3E0nqqKGJzbXjhIltaJhn0StA3kP2LazDGVvpxfZxhEW9z1FX3U
qhzDMBtkbUdpXeV2nahyBey7ioYlnIdOp2AY8QBAwC4aVyxq6SAzu8m5GF0R8X9g+r0Rs2GL1Ntq
xznWnYnu1EQ1CfxhYPyd5PhZ669a7EC1va5w8k/M34YH1CLSi0slZHMDwgnCIkSxFbSObKIHbGN+
Dpzat41Ey0KojH8wxzWu4b9CrEzk+O4wextrMr7AAOx3wEl7A9XXWHOgF4XNpkZvGaqzRtHxXJTM
nGN6Ac6ZrHJvSDCOOgRNzCSSVbIT9WHZZqmPLiORNd5yq484DPDa8YKFdOccvxjnc76si0paF5BW
Qt4GOhetCAY/du7m+ym9Q6NmTIQkPh2YAytYY4Le3GKtEIGFV5GE6MIhfsLtSMK2Y+xL8LZa/vwK
ZmP7KqxGVTA7BojnViVh8tkwypM2XPfP5PiE1gU9MLFtrl4I/OMFMo0MRANB4aEC1Z7KsQmtk1ft
w1+0GXhWYwlgOeXpLh1c/mrURxhl4RGMsJ4SE6BidJTomLlODYCLYvIU1s9zBz8qnz2gNP/H3Jk0
x41kW/qvtNUe2ZgdMHv1FkCMjOAocdIGJomkY54HB379+6DMsk5S1VLXrhe5UEpkRCAcjuv3nvOd
kaGlCK1IRIcJfXEblhzyJLNr0aYba/Ls09jUC5NYEGROIHFmU8iJLnb33O2DfaJaxWfXjY77ykmo
AU0N4NrhxJFP3gUGLCQkUZUybxNjW9GTTiVSGGUM6Zapkre2RU3jOq9Z8iHqTTbKxI0RGawHoEsd
7ba+JfxCxpSo9bwDJjNCAeWf3ILeH/NQAPqOj1MFlE0XyRifncRvX1VmgyAZCWXIL6jcctoW2PFh
4HMY3ZWwodJDMdK/obPGGHUTL9NUEtCmo1OCu9m5e4GE1d6BMMz3zBCS9sz4kD5hOUfmWyozi/cj
SCP7lLdWRNqe2yNfsAjtOEDrYpoeaBb96xCKTqRvXM6sVpDMHo0Yw80tzlRQC7bA6LnihXKii07V
utx2jat/ScqRZEX6jmr8nXTtJ6GXg2vZXt0fBM/j9fzgT5AkshBGO/hbMsWrfUdPZdOPzgBhKxnx
D1byReqRYlJtgB+l8WHsFBTmgDrMgl3uRUE8LebFsCzuIavaPCzHPr6HcdpSwEv5bOikE9pdRQJi
ATz+/tdClPXNvZPjgKFwMNuZjokkXnc/iDjyYs5d8qXhmGL/DHLTTI6xED5jndE65l3OEKUUir4p
w7vfCQ2tn17bXpWWjm0wHRb2RwEJQ6rFs7Nq2Y2O2V0PDhK1qLcNMyhJVoJZzxNLoQ5n+p3uCSuZ
ok3rurO7L8RkWTvMDSAcErNwu0Nbl7qD0t2jtc8pG4ncBF2LbYciOyHwdZS33VRMn1NhTsuVQYAI
HFVJ/jZFPNENDIciMN+qcQtJoUeLbmvnNQj5eCQjOjAZ/jBgYUhDcHykivpK5jNhRY69erSbJTkq
bUQeTkjHdA8mmK54ufQvFnKmkIZu+YgIdrhh0AF1yYN7jaxldNCedL1wywBpaV9zSuNS8yW5yS0l
ytJ8jYGvexuSjvIJTpeZfl0UgLM5oNjWyieazjjDO9vRyG0iDvylWEr06cZs6TfDGCF7YXybjnex
bEkPMWzdbtmho+qLozwcx101aeBga9TluoztgVa2DSwTBrpGQ9sCqbcrxqZ5Tl2YFr9T3P+kG+Kr
RvyF2NXFuEbr+L1uyKbXS/ddYO+EG7pjj/WCDDvS0eTyb60+NzaTWMZvrZ89QzlKXoHRiV0pl0vX
FoybC3u8nhLe869vhJ+kuDjDyallBo7D6Ic9/P3biumZmLQO1Q4RSn3Fw0x/8AmT2dvAWT5VjO73
DashoMPQymAcIuvBcScYyIh2Q9OM4eKbU2Edf/2uPopxeVPcGlwjkzRbHbTI+zfVm3Uz6Jj0d1pe
y4vWr0g8iYYmPcZsiuTKJPHRQXHzOxfCete/3xUcrHxr+DtuWM/+6DB2RU/hZDPM6mqa2knbUXlm
dnuFlh45CX5nJmicnj9pTZ5cNPb4yK8pr3OvXA7SFfqu1Qz/xsl0uE+gEP+ziDe4EOAhwHuw17oY
68GSvb8oBmJownIsY8cOez1lZdcFSVY0lzXBTuNvhPA/uSyp9sh3c/F02awMFB/vXyxmyByDImPT
1nr72wB+TuK+nbttP+rJizlTqzVJZW4Tu54vywr+vAdEkul0tGx/vRZ+/lJI7OUhQ7vf1gWYivfv
pCfYaLL1WO2iZOrvCPooaDclvh96zZK+/Pq1fn4sEPzAcFFHpon5+OPWTHNyQF0RLztL1BzMBfLQ
oBwtZoIVxio2nixeAaJpMFAM/Oa1f9JiotD31yuOMBLnvvjw9XbKi5g6seaHxI7vpoIBgGeOBWS5
Lu+2gOq13yWRmqsW+916x0tPR9vEcoXrQf94mxlDvHhmbUTbAeAe3yCAo5hNSa+2vVVQ01srK3Qg
Hm1E/Jc1VdiXRrWngcURnyORfiw9m4qk1Ifqh6S7d27Ivc660NAW2pQZ5QCrhkmAtY2oFTdRnnPk
S+y+7S6QkeXa79wkH68hIZIGMwlyntF8s2g+6Fn7TLGKiCOmHBHON8470KlLXIuf2f7LUyOd6bnx
GlSWxcyeVgiYyU7m081oV4Msj18nGKw1BayR+uUwaNYXkrbS868X2b97k2vhgV+R/9B6f1jQ6MOL
gjE3MNNKGLuZYOP5XofVTgRTr4zuAvPb0H/99Yv+dENzaViipkHN45oevvb3r4p8SW+BJJJMVA3N
kc5PTWVmO3fUaNF2YWB+aRERc2hnhidE0awHxklY8sAw+nd2vx/m5L+vO1e3AFmxv6y2Uew/H6ov
qZlJpTN+2keGjryuQh14gmZuXjok84hz7ZpFclo482VX3BGRsceBl4pjy9kJL7FgihH4uOKtDU5G
fzwjeGWIgYasNU5jbdC6mfOO/6O3Hdu4lnXOFfOVfNm5a/jdcTLZzoJKxsR1mF0dnf0EAUfgLh1t
41oR8XVZIHIQF5nNPneRGpkZnZ2FBtumm+jvBKSJwUdI6MyZzBksbYXmouWloOWMdUZ8T3YpKJn5
WS6pnl5XLRngdILn5VSPie+eLLu1rSuTDJQgcVLdPUuWWh7aQ4wfD1YgB2PkuO69wOMdbSa/cKYb
pG1wSGlf4oxoMcLuf7M8Pm4FLo9bsnv9NWSTkvjjLjvnfUm/EaQ/xgM9gjHg10lA3xObmdQFRCur
wfsXNjyiRoxPsaUhCMy9KSTSe8hPuvImND+N3o6/KQU+bv/sw6YlwDCtKAjk8x8MYtg8odbPct4v
eR9vemKxMKZm3K1ydar+ZgPhQfphSwS+gRcFwAhHG+oP8eG5V82pVnRuL/co10SzCsDIGo2qJnsr
LK2etxamCKRcKeqwW2L7pgd/8BLvYqBBKK/nEUPKPhuko38BZs15WzmIjW7pv8VXfoGsLpS+HO1T
hibJeK60Mlefmzhp8m1Dmay2dd21+tbxmHFsnEmn3CdPMR8vo4p+O0aWHxe8AgJ2teiRJEmNq59u
hZpkvicIUjMBwE5OZjwMiVTzoevsfLkXBvLvYGoIQA8I/3KMg5/55d7WsLRt1vHok29E3mtfRXRR
pCEA2Um6chR2ZT9rWzhtxRezkOTnGW7kXuTGjAoXk1akh02GbwmjPUQTan+ru0bC3TqMz6mt9kzE
CgKF4nmACc6poNsOljZG9x1D+71L3z0PnbmovitLH8sdGqTWQ5dcN5/91sSQ0jTa8AYdVwT14k/5
d54adHwK3xqKJ8Y0ZhNCtzU+z4qMx5ByyGof68yRR8nxqTjag0M6SVW7PNaiqIqOlojUi8XOyhZf
YZEPrWwYPntW6U9Hkrcca8OUuntaH1Z+0KAwjUMnnQyS0uwYpKnr5dabkZuA96ukn19LVJSfrDxr
xUsGz1OR2NG4xFQOUZSlOLsnCXq6M1KGECyW80xDkri1blLkYHp4S7fIbfIGAVY07GxRlMxXW0Vf
keEPpxikP4MWml6iQ0/LCjj9hCgSEeuCO7B4jHLF8a94qdy7HFiXUDeG8tlT9IEDUYwm/Sy3jr7w
gFyqtWwjVWlfKeGQIYT05kDQ8mw+YJ7FcWwu/XhhE+56FKO2eFt0fR4+asZ17GdDWnuHHNpRsXFi
r3tV6cjcsTAk58gGmoMWIIBj7oBwrZ9ODQ8gEKcS6lYAFtipDvQlRHmKh1qeJtiJzQU9doEhKxEx
YbBWnHzr0zKtsRpPMOAMIymKMGuNiunFuJCWxJ7N1xCXxHKBoyH2YsP4Ut6YCeJ3+jpOnm00a0q7
rVY4cx1abld8IhaWPq5RquTkjRlRSRxvndclNWn040zx6nCqovm64MdTEg5hL1zTI0cIIxftRlWi
/crpH945namZFVB03+xsccwdZRRnHYHjPKxtW+XhbBe1YEAcjyCPRnDXZllQPk0xUOVtSlLMhWtk
RkZe0YjcTiPo1XfT+VgiI3hBU0IsQOYljIXNLLN3tQUv5VhafIMATHI0l/hkvHqjcY5dCNOqZi9g
UmidE9PxeUqPJULg3ulqlDr4Yym+YStcjFoTP9COHdpL2dfqTjdABwdjURtnJJ1aS56gaMozjUt4
kWKBbX83mUvsn1Lit5wNyhYWqdcu5nNp6HTUugQDYUBDjctdIlvEU2ZIXZH36wLrJTmYUIcWUl3L
zDvKbrQ8j+fDrGhtIWRLTXLBJJ0OLDz4FILciXquhrMkCI18yS7kr3IeEdnduazJrt5CvUwsOtFa
eYtqv3myaZKJoFoc5y4ZlduGlier07K65wOdEsHaiAztSNCobHqckANUF5432psSK8BTQU1KwvOs
lQv5s6lUxzH18id6WroK6b7YMlwYyhQhBikiwVo/3nJX0BKYahO2jFEmz3mG4eUAATx5xsSIhSYi
8LbZm/lSP8gUXSDQNqHY+ZgmlqyKnLXNr/fupyRJJAOhKH2sWjBD8M4clW8XlD+7JVVFsxVF1uCw
M3092pXkFyyoLc10vu3tovW3EemnN2UtGXGUdlzdkVHgmJuWJE7kIXCsnXCd5QBvBkqT0L837e91
Rt2+HYtF1EeY2cvT5MaUIVbHSk2gebmPOYJ85CZIltINLXxciWavcZOPEwP8aq5nGVaZZe7I9y2M
0FD+ipjOrCoUtUCQG+tO892NHWokVSWAPhDNi9spI7QpLOM++lIUzOrDAUQR24/nI3SEr4/HZE6X
+wWyVxEouzU/UbeVaeiO0ACOkMJWPbuPXylcnBYKecwUkfaVqZmB0m3STmNTF/mJWZN6SBXTUvZx
peI7R3bZCwlDxm2ukx93cEsInGxY2lAEUkWG82gwVyGkqYUSdAF/QcNX6UoeR0zXHo2sxKU/ouer
tow6SSCYGfWQA67qx7aOzXHTeiWqdLYpps02TEL4HgDFl5um1OVOIwnODJdFTxJyVSmVAoTchr7T
aqvgcMoUwNznIza/yVKeu4vtPnZ3aWV4TRh3ZvWK461DEJPXXOe4QROB3CZ3PSSJYouF6WJu4S/g
rhxwhi1motYedtV89xjCEiMBQGMK3VmR1jG6VmR/rjvPUuith9G4UebiufeRy9IjeIcqIgXlRG/L
H4k8FQ4CjE2aRvLOTDHz4AAf1Z6Abir+uMeqFfiI2rgiPa1PorsWeZMz97vyOwRAGy7t8MWaM1LM
g0xqo9gl7BL8zGT4MPCkRuqcUHhDdWXqHU/Tpo2Id9Hy5BQXtnFvTLNfkA7I8XJDu77/nqHTKvFe
NJF+6+mFvRVk8ogNYqS4RQJmrCjsunnsyeSwt3GJmG1nCDjmjL4BYaFvzVaHh18wPMulvCNWQH1H
+50mXETLdvdTh4cD+W6Z7OZEDQ8i1qPv4Op9dYj4SrdxVtRfMw6Ky65JiupVSA+RX8udCRNfor/C
slARTtzgLS7ZnDJ6YdOUCB21B88ufBhOv4Qjxs4hmKZGnQRHHqbBxjJOB01rwfL0HH45DQP0ujJz
cD334HojZreaasSuHyr3U5+lhdy5dso+RsAoAX6d7uf3YpnJDnVSokDHKoPPCQyoPBJPZEfceAPf
Wl9KVK2V457rCJZkqHsYHnbRYuOZVImH1c9TJtJnLe1T0Lx1Py+3mPlqoINda+ebMVF2sWmzYmbO
7vqkwxCIYL+oVjZeMCe1ae9TRYoP67yjqb/oAm1n77EOfFl/MgqCSJGjDd39WMNep2J07JBEdzpE
MfdZEsq5ZhxepL1Cd0brrAwWv1HNjpXCHSRh9BNnsMzjmXFO8xXAFc4DcmRH51pjqDyFXjIbVwuC
OraexajVpiyNJD6XfTm0gZsv0RdnlM5rw3bikOOUOtWpnEfzBjMcAx7Mz33mnrTSKtUmrRsCHb0E
1OcmK9isz3Ax6npFnKb1lucBYUvmZNjRFTf94qGbG9XW79m0LjVm8JdGPZfOaagp5m/tSmoYfmJg
nhdeyZe0WY/SyEhiD5y9paMs25lp65ypkpd542e6jQ4nrbwnTapYZ3NCAhGUgGG8QyyzGAfwnCwa
5QYwoO1MLguiYcG4xr+KI84RG4IFCS9QU9Ys1xnBvlXgWaTFbamq++VAgR51A7F3A75/0A8G8Tyo
G7boJWttM6qcQlHqmFWeaiQkzi4fq8bgsaVp1qYz7f4SpLRWXBQ0NL8u+kDIkzU0yffI5bsOcdcM
/ZkEYUs/NYWVu9cgj9zxrXOicdxmyPjHY5ku9q2WJrazp6Lq2PVRuKkhmNF+FFtKG//ZiO3yoOJk
xdYXnH03eQf05ibpYo8RxGiWZErTtCi2qabhbrOdtJfnhCzg9C53p1jfuexe43HySJ39LDBjrnbI
2pLbJEv14jpZ0JNcFtBi8x3uEDk9GaOsOY53sxeXaKBB/4g8jsY9Q7xK3uXgsbEHNKNlDAx93I4A
ALeIUiSGKiezhlM4tkukmAZVf4NKBSG/Nt3AZ21paeVpdSv7Dhm7gHc3hdbE7OosJ/qlj3ZsV7eo
H/G6LzHSAMrLpHjSZ5n43W/a9j/3kKj00bEYnnAJvP+IAy9l4iAPkMMeqRr5D337pcbANwXMjPUN
gei/g/OujbO/d2wghzAngCPiAeyAuPXBRO9z+M6neR726ZyND52VJCFPgvRuivthx7SCHCS/nJ7g
zAyX1Lu/843/u5enAQBcjNYRncoPp/LBc+kwt0wl9GRCvjRUGoiLzrbb+4kUwAff6ORb3lcop6qk
O2uW9vbr9sjH118nNvRHEHNzIejPrt2TvyF3aJ/ObYtZak+7pvICHFx0YajHjsif+i0Uj2a7eNW4
qvHQ1FNbNptfv4GPbYm1C8J8hmLHoCtt2h8uQE01oQN5n8GFoSZHci0vtKTWH30++tlzh/HZ4Vn8
m877T+iE9VVpBYELcxlXUua//9gSa57ZRjGoeS17YGKTXIxT2YcE2BGmpqeYHGTqeafUAK6RI/u+
Ay1R/Kb/89Olh4Ln/MAUgDA2LX/9+79des+bMAvzzexjytDqwnGBup10wrumEABis5wayFHlXdzY
7UvhS/0apErf7X59+X80jv++/imqgJqALmAO69Ik+3Al4LKUlWEgE09nh6yNuY8ov/W2npaX1mmm
8Q7ZiinClnaKs3rk+jeTSjzZ5cCa+ss+7Yz8MrcnU7vJSr/q3qa+zjEBJ2TznKQtsuVACTCPwej3
EGDGesm3UVQLxeYdo0eyY5cNV2vnYZs1yGJCrTdy/bQo8jqR68TVtKtt3Y0OKTCr4h77hV09oRP3
zCvCpDBeOHE0yAM9YCKlTRc81SEXw2SHmUsXZDdUvp1jIcdxGCjNLomPjBynemTwPhvbYTCLF6yj
eh9MLfLBsAYc9pn2u8FxB2pKfsoKFTm/6ZL/NJgUBoNlADIOydn0iK0Pl1xHREt22YSzDKzzRqGM
2UWVt2ycxkweUoQgZyev1MVQFVVQUV1fQ5Mnc6ReZ+cDGVmVXleHXy8D46d1wCCMARwhvJagywb5
7f1q7Je6lBocup3feXCeJpxm2kVfpob20M8FXAAvGnFGoqNsQmn5S7kdBJXRVUu/jHukhBX6oEio
aAmHFbO+R71jNIE90vR4wVvdPXjY5uVhjmgYbadSa54FMQ+oPZVynurB8VxqV9E8al2bpxcqRQGc
A8ptdrLQl+hgm1gLgqEhiipUJgktRFzwuKyLaKY2lLT9tjmp2OgGh2wUJ+waU3lB98OxbycrVfUu
t6HLfvJ6VzZHys5eZ3xTxfYOo/ukBb2WeucM/qG9YVbpPJrN0uYIfRvV0iwfovK5NgTxGHNvD5x0
AXi0O7LcFtxeWOE4Io+0nkKj7x00F4bZpzczhaq44PjDwBvw9JJuyd5uh2vXJBxwX5ZNe2entc4D
FXnOfHQBAbkPgwE3i8Q+C/EU+gz3XvJFPRAkbn3tNGeoT52i/bKNyXOMkcCaEbmxC+MVFNIdutzY
rJZllyMvS66mvp04IHeL99ke7dkJs1oudx03VhlWQETcTUptEO+KSKOrJpxiSjjPDT4e4hSfAmIG
hmHMCf3xyhlTv9qAaaBjDh+y3fItLNEGj+Gc7TrHG77WubTJ6QC5cqEMiSh2iNNuN6g5dUOqOD5C
PMQuCqYJXicCAZtEu6gwtG0HVj65HlMQNxeVXrDMHQRFYyhkXU3f4Z2i3g9YALCZoa32oHkYhGnW
Wbb+en41Oo3Xki5B6iU5wzd11ul1kGiie+JIRiGM9AUlXJeZsbqWnd+4d8ZQ5ReImQyU456bx9h2
kmGP6KkydpGRyXhfaspwTjgB+dAJkLjkCqBB9ITVHQY6eWh2C5IBGlXRGtGrHff4ofJ5QjA2QW28
6HIluotZa5EyaW45PRBtNoiATrA+/OYp9rFUAnBI3eus4TdreIr1QUsA8bzW42SR0LWA40nlt7dL
S8oL5cxyLFlo/+Ecd3096oQV6sX3YYgPDyyK0WEYTV7PKjTrE/zi7zM+F1K3ZPwtdtrp26/3pJ+G
uLweqGzPRyCAbgEG6/stiYiqOgcSgxtOEIqsRKuuY+nvWnyQz2kBWQao1ZifBn+sAj+ZbMLjfFPt
mbV7z6Yrv2ZCLzkgu/ZmWgSIWdjRqReW0ZREGx+lXEg9VJ2zeizPMbZo/KaJ/fjrz/Bx7L5+BD6B
aXqMXgxP/7Crcj6L4iGDuicV2BfcBkRt4YvakB1Hz1WaANF02oDnAVvC/tcvba5zz78/2dHjEMxA
6hGTfx8W24dpbFUN6CJJgtuVRBC6yBczALndVOIgi3Rn8K9Kc8RPhNwYqWvnSrQe2pQuT6pvnGFj
9lDAQ4pGyE4dZ2yMetZgHjhk4m0Av7V8d3OXteYSZUimBjJm5nwlYRo7zxkQM8vG0C7rRPhgc+g/
jcGvP91Pa58hANcW1QhbkGF9LFu0kvS1shpr3MmEgbn0e95kCs/VMDCaokTX0t/UqdZH2taa/rJC
7FGhUTFSM79fjRLWIPgh2eynWafrHUniZryhgFKH85IHgd1OyUnQjijIWmuJYE4prKwNDiBr2Op9
kpHNW+kYTKBz+Mx13JaM0i63exQICaYBzmP4kEVsYTJaGFY/aMQK3kuzSeQRKRHN+qSKw5xTsX7A
zVdwZrXT/pih4fheczrcTuv0mN23e/hxqf+jRLLr+rX81Levr/3l1/q/1h/9XtWESMm4/+//even
y+R7W2EK7T/+q3c/1P33j7+Wr9Xma//13R8YGzBmuh1e2/nutRvyP1/gr3/5//qX/+v1x2/5PNev
//zH92oo+/W3yaQq/x4v5rGj/O8f7/+vX//Xj119Lfixffy1RIvw5286vvzzH+s//zOMzPiDmtkl
hwxGKSJRRsv/CiPTrD8IefEo7Q1gxEij1gNlWbV9/M9/GPwYch+OXDrHDnRp/FQHEJK/sv9Ys1Qg
iLGrOjriAec/SSNjU3537zscnVH6IPcR+oosRBD6frEieBvz2P8a14TbBzwmmBa5lWuGqWEl2n3b
mNoZ/70uAoW4PWJ8Bz+cdnuDnnmegWYUWGtRvTZidf3VuvVsciZODy39zubCWNpUw+jqlhVNcIw7
mz5KKuuGjFlnvAC+uE7YC/p+kFCIACpPXapUdmbUDXuhxI4xnqKRfG/cTkO/4dmFGp/8UH6bVaap
fszZ08YLSzpdqPg//WeNvfU2jl2r33S9/mq6dS3PRIEMRhg1Kk73PnvWYwaHmDkw8Wj9yYyrOjsA
J+icrzmhWIyVm8WsD54/arC7ZF3gxOLGZGxgGuOb1+qi2ZLGO+rHKk06C1YxFwavlCX8oHByNzu2
WPP32Dc43Qi/tfe1GMdh6y2ir8ilLdvukHZxKbdOntf4n7AJEbMkR/eskgnKjzNGzmtp0K5fHQ4/
5BWzG1p+yo4gKHDuva6wzWDpjBo2cJP6SDipQA4OaUGMP4a4+bK4SfGV6RNqbs9rMLlEGpYW5hbF
nb+QwE7Oqk+c8IxP595KjfQVbJGsNkRQJ5e17hGMReubLLdFtxky6k7cntUCW4lg9Tl6HVaDcoi8
RLvXoh6QBdZtDDf+pLesG55Uzj6uGPfAU8QHrq0jwF1JNmmzdXu7/2anCKbCukrFJ53hsAxAmUXa
JpIcvkIgIyPILUE+42GcaUgEFoETG8fuoJ0SPtp+64GgMBnge+EU7mvZ87xUxZcaaRhwR2wLWoDb
xApHTQEaKPU4ZkYkYQLTcATJVQJnOEaK8hIKh2MPmyQrtWvsM4tG4nNCd9JgZTGqlQnQHYqm+Jjh
IsFyMw68VQx4XD0j1hjONANGk8DtSWEJl6ws6Pd6Q3yzLH76DXpX0h0l8ufX0WNoAvPS7L+50Vw+
tZaLDEADyAb9RYfcTkhcM0E2XapvWAhoVPfYS26JncdDgF0teR2AE19ZHljwbWYU8AmB9jCNmUev
HTd2K4sXDf7cHI6zMNFD5oWCr2ZN4p65YkZLPR+7OIzApFYnJmbGY+6I/Ao0M/3B3rBRtMA6GzKI
l0P2qW47gApJ7Fb13hqikzs63TcafFkcygznk57KCVJyj9CaIAlcpiHHB+tN1ztGFZ4eiwHsqo2g
SYFtRiSCoz8GIZe0L8xf0FNhJcCo3s151AJV6HsRjlEna0Y6g3zD9oQGSAJnxea8FHyhid415ygC
QrBfj5LYEhLygEPyLyK+EumDN0II4zv7qh3bTxhVBwC6DJjwYY82fLsG1w6+D+ylc5D5yUuelgT2
tnaGKwpaC5VI1trTFlKAQus1RtqFYU/lWwR/Y0Q1VZov5Nml2Sdo0tObEMn0hu2xE0GcacSEojeL
knAoPePJy2zx5AwcwMI2M/DFJi1GvonB3ReaudWNW7UK1dRkpG+kcRMBEC2m/3V2e2gTSB/iIcBk
4F9CjZGvYKkYXEe1yXVxWZJ5qFnO2qDWl2VLJ0MLIo2v5WhmIFHboq3JsJ3gUH1ZcB/e1kgs5wdZ
2N5TO2OyBysAcaFgiJqG3RK5nJiEhEnR936MY8hXqjiUK5bhrrdMd37OR0IjLjzgD0d2DSaKTiVG
N3SgpXoMoivxKCICbq8sMegCcXLkvWVdz4crh96Zg5qjzaWRJdq497LE/2aY2NZ20o0JkPDbqb0G
xgSlvvVT+tJxDTKN90f4pW0h3Fjg+YoAHw7cXsbW/Q01JZ0exlNIcaRDnANwCjWXGx1Ouzp0LXOO
TaeE+xn1WVSFY9/I62SMIMFaKmrvSi2fBW61xlm2aaMRM73kuX1bp6Xy8fpDtgzjfmHYkzpdif2R
hk4d5gABuF9ItSjCtGz7z6knSHP3XHwFMA/BMTPGB4jL916dB9djMoU1u3nhYSDKDRnk5Ek7HPln
NtwWIShQYsZrjgFTZFvjDPeDviZFl3kzFv6NT/g2d7SVGB39gC4VT6anNeySwtb6S/opU3yUrM8J
7yLGe5QbRWrBcBQurt6ysR8ajuVgfNPJzE6A8MZHYSprgClAYO0uA6yQExxcp99dgjAqI4hMbrfz
GKnOeFghV2aosASSrs5sHGd4G6X6puIBQ0J2MvaPNCQU7ie/WsB20xXUVCCwaOIQ0+V45qDAtmzh
3fmSFjFymdyoTWYD0/ymvAyDox0XDWa0cWmKLxJWJhE0bTJcleCssifF27I+AwFaMlYFh8lNiSmf
VDrpWa8ABByGQI7LTEWlRLmLxUaYgPF0w712Lh7L3rKJNC6N4XNHjrciCt5Tybllz603fo4CFkuJ
F/kBwxv1FqFRVLTqpoXDnBUpzniUWf7RI1ckBzMaxY+01/NvHYoGPY+1L8Kbyxv8GKI+NGnefori
ptbOxCCtWx5UkqeGgcdSocmRYvV20ryY3lJzmZ/pyDovhSwwtiM4Q9no+KjOitJnKjkABjT+1Kn/
R1X3/7WWfldx/7I2//+w6ib45Vdl9/lr1f296v7xz/8qu3Xxh0s2GZhaT3dd+r7/KrvRVPzBuYzA
FB3hMV4UCuK/qm7T/IOBEumLOiMD4LY+5+S/qm7D+sMnU3jteXoUymuZ/K/TwM2fJ2nOKVxrTgd/
/fnv6bvvz9sasyP6+BgKPrRhalpUPmws/2gv1xKDn77728f/N793ddG8K+f/z6/+0D7IYllOLQra
Y63Q0QHnRTOIxQpGWAk3EHSdeYey37kyGK1fGmlqnvqEp1tpIlI/FMwP6QAaQvQkjuj0G6zawEO7
tBY536tKom5LRLe6cuyLOY7yV8vvZwCi+Uz0OyPGx57wHfy7/ni99H1946Fmu2cwob4UnF6fU2wS
Dw1Ui0/E1/WvSxGZm6kWtQw1z6pvU6336bcu812nF9NT7y3qeob7GOBXip6ZLAxHT3OA15CMyZ2k
RJK9cXZo7hIXdVDVGdYnxxmab1jkjQ3KxKkLqkI3wmTF2wUuyo3+YDZjebGw3c37lA7UsZio82g6
r5IkJ4rC3HDabANnMn/sdTRM1DOpu5mzwt8pY3JueqRi35AHD1t4j/quGijajylI5m3nzsW1ibIy
IEBpflEruJH8kuQ0Ix092X7Fg6BbHPuAusk9NFrX3DBtMtBItPYlDoP0RIvcAaQFHutVdi1AX0nt
E46+327LTKirVahLZsKSRldpb0UhWDt3g3DWZEDfRJf4UqBBIke6dpuoy0Ie4ur7BHToGReFgs2Y
LjdlQZ0ZF8K564oBfQn24eekTsxPIoUkFjacVA8QdKLrbKmpLH1C5eAwCnkcNH3eKmZffWCXzRjW
hlcceUPszZFphIpre6GmSAA6oFAHP9N3b6Y213HQgoH6LJbCu9eNZOKEk5P1EPANyk/D4ET7iK71
YcxMBHWonI46lvRxB17R/mwNpDxDBxutm9rWhsukVhqrGQXBziuT7lNGpC5p2R50hTpJTy1cuvMw
dHGOUS8v7HCok+kKYew6B9NW2WTNsyjQeGy9eST57LzK0Pc2A6aSmEEvOwxevFKE+um29fBiSz92
NhLae+BOXqeHaZ1H94AgGkAzasYi4JQHN/of5s5kOW5ky7ZfhDK0DmAaHRgkg30jagKTRBF964Cj
+fpakfe+KgmVTNlDTcosBzKJCSI84A73c/Zee7RfEtCPd1VvJl9TY45PjrS9W+i58fkIJ7OLMe9N
4uwHj3yRZgqfhRi97xBFgQ4DtyZDkbP3KZqy+EM5ib2r2hQHyVjPOgbnpnLvkLhox4kN4o6+VbOb
2CFsJbK490LaMYyAMrnFvJxAVir9IPKK5rt0Y/sKJkWIkszp6c7mzb3yufFC81Io3WfyBkcmoF1V
HbYHF4HRBZKkLkJuVk3v1KvlsdCSYQSAo3cNInvX2NF1rQGRkSjbbrSJht4eD77Cx0xnYtMXebqb
5mT4ioIDFB6F0+taTc6VDULsOdGbbuuGWnGbgibjkS3ka2eW9jOo/OgGxV//TTlWZnDSg/ghGJlL
BVvokfaWc9eYygK548JOSaB5HDvQN3tWNOsS1ay/b6gqP0a1srm10bi18RU2Vwg8Zm4KQsmD1qEL
dfJeO2FWgl6p9AIsZ1wqn00cSpkY3mZt3g0IYjBMIC+Ja+aXoHt/b+pNjNEp8603AIFmsZVeafIb
VCH3bP36I1dkSvm+9iYmbXwONa0P2HONT33t8uXVRCxkOGvFpu/ncR8CRofaN3nbKdH7G7pl+p7S
hvUFb/T0JbIzI0jaURYb1bbOsZfufAACk+346PLKHnFAOjVy3jmN80s31Zo9Jtbhi9/4yc6Ya+NA
YcWgaEtswRXsxoSlMe3VQzeH6XU9dgOrnGvoj/Oo60+ThbwKuGnYkMpjOKyTUCqOeex6FBF0d7xL
lVFfy7jlbiJHi37Gk5Z+WKE3djuiFIhVD2mWbmwQq0FUpPX9mMxwwjDztg90fR1EnmYUKCqLt7QD
5T2ieHXs+gmKbD+X73wbye1YKOekBKlygpDUV0yuaK3mqJ7uLQNFI2eADvLCPJqVzoHa6gy18yVg
AtgsdrstKg6OgMdgJRNhl347S5LbrQG6ZTeMWn97xmFjbSpTYOsFduCfWlIJkJRIsYI5yWrE2XlK
98Mf22Mz2s7jmGILV7bmXcOXmO70xjYBViiap9lY5M9Dpqvr2a54wDXcM1Gn6fCeJ+tWHwlq5sgY
zXhnGlSrFpmTY5i0Z0s8ctwhe2Dz8TWhFnFDD3diFznDnURq7nwILR0PUzxmByMt/CeSJbJDY1PI
qfnTlU57P975PcsMRuT0Rw3j6dhF9pllmBZv8ZT7z+Yg5GXUQ23dp3E5P8WQS2BFQjTAODV/t2Sq
AcSq/FM/lslFhEWa03kfDdRQ1DhcGRVHZtsCeaI4ozFZIfw0ERQhv/WQhrJx2qumbR4H2tLE4Jgs
JjxO8XNhZ+YObsQstixm0XU3Vepab4r5p7Il9S8d2M4pal1/1wtX20GOV2/VaGmQLYr6TfPAoA7I
HGnpo/e6ok5IccxKh3LTOjqq1SyJihsvLIdbTodAb2oQXzeUkMGrkKZy3RLTdlRxwVE+qdXelMo6
9HVq3Fj6kF5pfizejBwKNKk6QLf8hjO/0KcKORXJmN0ele4Y+E3hcUROEl5iGef6uo+PUITMo6W1
+eNQjwQD2RW8ZNpoW6eASAVoOa0Cw487EByemPduVBrhtrJC7bosRPxFKirKlFsop0z0l5ETQ9K+
MsrBgsLR1/6D01npva2M8om1uQnOuglOXU2CKjKZiBgKDeLagHLAZNlxzNavwrbwTw79jEsZ+tq1
OxXdQ6jZE8laIcEtIUf3U2j35dZNNHzcrlOFt2bopJeORFPamvp8kRBC0igOWzjqs2g/ggh7BTGv
fky1sEgTs+3rmV3uV0vm6NILZSBhzqGiXxhiksfULH6CBxi2eXiuVWVZvPP4Xx78LFX017KwetQ1
z38gsI3glrh39lntNsdKY6lvWoiAE9IAg28VpwAycPEVfmp93Y+dcVEPRY14VngRJgLZvmaFAFBP
KfyKiTsHZZQm7NDwnNH8NT7oi1QVFQjfTTYwYl3ooG1/rYSLXlvgDnoDLZS+VXblkcSAkrmKpuiU
o/i/cGGN7LRRWqfR8OXZdy+JwzinCfj2MFBCEhPtH/S5+WXuOBrzracYa7GNueSQZrxAhPGuLVTI
D006WBQBpf0KQc+8HSuzvm/Rhlz4nCxlAKtDe/Vnu2PLofVzIIbOD2LWjjsk+dFD4efZQU8HGBs8
082jgzR0R30j3fJaRcDn1NiKt6WT5jvAuV2zG4X61g0GLPhC3bRsMQJWsPA4T2GPKXO27ENYaMaR
JTp8HQ19eOnLxHvSpR89DZQl8BF43dccKvGeDAR40mFfNIesFj9DT7EpseVr40GkOCtTybjJUcrl
Ifr9zHUfEmk6geJBRSjaUazWW3p/Q6qfocm9duNhX6n3kalY4tE/btHe9c9IvwtGMwaxUJq2c59Y
YfbDyczomy6LxqYamIXXWmTO9xabwT10Du/GM0v/I5thaPHPUo4oJYscB6HoIC5YGowZF1VJvani
Qlx2IZZZ1NZzVGzokk8HJxrVi6nc6gVuVM76B1ueUjPbZU48af2j1UR4Qh2NBKBtRQkrITSnC9jV
4m4um+Ja9zya+aPC+lN1UpWE4nQl0j2tBC88+ZR+ismCNAtFeO5JUujL1LuhWzZcReM5McEn8DuI
zdAIz9KE+hC6iogCy4oFAYGeuqpJQbiq2/MncpvC3RoQTqAvj9F3X4/bO/t8DNyOo3iHBW8/xmMo
L8ZioNqRWXGF0CGqinuIoclNZs8uULKUx8lzopdpipiq1lC6T+yrsqOez+OpjM0ZX4nlyOuhr+09
mZaYllHyqQAxKGZ9xHo6zkW2xHvTK/FVZZbU323cblvsSw3CDXEWhw9zcV07hRZoRnmGEnbU4lHq
iL3fW/MTqi+yaNx6uHMm16KFblb3LbELN3S3qPsOOiRzK2y7wFDNXO8U5tJL+k7uhRZ3yRVWCThA
LnzFixCRzxM4jOknDDNiOpw0uvZRW+Gl08wPl3SfAEBK8yWpHXVVdbPcwaQ032u/Yx7apXMzgCOa
2RC2gD7UWBfXbkZ9Sm+i/jX24pFXdRtdYl9x79pe1o+tABZqO12DKclyxl1G8+GOdTF6N6m0v5iz
kba7cTLp0Ob6GB8aj1yeuMgHY+t6kPHKphTdRtK92MvW0U5wy0w8FpmpAOGb1gkZrQ/5CCh/TkpU
SYHVjw596nAEtWhubIXWWV8MowEBZDvUw1xcTFsCC1AThSp7ayujevElTzbYK93aGHYlNpVwNBix
DXEzvPW8LVEA7s8oE2Pg1Xq2pbdLOFBkzFetcnW+5bEmv8YcYMR4Wf40e3nf7jm3OsHsKf8DFZzT
bca5xU+AE+nVHMKyBycHsLWcnPKpVZj/8FD6z2FlupxKUzr4RFi5uI5CTG/0++KQLofTf5gCIPNm
MoRxN0nd/dE0Mb63zMizjcNO98YUPDGbgaDKu1y6RwwS2m4ASEohlCeJDTcBZy9WkXjfo16DN9lN
kZlscTFyBPYi8c1MM2wurmHeIVp2n8ouDcHCxJO3Q6xDyjlnrmlHCbvHAZZlJ0ihbCw0zA44N+bo
ZGpxfOTo6ECnc9lI8y6HGuaD+Opz8UayRfrNAEJ9aJCQY/luo91QYLMkhzZyjpb08ruqUfDIQ618
94zCOtSQn9TGK9WXHtJtYc09SSFtR2BpXE7utqRt9ezT5z+J2XZPvVbpN/WoQ85AREJLSeOpyFAf
3U5AJLZTi4JvrnTjecZuGoxFCqHa6+WjII322qeJ+NrZVdpsNWjLJyJGykuTrL3aVpycUfrmWpof
KpPnND1C9DM2Tjv6P12K0l9hasFoQGoWHdDYWU8hZpWjHhXZozcUNudMX+NVbCii3KvsBQvv/FH7
owy6yI1v0CMB6iTnckMKSPF1sLGfbhr2/htN1sWV4A2Pe5SgBPYD+XXmleltgdci2fiz71zxtcwA
wXxoXBwCMOPWkz/RVYqyK5NbCexR7w9+4lsv1JhonCWRdsHG+WmYtPnRo3x9EXa9JIm3bE7kPQGo
xQNxaFv2i7x98HEpf572EdtK0nUstY0MM7np2/OrUG+n6LuXtm+u0zhib2P+eYt1g8Wh0fQvVBs4
rpbd+dn3xn43NW75pZfhY9W7au+SxnwqEtKJY9559L3nsrqgnzloW610qaGIborhBFKa/u662bPU
s2qvWaMRHzrRa/cGWTGnqpL1q7IM+TMl2/w9xsVSIKmXGIMrLG3gK6f9VGvlFhG7wrk4dwccZvO5
Eoz2TcYBfcupZFdw/tx2oeqrQkwl7wI/v5gAUZ8cFxfIJir9kNekSUXEBDoIDje8HbOxwWXJaalQ
bRGA4Cf6ZtSqm44IriBN+/4kC5XfKCjDwENpM1bnOPb5MDcNijoyOC1z6+lNfSeRPjfUWjwJ8U8Y
l5zH2XChdiseOyuL3uKsosDTdGrHpCofcuX679BjRLo14zq+PsefRxv8Ysl3qnLWuG1VDgdSNBy/
XKDAAK8rM2CPV8M1oHGu18YrXgzyIuA2kYPYqSurKtvmjEMdo8NICcrgdTKZl8Zks2XKKjVWbJCr
5sEqagdHusLyI9n04f/rGFZyBqE/NpHVmBu64sRmccphLTQxrcDsG1wivqACfkdQMQaEKbAwpxzQ
SSiL0CobndHdj7TKkDXpSoZgDG3vjpOrf+W3cflDd/SSVLy2aW+sTiNsGT+6ztbLGvYTomI4DGwz
aTWD9aYJDwTggNdGkB6LhuujTrL81Z7B1AcJCRXdpk1C+VO4RJ9tZF43pwGvxR32IVReY9wV8ztR
JtMdLGhRHVgADHfThAXnGSzEYN5Q4/IspZgeHnrXoIZjzk4CVjdFzpzTMXuBWzUcS8LOsBPKHm+q
6LrXCKA/O2fNvXKMDGprAwCZdyhaj5pY6BuAomXgJ7amAIomDv1x3h/mBjpM8ZooUt83pl4X6Hid
sjtg24Vd5ctSPFs2S8RdSAhnUBipc03FwUUPannD7swSvM+USeCiGOS7PcvhSlpeGG1K2WIydjun
xG2ihufRweDNMdJ+HjShvXs07gIEG+1JoIDLECg13VPtJ27g2kV127nh8Ia9KfI51dF+96eCfpVh
q3ucNNGlPnFmZP/ulUcYo96IxMxWD01UJT/JZDBIZHSRJptiRrdczwLXl+b7R7p14psH/LfYV27i
NruC3KwDBY+WpcadH+Nadod2TGJgeeQPfDQscDl+X7+8dEYXhhh91fciswm9JZ+n2EY6p0Azieer
CprJTTamxhF/SHXoXUkfd4qc+SuWIuadS7HP4w3GJhTULLPJ72m1Trg7+0YLH8mnrN5620x+UqJ0
vwg8FRcd2pF3TPH2SQfT+hUs71/ZPWHg6sMXTH2mwM9pNYD1HPtrZcrpgZYAgHS3L6zLvNXyVzlj
X6F5le3QqUJ3Si2khhxtIvkcpg1WSzLYq9u0s9sftgB+CG3X7G476ec7PTxT7EnesEG3VxVLqOm9
gJPMN37m2ie4C85e0b+/iqfkIpPRbWj21Efgf9NbuzDoTHRx+MUkt+UdJ5h9ILBHPYYCUrAduzXq
A6VT5MLfkOwTKUh9qHPvldp5RHaWXsQo6LyGhv6osJFVrTl/qMEYnyfUvJdidGpJ/bTsgsiveHwd
XmqXJgaJFKKeP3/r24glxy5M/NVuKHgyUzs/USd1fkAkY1Nd9RDmZJiVR5SSELfR8gSpANYeGBNn
9G3B59gTyZoini2Gfs9pb9C3GoZNCzv8mNf7Al/glRblrC+Jj7igUXb0JhHmv7VuND+alGEefJ42
ihNldEpiv7osKA0RC6ppQc3JpyfxiDMBJycOM82E+x6aKL3bWbj9U+/Cqw1HTVwSZaUol2FE3aiy
by6nUBVPzszqF0VCHThclEFiq2mf61Lcymbs7idr1hGwEtLjqibZli0JeB2rzD4nc+VesFvYR/Gs
XQyRbR2QKnP2CVV/WWRldTNQFX1NQdGxH+618pilZo04UcQvZUQRrMD8TQZ4hadb9GcJRT5V9rc+
TZqLbpxA/Npd/ebHlgc7QYLAI1OFRkZp0Ju1e1ifDFhxgVdUsTEP/cdkSPIbPQ8HoMJ4QTtAWDco
JNuLiAioPS8EG4mUAvBLWs1L7ugJ1aQz8DdsiZ5uaZ1c5WCF7nOwTBdDnEWcha0RzYxX4WyzNO87
Aq8s3Br07JugwkwV9BH9qAqQ0qmLe/dMvO8i0p9Y476R2qQGIrlT4wuiVO+pbGfsBmU1VtMxijGx
bkVOQMAWh4l4mVx3uC7wXR6NeFDXGtARgmwcOdlfZIlhdteo0ScXzqyIOaWspJ5npeknQH/ySekR
0vWa0hqbuNqiz6VAJcd7dvdCbVrm6DeCofFMpBxIVAJyOFVZ+5qK0Dm1yo6pRIdNuNdBglKnn2ei
OlwgP8Z2ilOXJBBPy+Pzianzd9D6c3g/DVtmXjua3PnRND2mvYEsxCZwS9sJ2Q1PSejjOy1m7Wtp
WyC3mm6m0Cgam3C1KrEqUg+Svmd9n9vXdiycYeMZJj8h1WTYgT5S/NhrxBo/VX+1u21W2h8d9gsd
qIfIYg4usnIuMkdNCFxqsuWRLtmEpfg+AW7bUUiSumJKX/eY/av8MFWtpS5Yy8IANKkfXfGz9fBt
so0CB2w4depCyikhoSnWZk64PFm+VNtkznSW7Vy07V4U59XaHpziWzKAUL6JNSeOg9gHiP7QxR19
jhnrj+RVaUBwH/J0/KkBxEIwrFGO3juorwj382fLP1aFk1SIg7TG2w41OJNjl5DMuW0q1hfMMwnC
5kiTD4XHNnXPpasmqOkHU+X0otYglMNMD71OH2kbIUcLdJ1JMmtjxBu7mOKLFEQxUYNkRF43sbJy
EjO74qFK4ciGKBOeMWJpt0bmk6DDlrt6LV0vna+Goqsf2jpP32coUEGezu1dk0awjTkJBGliAY2E
/9Iam2lwxytHM9uCkMh0/oCKUY1As92OSnEfG2/SmnygwEnFvkwXkoNSLogRcSKyPvbtOLv6pmTi
sgwB1pknIgaatHbh+tZ9euEObUOJErjvVW6O6ilB/QI4oRVHvZxT50A4XrexcjZXk+6w/467LvBA
S59moiyuWef617mb2gNSCsxWSE/TKxnFzWvRJfD0QazeIJ6JL6rWy+9puEaXMV4NjkeQWp/qvLQ/
er0o3jqEWGf6hIM60aIkte0zXzasKI15MkVD6gfZoOmGtKf2Z8cqmW8c38+vmsmQj4lB8qXvMxvr
2RnoITndY+ESsAsp1NYgpon+ERda8tClNnlciM4eMI0YV0wrta+JpDlFAvu8hev2KXdr9Thhw76W
ljkdwVfToMPvu81IiD7ocY1Qsa6dDydxnBsfdSW9jtmi/5ZEtCrS2WteJqGyg5U02aXSLdg2WGW2
Onl58KMzTCNdgj5ykyjAkOkU0QUxSvGNcAoXtUwu/2IXNneJBQmXAKdOe+2ysDznSCAT3cRkbR8s
XQ4HVdkpdY/Bfom6tgfyhV36lqS0+OSZ8KY2OpR3GoiiudGLjhNEU/QaGXJkXFBnjyNr06Fh3g26
N942yZn105fh1i3PstdC0j3wMgNp6tDPW6QI8Q5zfvKWEURbbAiEUF9BlmfenvaPd2lwuXaTFj0m
rtExJnHbdyFy9VxrjHcMUYATrHgmvD1X2r9cMv9fQpqnquC/pSL9NxVN8LM6y77l8of+LwpozhKT
z3Xrx/I9+U23bpx//l8KGt/9DwBVWA7x8AjhYq35fwoa4aFpRyyOEAaHgwnH7r8UNJaDgsbwhY6f
D0q6c/6nfytoxH+4Qucvgb+6AAqZP/9rBQ0+zoW1As52SNyGLy5iY+c7t1Jd/vL5/0ZB87fKHMdc
Omx9M1Hi7Mfad8SLotOcp+k1NsV4s+7yC5F96mrZNIwlpUWOku0DVhg9eoKoUn388/VRNdX/beT5
t/qH219Yo33OXF6fhVRrTUeeT0WFr29iMpaNjW7rhGzYVtOFf1AbfTZW55v4xY0MPlykA/qIPc0V
DzQnkFoIYeCsv/7zhznf9N99mLNj4Zfru36DLtCfxL43avtkGINdPA56qovrCYjIGGgucHjolU39
8M+/8LMPdP77X35h7ek1ZQ1+IYnD7niOPcXKb8s+Tv61wHyq+zrb0P7uEy10X14yD2yhLfTAmXSH
S0QGobnFgWhC4chQA5+oJ/XZtuHthlxVz22joXwUq/binz/gwsz+38/HQh2GKkFmbEYd1MORarae
6QVwuT+AaTWUFlEyctQjaEu7roYIXFdvVpVHrnDkmcUfLM2fjTELw69jnGM9ULkzMATY7SEnVx+u
MyR/+HyfXXyxKlTM1MGbOmc/TdL9olcT1S7Vp7f/PHqfXP3s7fnt1r00EdJq6XGCfPip04++LrUE
Sse6yy/WBjAOtABjx9nnnateDCSjyAhmd93K4y1WhjYf0ro2Gyy3FYnNex1cebsjU7VyV97+YjUw
x8jwpvxczK440m1JcxgJjAEe6O/Wjc9iOYAIppVUWrWgrCZX3EmYKd1L0XV/4lt89vWe//6X2S89
vdfpvpFeWhnFnnoDOqcxySjj/vP9n+/zbya/t5j86P9shGATZxfNm4vD0BpoFwCJEBGJG9f2V/6a
xRS37ApMfq25Qdf1JnobUcGUmUsjh6iJJHJcN9W8xTwmn7wJrbHwgtrM5qesneLbElTg07qxWkxk
SGqeMbDtCExtTPaU8F0M3Da5Hq+Z42XjH4bqk2986U6OvYi8D7f2ghaNwFErZv0WFl+bb/75Q3x2
+eWEDpNJZ3BE0FMjI+8zHe03Ag3qP7xMPrv8YkZTaK3QKAsRqJxvoMujYm/3mluvvPvFfO45r035
lHqBLdEG4Vf38JtIHXnfyl+wmM+ZrzmNPzL6vlE05bE2nBIDTurOw9268T8P3C8Tmkw2SxraKAJf
xsmL60l5NyZR8ycU/Xkg/mY+u4v5XPhqcOCJuEGRyyZ8cIui6V/QOvv6ZafFvns/RZUljus+y2JW
u4SOo3N0XGRSNsdzvDUYV+KsGPR189ldzOcxmRrRma0bULKt7aMsTIUbBgXMn97N56f+74ZrMaWn
KI0QdfM8IceCEZZGluveFQT4iMuoCwvcb5E5lV/ywrO+9vDcyj+M3Gd7nvP55dfHIB+jkBr7cK4Z
ofS8jDUZEu064zsnLBBZJNHqdJhn6kQxHetDhsHR3Ql7sKpHpdPlWzfAYrEaTJS4XQ9gYED2XL+z
ksENiH+3/jCZFmjz/9rZicVq4ChQBI3Z+AGRc20FzjxU3Z52+5xTpLPcCZZFUX3UMNyKC5vOs3Mz
WpZZns4O9hTXmomSe9WjKhYLB41hBxJHcra7htLaIvD8WWPBbNYt2mKxbJAKJAy4KG7QavUQRBgX
yacFhvq+7u4Xi0ZvtMJL08gOonr03hxepTdS14p1a7ZYrBmNFYFu1GgqOMRTkhOGiH7e9AlZuX94
yj6ZZWKxTkgUqI45tl7QTQOJsCi5W/07MQ7MuNiMQVOVSV/TFZ1FHf0g7kuaK7+WxfqBGinnIWpF
QJoR4pC6MZEOT9TJVr4uxGL9mO05a3rRuvu+IZdY0P8jG6zSdqu+9iU4hOaHTuYYAfayj7pgLnF+
iLZO/7AGnR+ev1n7lt56nP2xNvJqCDB8AtntjHQXTgSGrLv3xdTn1FN5RlLNAQV9Ul5j4xW65p92
rZ/d+mI2G6IuATxHcxC5U3fqp5JmC546JE3rbn4xneO072oLEVeghfihTDVmu9Dy7GDd1Rez2aoV
dI2MqxM6aW8Hi8K+LIxk5b0vZjNmAOruLl+rds7TzCxkQYIe6Lp19Ix++PW9lepai25azkFjJPlB
0i7cKseeD/88Mufx/btHcjFfy9CJ59nQhmDQAIfGDp4bu8sgpSKVECs/wWLK4tkgyC8LBwzkuIr9
riLaz66ydcfxv/Bkv2zvyGiw7GEWQ1DZjjiC3ADnO4Fu+ufx+eS5XwaTGF2BoXlO+yACuHKFl949
1WO+8tYXM5YXdZhlhtUFTQU4cNs6pjzzlVFXr7v5xaR1QvwT2kyZpwbkc5l1UXcNiz9fN6nsxZSl
PqqpM7T40CKxkY+oirz81sEy9adMns/GfjFrM4MuRoRwhC0hjYKsdt4Qk5V/ePA/u/hi0uIEy2wP
+dC+yRETWKDGNg0p2Csfm8WkterUNsOUWJC61N5ak/1d6ZNbsu5rXczZrJ5bjQTFf9+6TQ8Lgxn2
tHVXX85WhzalFxtq7w8Ujc3z1eXqgbEWu3DcMzXJhVx9TFFW98TQb4RAcbfq3pdxYLHteJVuEs00
2ubPJrHzA9HwKytbS77s2f7jJREX9+e+CHJQLpy8xLhub2At5urY0YzNAcnunS4c0NkoVFc1mpx1
A7OYqwVZ4mVlwZEr1Yw+OwYiks7GylFfzFMIKHjrYmQwRXYW0tnOm6akufLii3lKdAWmY2LnERjp
JWyH5Bs86j+hgz9ZBCzz93drI/2R6NG+36fCR2uaJmAAWtNdeeuLeQooRIsSzefW/d44SdojdyF9
ynUtqr+oY7+890bEYKXNlYPZAKuFTQ4k3k7rNE+ue2bMxVQ1m9EviClRAakeJeJZssiDejC7H6se
SXNxEDZISG6rkUzkKJT5pZ9KLNDI2Pbrrr54tSIJhoY9OX3Q+dZXIzXvpW3dr7v0cqaCjSvOMJIg
ibUblse3yXRX1gqXYXt+khQuKatdkAJPh4XpPFWYq1Z+oYt5WmZSa8kI+yuFOsGg4F67JoaPdaOy
mKe0hdG+jB4qgHx8h1P/ajrFH5KoPpmlf9Eef3nSvWSINN7XIJeRY4B6MklGBrxiReuWXnMxT0Hm
9zGRll1wRvh9sTvWAdJ+EIauG5nFC5WsKBMNW9UHRdXOOzKHvsdEQq4bdmMxSUPiclyVtH3gYIHZ
4qrk1rM/dV4/GXhjMUX9UthJrRUdNCUchp6MjBMUwfp11bgs4zTNziS9CvpLoMEjBes1fHG9ZN1X
aizmKAZdPw3jrA9aR2Gj8ca3vPHu1t334l1qD/Y4EIzLfafyye6nEzCyP6SufjbgixlaDWEYdVbU
Id7TsB6k4XUy6yvrA2dpx68HSfiWtTtrprYnPe62mNw3Dx7UuqVlyYDWiD1gNWdMEHLdVxFYagSL
64Z7MTvtesCDTwF/X82EPA3mle2se4P+VSn+ZV2pJ6cDa8bZThTRtVeNAYE569qs+mJaJjkArL7n
pusCZWe/Td2XVaOxRLPmftrWc8aXaMfZdxw/994s1q1T/yNQoFHZOA2iCyaZGk/z1JlB2oMHWHfj
ixlpleFYpvgIA6khJTDL7AKP2Zd1117MyCxPpAPTQNs7CbtbTRff7DNiad3FF3OSB7tpcp1Xcgx4
agPUA28wdsp1E0dfTEpPKrezHaRrjXgk7Mmjir3uts3fZ3uMRtJu4qkLekJYMDtKmHqNeFp38cWc
HOh3TROOfEJf6ouBzPtdY6Xdyidl8b5s+/6M/ePiXu5gh6l/JPbUrhoVAKe/jwoStUlvkHPv28K6
c7j22KMfXzMo6OF+v7ZBDBIEBQIxZtMCQONFKXnYBGmtu/piQxtLW+XsZ3lQiF3dzHr6nIt41QYL
vd7vdw4MwB4yn5k/WmR3bXU7FNXOZAeUrFpaUAv+/gtqbIcwNplDkV1/0wYoH6yL68ZlMT2VZaEl
thiXnojRXdNnycYiQn3VPsLwF9OzjZVLPXrkxsfxrq/0y1E162YoUa6/D0pagAB2Y0vCRbROwPXE
nuhVc+WIL2Zoj7Bc+L0iHabO720ommkbr9qkGP5yfjpaCbWpkAEcEHM7FAa8FTv9WPV1LsVVEx0F
6RWdRM0g3iI5Xiau87ju0ov5ObYdzFNTa4PJyNEPV25zKGHWrNqmkEH0+7dZOQM4WbRCAS0k0hXn
6sYlWXXd0uItJigkCpnFxtAGFVqbfCP7FlqK0qeHdSOzmJ6DZrEq2j3fqJreQRHfkwnxfd2lF9Oz
48UT16KSQSaih7Guj6jx1z2HSyGVCj1osjlpH7NqcMcMkbnT8vLHuvteTM5ktkPZjpkM/LjeEpl6
U3h/2naeR/V/tlyA0f/+pAwa9WBVu20QQz6CyuWK9NSIetwMKRa57br7X0xSJyvHMqscolAS62se
268a9ptVl17KpQjjlXC2ITnj6JYX+JuNjaHsda06w13M0siMnaS1TG7cNl4LRdylrdUv6+58MUfj
samzc9Bk4JgJlN/Z6id7U0L/yNa9pN3FPLUxUHi9l/NIjtp9UphPSbPuLA5x8venJk+chgMzlw4n
/77Tk9vQEqvaUIDmF5f2iDeFcNUGVlgQfIjD496IIMesG/TFK9R0le6A1uXGCf/bTG0TWPZKdRp5
7b/fOhlLRDbDJwtKRQ6oTgBnc07uXHfni4natXbf2z5DzvJIVKp5lTvjyjm0mJ4+4eS40qI2cAmj
wKQ34S9P1vXNeM//Pig+Twl5o1kbGJW6s4wGklm37r6X6qU2oTshBq0JpPBeE6O9z7Nm1SHOWCqX
gHkUGfa0NhCMzMZHhL5p4BCsWw+XaiSIWw3JpX5D3yZutq2Z3fea/7zqOVlKkXTwgIRh6k0QJVZB
ogmFin2va2LlwCymZ5r6qNLSiXmDxX3r9UI85Ik+r/xGF9NTpQ6R9J7VEGQErd+Q9g1v0nXdc2Mp
Q8Ih7FXOiN9RkqamA4ch90nCcQX9vqqGA2rm92cdLbDuExTA2EfxAIOF4lkQhnazro8AYPf3609Z
33ttEdaBp8ms2aqhLj56H1PjujVmKTgyCmJCBl+rgzae5K6IBLg6GTuHVU/mUnDkkgvt6UqvA4g3
5vbs3dyCO165PjqL12mXo8CTVlkH0j7zywEOZN+yaSTqft3dL96mYwKtCYhjHVRxWm2Srnge8//k
7Nya7US5r/+JrEJQ1Ftdx31O9s7xxkrSCSigqCjqp/+P1e/NE9/uTpW3qW63C5kwmYw5fuG+PS/e
bqdovDZBMmLcm9ReYF80nEDRlJd9b74J2YlNbLHa23MNVMEn0pbiEiUpXA32PX4Ts/BhsTFd8Fkz
OMgNp2QEfQueSoB/7PwD9PdZj8s41TYWjKSWDf7a9+kHQMj31ebDeBOyiYL/Bne9hY2He63EAGC6
e903MJtoFXDXZVrDYCVpsq9NC+axjGDJsOvhW6FRh5J5Cp8FcDD6Ov0KZtd8GWG9vG/KbIVG4JTM
cDSK0anNKRxNIH2Bu26QHPe9+yZUe1DlQNfE09FjD/ALSDGq+ZOKKbmN7j8caKJNnHbVDHkdrD/O
E1cC4Pab22pBkgrYEQH8qLoYu/jX0Qwatlos4GcnZRe/ocUt6V6iLB761ywx/KKCyrWXWjURz+H7
gWK8mLsU4M01qrv+g+9oMBZk6Rr1rQXIsCs4Ekv4j8aotd/Y7LB1gjODXgqOW+r55puS1meazDK6
wgvBL0VIUE34HEDZu5xCVg8wvk5gElt4XTl4uXYZrJqJput4MpSCqDJMhjVfZwCYyhcXwaX1O0xy
u+6cgtUxnfsZvxd2yGt8rMmE3vUmoSGsopZEjBcRtiJ74LBWwSsDIPQKTJ3PJ8r7q62GfgW8LUuX
kzd6ig5THwm4pSQ+QglbyykqhLZAeBJ4fgOf1lcMFrZt1Yf3voH931Wz0EXnFaPtC/glA367Buap
byYSHSIyAchUl325vuqwbpN9WchW7WXmaITVL2vP6KFvUfUJgChi2c7Q2qyXLCrBxu60PUtufgJS
81om1c733qyVE25iZk3x3jHsImBccwfPon3FwWizSsbglCywQ7Nn9A/PYLBk8ILUQJruC9nNMglr
JMYVLu3OAp7w+ay6X2DU7kv6os06WaO9dWoS0p7HZbRP6AarLi1zZt9SttV4SQ5b64by4QzcSfQA
H+Mayv/Rfdk1LluNV2/ENE12as8qFePHPu2AMzANPA/2PX6zUnZN5dAmkrXnDEXlHMyiB7mKfZ1m
4VbkBewRoJypbc8gpZU3FrqvzzNsjHaecrZ84LCpwjVgmJFcmHg+0gE22+CzgAR22Dc6m0AF1saX
8PBsz7io+uVtdBeDX1Dse/YmUu0IknK3JO1Zkgw6Mjcks75hzuivfc/fhOsUd3AMHKk96y5b0zxp
O4Y79pTSfVqM8GZ28L8X7N42OiSzQIJAwigfE18fq6ramSBs9V428WW9CmzhuKPpCyjKeGEDT867
Bmcr9oLF3jLEVdOiq1aDcsum2MG1r4ev377np7+PDWhgAkKmFstwMyZ3smHkK860y75SMN0EbTKb
bjUD8lWUsuZrGZUjPNBcsm/S001+A370CEt37E51ZUQx+E7ko4O3476R2ZxEQlhKw5Q9bc/B0rCf
EmpzAFFAB9058JuIjUGbqmWt7DnmyRRcYTcWFvBu8/Ef7g7/pa8upJuwRW9rWXKdNudVh6x/s6oC
86xMGmoPfmiDNzScPQVBBi4Esjhws0SGw+gJfktxu/PrbwIbTcGcjDXyT78A1FAEpoYBhZGN1ad9
n2gT2JzAT5V2t5WpdLCDM5VA39nSLY7s/Eib/XglY4/2WtqcGQsrlc++9lFeqwiEil2/YCsT4zfs
eEPxB5YRTpxyHT9Bvf9j37M3oa0dvO4y4BzOgAKBuynYr9XFe198E9miW8NhUIk5I7c9aaruKB32
lQC2GjETBER4OIicXTQNhYLrdI5Gkvf7BmUT1U7qXoR+as7l2KfHUcKfHjZhO7fKcBPUPgGutsEX
vYFCgu8GhvQ/ehCY9x0Wt0KxoY6aNoKV/xm51lMyrfe6E3/wcrm94D8cFbc6MTHjnpH38CQcZirv
Qt2nQD+0ft8m9ndT7P8IurziFTztmTkD/Qa7rxoWkXcgUDZyX5huBWNRNreMN8Sck7ipiy5LLyoK
l30hupWMwf8WtsZgwp2zSPqHoQe4KHH19O6/5+Nt3v3DwG91Y5lXCwwysb/rNeqQ8pNBZPCEDOHc
yXGqa/blWFsNWbrwMuVMtGcyMmdzGbv6Flqgpe/bi28ct//NsUAjGropqzA3Y/o6OvJehOW+ab8F
g8PJwqWkx7ujuhYfqh6l/HUMm52fdxOyYAakgGbN8hgmffl+WgL72kg43/735/2XuNrKyHQF7CGh
g76twek7a1h8dlWc7hx0+vugW1QXSGkajctwVCXaLn0XRGB27nv1zeYKGFCzjEuloRCAhVOB5sPu
y6qz9k/c938bms3eCkOasrSu1+e1T76jdvRoEvlpz6sDKfH7uEQTwW01OgTRtNrCmr4bxumnZ0DE
7Hv8ZmOtcHxrZHkbdpuWKDgO6dXweNw13UGA+P3lWwrM9goqxbkUEmWnkIKgBBvxXUsl2UrKMvA5
l3hA/S30LgRaoIIeAfTUpp52FV/IVlKWToCOIrPV51Dy5ZAKQl5a9PO93zf0m2hdeIUKl++CgwjF
3N7VJCRPlNp4/MPb/30i///XY3Akfx99HjE6cz5i6vAxBiQnDJvxUqmp6084iAEUB5YwvzHh9NwC
WI5TwYNN6s58oSGILyOn6zWJQIOG7X4J2gi4Y0rBfjeeaQGMCmhVq5Dl+r0tl2o8NRZ7bjHG9fyD
mSgC36x2d0slYfZ4c86Hcz+41jkxVQRyFPgM9Tt186l4A0gGRso4sEVgPZrew7cTys+n2sJX9YD/
eqgeGS3baVciSbaCOOgaO3prSD6KMqzhVa+yBwp+2L4NlmSbhaYNVNyiOqrOdCY/Oe3eZaF42Tdd
NmsMzpqLCbhXZ7ZCZ6tpdKXt8CcjjdvW9g9TZSuJG8fAiHWY1RkIXMbgNr9qf8gWqB4OHicEceUZ
/Pl3VdeAvvl9XoZdBuPUKVbnwAaAKCivT6vV4sOucdqK5CSYRTgjMnWGv6g8BOX6ydX0T+P0zykO
XJY3r05ENSqYlZ65HqtXqKqj51SK+Rs814PLf7//v/2J27//T4JJSrB+qO3UcZiZ4gfpur6r8qlH
sf0Ks+qS/uFQ/W+ffLP8QJ4gxolrcRSVU+o0xjMoCHWgj5VZU5Aapp3XTmQrohMStZOy1xi0hgYQ
uvFPWIh2bmDpJm8IYDiCQkCjziGu4xzzJ8fCPyzQ//YlNsGcgCqVrujBPSjRJe6a6SEGNSzDvT8X
kya71AUk3cR1jGfzCnRR2HTASBC97gKcxWRfayvZCumGJeuAA4TreJLE7gTNdQq6TbjvsEK2Qrqp
QimSjaGE/Tvs9QHhNPAxr3ad40iySR4IBw9YJ7o8hFN1R0qWwwN+35hvNXQLI3poHR69rtGxzDow
YOmu8yFMaX8P3wWua9WQqfKgKnqfxMF9x/dV8chWQwdZIQaJV+XB1r67q4fBnYOYvf73svPPKSzZ
WoyVcSKnhQWY7LBEPoKIAWRppqNdZwey1dCRTIFeR4LqnFSDvYfq9VMnln3msGTrJyY44GgTHauz
Xqg+jeCIXUin90lRyd830v+zHgfLjPsU01fnqgY9wMr0IUj64bhr1Lcyurkm3TiwNjs4E1XziVL/
wfZK7Ssqkq2UTraZ63TUZIdm6p6Ubs913+7bxLdSOpBEZ2EEEintABFpxoYUq47/sPL+y2TcKukm
qPNXdPghiIapzaEaKyyHo/C+Md9E6AqTnmFytkLXklmKBlzXDjSHBvbz+56/2Vgzs6DnQsUZGq1g
uw9H9LK/b2cF2vm+52/S+hHEsybpWHYwHuxm9Q4qgD+8+d+1vX9IA7daugikGphTCQkECSCf96QC
CugOKsklfINTUnuuYtAIQBicDDhxqK75AlDAeIIdp+XLqRsz0oHyGAr6DdhvOgH7wqpkVwWebFV4
M7zY4bsBpDNsM524Voyk4xE4qqE57BvXzUbcVJXjaSiTw9xLjgVqqUE7lTEP2b6zx1aH1zs1rlNp
x+PYStBb0sgfLFBtu95+K8NDyhYzy8x4BK3MFD7u0KkdJbv01fB+/H1TswlQu6XDw6cR3s16iLoc
zJt9Gj8Sb5LqSI7ohh+b8Ujr0BZgc4PA1+jv+8ZlE+2tSlNCwEU4TlSaPA0CNHDNEdm3r8WbWBfQ
mpIoYO7YQlmTt6oXTzph7uO+d99EeuStZSHv3DHIcOsRqVUcqyXeOTD0929a9T5scRHrjvCopC+N
mdV3TtZkXxq0FeCtsfSdG6fh2DRcgxoBAL2Pyn2uJyCi/f7uOnNsZWk8HKsEFLq4dPAXD9S+O3ay
FeExT9kK8NJwZN5IKK7cG9qr5z+ssf+ytW01eKPvYJmVLMNxScANVEQB0Kl25irRJk5jNfKAAQd4
XA3sWrxbfgHrva+XkGwleMEKKFup2XgU6J45ZF7KAuvxvst7stV+gXobleAsDRDZ0e+DYa9G0n3t
1STaRKk0KCm3NhqPFelB+LC0PJYlZHT/HaW3leQfNs1oE6U6VB1VLUtPvNTx9CJHU5nTwqnuT1Fv
sQv+95/5t4mziddyYmUU1vgRMU2Dw0RjEJzncZ8SjESbs66VQPE4jqcL0VSHFDKwImuXv/a9+iZc
VY3lAHrG/mhnuxSV6eoDSNL7Nr6tEiyzEXEmjvvjBNzqyciU5jAwXvftfFsl2GIYB3HK90cnAc8J
B/UB+N543yfdun2t0kQryN7dEQSfpDDAAxWQpO6T/YPt9Psi2SRL4pK0tMfABH1Rr2A2Mrvsc24i
WxlYGUW6D2tujxVAx8UaG12ksMk/7JoxbBOxY7ig5NwLENbrZn1biZ0/1qT5k2/9v4QS20QsEHQ+
HCFWPsZ9iH6UW8JhKTh5+959E6gg3KBcDZT7KQpQOp+CH61u3vY9ehOlKqRhCX5GcoLPV6nzaYU6
0cl5+Lzv8Zs4DXXL2pX02Sm2YFIWvp45cKuhbtJ9sbpVgNkhHZHF2+yUDWFeZ/ROk52Z2NbqC0Zc
nVsoHm0ibH83PUSzT5BItsovwCCqUiZddlpv1kfKh1ERydTvmy5b5VdNNEjSQBge4MJ1aXr7Qvg+
N0GydfpC3oQ0yQDHzCF/qJvgIWqqd7umCt0EaAwbIdmzJjpQPprwHFmNvmsJVveHfc/fhGhjww6o
+jY5RW04w0I9GqK7W6ven/wEbxnRP2zaW7+vKlA2Sn3JT8YGw8WV02SehoQIcUSfalJehVm9fHRr
+efD9f8jRv3TH92Eb7LQspnqTuPYOvtmLkJdaWqPSiHqgIcrZ6XzrjXA1eQN67C3z/XSN8m11ZZL
c8LBulYG4F01LVdZLkH5jTEP2V1DIGlVOauX1fscSY7tHhQPU/sIvrAP+XUOoqRTOWiSN+wjYVnF
QFB2iUUi1HJ8OqDoulZ8s700Y5hHKqnMla0Kds+HBQf6RABmPfm+UAur51dYyPkJ5FgFxA9svpdq
Hpo8zMaAR0DkwhpeXUKrOKzvDWqWDrjZqtcjXhAE2uaDpQYHmTqp01/GGvxzP3bRdOCQ+7J8xAip
Ypo8rc4Ax86gLinCgMZsUbRNxnzuQwIyW5xyIb80VaSyH0aMAP2gkXNte5PD7atePt9Eehe7mmXO
G5hGDQV4mEOoDgkaJ8vjiisbegxoOQ9FmWKmZcXE/RKbA53WmNyH6cSzUxWPKzjXsmuXCygBTZFw
O/HHmoxVeiAV86yQCe+QhaUmPaQGBrj53IHD10C/WbdSHFyG835SoEIyixZv1jV9kqeUJ+gbmapz
GSVIG7GWcDPe4Wu1sgKuEZldnoFdaw4jUKdfO2f4wS/rnPwYq3UBIb5vY/W09hQIUNnRJAEmumTs
YS1lOgKbuKJHJTplfgzhiLCC5ArqLOgd+F62qixeDrzgTIwnAldjZGMGiG51WTib/fcuBZ9cFO2E
YvA1QQdS9hbOyTwsBSCHIImJNLjZQOpRNz5AF8sK0RYcdJIRzL0F37JtrzRGIY1euWpSkLS5yk6A
bzZFy2dvelRTlgCUTGSW03BPxkEdfY816om3Yqzf5pmKJsV0aOl4qlk8zEUrZEThEisXDZzpINMv
qWNNe5/NKw5+Mibj3OfeOhTz8yyNE4oMyjnGWJHFjNXvQpX2/ASDFTXfN9SHqGoTB2+1FdfMbhLo
3SILyL9QcnKYrBE9fqc6QM9MPyWRfU1iE6YHWQ5x/R1nn1QjaEzUToehjtvhSY1E8DfIszpzqpcE
bUIZCMzx3QrQpXoAlFWtf1WNbkd0zPRBGz11CFp5bKxc6NWCYd19koFJCcXypsCNzBMTZfaJOKfC
71FdlumSlyIz4uz9NMV3pK+i9nPt+RIX8Lwn6EYXnoUZrJ1jrn+UDrRkkatOpd9jxjv7Cd3lqyxw
u4S9C30e7fIIVd+Q4n9ug+hHW/fTejXULsubWkkYFlYikn7UEab5RSi6PrmMiBOhXVo/p/2Y8CNJ
Kyvfd0rO64tHgwcNcBMN34D0cHMi5tfBu6b5pXBzI+9r3rHl3La1Ls8dzcL+fuyyhBZ1xCL6JeU0
yv4KvSqf0EIe3OEaaf2B1haT1z4WBwGDoADMxjX1d2BITOsF5kHsswY3PDtYjU7Hd8kidfMUirIC
77qtxuUYdLKeL9nSE35O+KzIJ8JLVb6XXSZsYYGihCdiTTIw7DPDAfKb1iHuHweyOnJlllv9AeCO
sn0e4yyRQGWqNjm4uZ6wdnrgWOUJ+umwfwTFnP/Q8ARoihIlQ/8sZ9JjKZHt7I88bh3wpQS3VdO9
qmFwfCrFCCbqHCSTeJPpkEVXY63lOeC3Pf8uZVZbYFkHsJ7ztAlLAtBRxObroM3gDs5TEhzc0NAw
b/Tq7RfmMrzBISYihJ3hjLeoAjEAYDkHQ3NsbpY8OQztVvXUeTSmHWPb+6+ULJ4DryYaVxVAQfBH
pEviZ4kQTopaS2oKbnzcflo68BlhcGQMLM9ypta1unqHLtm3BXy6vsxl55IZ6/1qfdvmtcM27XNU
vKfhhx8nFn8EgqPHhqDgVpO913jK7UNaN/bHOOO46Tw2nhpwtyfbxGedhZk6TpNgeslF6FJgZWfQ
V3U+A2OVXUi5IEdEJ5uU1wGUtSBf+6oKXnmsenqQER+Dw0CmMDskYMPWH3uysvoyudVn59G0QXno
PC2XBwZYzgsJh7p6ReWILiqvtHbZCa7xwt1lCieYpwUlsfQUqQr7nSvLuIPOO5LzgxGkVkW79qEr
ItsnAfoW+qGsPLrn1iF874gyaMZoIudeqhm3X5cWV8b1Uwunu6rLARoGQAe+4nnn+yy8hiwb3HM8
dEHzjVZzqh+4BiwVrevSaPkX0+mKmWBg2TYcWwFE/Qm/bK6PMaDvwwcw0mV5NwiA1K9oouX6cewp
AF9HLEeaH8BlYuXPFVbJ8DQfZB1fhrYSAtpmdGBhjqTwUbqTtVvsxdaGQTNMoSEmx8GCephPbmno
K/5m+nEKpZu/apjGoyc9o7KNig72i6IIsD6VxVza+bWm3LFLCrh9msdNA7Gqmfo0KBY7OiDl+tbP
aCCZkrDAhUIqX/C6cfw8+0VUl6ChEW6OqlIF45sxa9vcQborV2RFzTr/wK4xNAoeqYSE7243NYwU
THbJ+riSLDIDVuJ1Ka9pjU8Po1kOutmDx4LcPYN+MfRX4mTmLrPjWXzbuWcJTwCBYRyG3AHYnhL4
1Yl1FEVX+WV5x7JZZzmoaSk/JZHB+pYr5uv+mbgw7b6t/WAjsHvdNMfXJWJkfoow++XnegAIvsWP
ZG35rFAO8+9ThUG8A3C5nw8NG2N3wf4fWIHBpWY6+hXcboHkybUrPmYPHO7kVWA+JOHizMuEMZvu
uhqy0Od6qmRVRLVsh8+zTWj8xdBkSU0OhzDSWIwU0+KvBp6p5AWu9VH2DbjcTH3tdKcozlcwRGSF
qWmdXEzihgX5m4Smpc27YFywFeoZ2weyPVjG8iCeksMAk4Z2gUYvCb7DVX6JCoJNvb6uY6fekhHz
+6iI17yo5hU1V5M00aeYQhdRsCUt6wJn0SgBEbFNxjPVSczBf56J6Z6s7CRajkPYd55sVuv2kRnr
A51zdGB9q9vOzac4BET+OWxID/9d3LNmb1HaeHmaNEg5Lx2V7HM6gPJyGKISpYC0Chx/WhpbJifS
154+4/6JNe+1Sob1PqybrsWCGSE2IIuHUC09K5io9o+l0ZmdizSKxAsoySoA/Lsy0/th9R0aotH3
SoFd7rBxFEkWVvZZDagx5dII3R3Zgr5afUKLWnhMS9Y0h56UwNOHldThYzTaG8mVD7fkJ4W0Uooi
SydQis3YkXDM1Tovn+pUwzUpXw26Ft8smtvYRzHw9qFvRmRchRR1UIQ1XOEAek7nKU88Z+4THWF7
cBHcW+z3yUyQpjM08FqXLywK3LXCK5B3Y9u4pKAx7w5qkWNzVjNC/UtMej+daKJ0CDJJD8uzMKpY
egATO27ygYXrKcNm5F3ex2U9PI2QTmVNYbhJ9IMayuU5XW4A1LVf2f2QpoocUxBsZmyjSDkO/Rph
2fegI4ur4k3s3kZdhtP7ph/DAnckHf266NJPRelldEG6BmqmQhdNi0p73s+1vEhnYawRoa8amy0r
1tVlNm8BQ+IH1xN6EcgHPnmTsHsBKyWT86zuhkKGlAt4tlqat4BJ87vUi+WvCN0/9SNF6JjzWg9r
9tgBPP5CPCxecQRi7kHwlK7IncKof5kCC9mum5OCo438Efc5aNYGvJTBjRxtyI9Ln9IPrQ/EUdEa
0G9jZnc/KZ09Cw8H/YPCNC7iefQFlWV1iaIoexi5WO5EOOuvoGPXrxnTfVER/k7HvfkQ11mT5YLY
AbKTUYNInc+kyvyQC2S7y2kBqm658ImKjzyc7Z2rlzQ7YDrzwqzjOp+avo7vFsgXow8+SJNXoT2D
LTt1TRJcSpNMXuclZm6KNvlFkr8qBwj3hzjmfMmnyswppJzh5JdDdfMDuOplXmGbkvbhYkHW7bqB
4hxTsbY+CD6Fwd0URujGRlupJ3e9DMvsaQjmwZ0m9PmTjyvXlBfZEk3ufoxsLL4iczXdMXY0oBdb
2Sp6AH0c6PZRNJPOfWj79CMbtSXPHRuZPcKmYWlgSTBweW2DKdNfAgmWcF3ESxVXBzLU0uVjXCEV
zdyYVEWvkaP4vGQBYzpfYnDRf8xpzLqHaW6n9TugVB7pkHRpjNmtEVuxzWs0DNVHuOiU9AyOe1W/
m0Oc/Y9tEzFzcgnWnQNONCK5djf53bFLDGXPaKqp43voZ1l4CLM5zq4h2qbmXxXE2OZ5HFxqSbFk
YpJ3QzcwwnMYiqS4Hl1rqpd3OBonFKdgSDbX+2HQA9YF2SQ+fLQGIfmqcFj1X1SssmvU4oqMDcYn
X8KBqeCrwQUrjslzG4O4iCK0LDA7kCzl5ThhdR/6cT5MRvTpJ46efvcx9VjbPw9Dl9H6ECddgP2q
bOJgeuV+rWeRB5QmgKa7sjdFVjJNn4Y1nZdfEdr99V99hW62Y1oDW/h+0XLOYDgQt/0LGM+xmo/N
BHfXc1YFtH3hiDKsiIT1XYrlSc4JioWyQVvzpWZE+gtTUhFziNYeKUCuOecCNvAtzh/I+OquWCZ7
y0WAcXH+Xe36XvhzpoTqP+ohaKdTWwcuuw5DNsb4Ymvm+0NH9Tx9VVmMXiQuVTZ8dV5108kKYoIi
U2N4X3Wi5EWHi3D3sNR1JPBJkgrNgAOq7EVvpw5JacdhJ/NxXKMsRYN0Vz60gnZnX87p+47RxSE7
iNfVPi9a67wHGzRHU5gYGfhiad2eFp/GSyGAUx2vKxtwQJPZmOSD821gczc6P7xLQp/IXxPQJulx
VYTIA/e3fTUXAxgTl5Wb+PsCUF5V56wNsvIOOOaIR8Wg1zpAPrqQ4DyvmMFn7Phhcuew2NffsrWS
B+zxUfnc0qE/VkG3jrhTDcrgivyWuYKgjjjkQeq6soC9EvvAJgf92eSlsNdM3nYMjJYL4e7atlWB
HcmajzFK+ORUS9m4gw3iyh+nGY0MOPQF6K9bExlWT2ntCQ7M1aKeoAMfr7qseIOILMe7lqDQ8ZhR
4eh1LJ3+miJZ8U+N8sOd65JGy0O6LHMRx1g4UIoR5VfYXtTVQRisnVXdq0fnCBK4FT4k/qqTVBZ2
XcAlQfcHuVRJz/Rj59igH/tyHO5Ha9v6G+3nVB3bVPVvOHSyowkYekbwPjy9LmsCIJmeI/8xhhnJ
z55yAi457DcqTGLkGbn2iTkxUKfHokN63xYpLjYnoPHSGdVdrJtD0XX9XOgRJ0YkNjabC3S8LCIP
JSZvtyiqCwuhDCS68Behj23WOJRXXLBm5i7xUyw/z37q1oc1mpf6A2w+WvpgeDVWQ+HYZKv7NoWM
BhZq83wA2LwdgY6OnikQhoepTeYafeMlUL0N9vnkXSgZDq/lgKNRzoG+u1vrMpghL+z0elC4coxF
Xjo0Ef0oG6A5rlQhdc5L9OanP1uHIgT2LOT8QPPNBDfOq8Py9hikWetecTlB+wePtm/93HsgI5+i
EW48RZr21j8b3B19j9YmgM2NiJ38JFuB3iLlrNWQTZnozdDMVTlorTL3CkgJnJiBzsPaN9lPssIZ
ERW54aSGcQlzrBFzWeUrKnfxQSVcSn2/+ATHzBztOOFXJNgNK1ocRKfnxYrVvyO2C5LPvuya8Xmc
qqy6S2UmTHU0Y6mq6yTkHEqstzT+pTyyya9qER4J9ppZmAqrtls/oM5qoBWacCA3cz5jL+8vcz14
RDbtPlIm2Qkl8fAevejYSNIYjtB54/mYfEA8eH3MpJMwSknDZn7w6dioL97gAJv3PWpsj2FAefMT
3PhMHVRb9vQtoKuZnhaCU8lT2QKI9S5FAYr+fewen+zAWPMrboYsucyh0KSIIvgKP2AjE9isxRxT
fyh5Mqe2AFIIKsliDaEVeJ1gAkPuOAxtyD0mVqLuRs4iC8IZmZvHzKIclXPLPGyhrex/kphV8omu
ZQP5RUlUc4E/d0Bf0B6W8LYA7Gb1KHM3iz0BU+f7EwQ91hQoHsfj98abIQAHbnXpNdA4NX4m2nRI
3Tnyu0PYZ7ZGzx3yTPM0okyiCsjI3TDmsJwI6T3hNEYOHbuguVS4Tp6+e7pkA34VL93Ziyr1hz62
Vh01Y2l3oABvONDge7PIE5Jend2XEVymoDHTNwoSoFDtoZZVNt+VDvrjAnJ4kcUHNJyTAfbRpcG1
HW58WnHHp5mtWJqdjS5YJ1tcSnbYwnKUm0KVoy9urQ+daUZ9iuYx7H4mVax0gBQpjBwD1hNeDYDT
G422FYWLADcUk8F2GBWB7rMzp5Yu81WFKUs/whrXuIfbnJstfngV1VFRhzNrn+Ok0vOnAL8mC3IZ
OtaOp5tpL/LuKV2n6Gm8HRTuy6BVM/YYyALho7OUQjwvJhyQk/Uj42TCmQxH86RASTlGUk4GkzU/
qgVLNiRMS2LIz95NQXca4eGJvBBhjrI5oBxtfzdk7Zg+x7KeBHbEtF7/UhJF16917Vt1ikTUBB6j
a1kD5Czvq3cRshpsDTRLovhksbR3P6WNYp/mLsxgSuuTaEzfQpQhKlAuUOZ03zO4VqqPNhjb4KUV
qGv/H3fXsty6kZ5fheXNzFSFNO6X1IyrRIjUXZZFneOxNyqQhEmQuLEBkARTqcomD5F1Vl5kl2V2
503yJPkaII7REHU56h4fxrDLZYnUj+6///7vlx/WVB9HYXZhBYpjrldo34rqoIQEF/MQ7n0QiZao
Q2JCvzMGGBeXr65Q6DTTN84OrvIYCr1PTN88RXJYZl1tEjjMr6FEWMb1Mte0dBQFiyW5NGfqJr7o
5pg//TOiLo+SY0RbA7ULcdjN+4GpbLrXsYQmPD908zT3/97dYfyaY0MBiAZFHlrk1k8z5POHumSu
H3YBMrccS0rhy/bVIEInDTLrZhPLSJPHB3WTzh0lQhv3xXp32d1hSjGBvRTPg4tNMlOLPtSMBZwV
5jbLz4s4stVzAmfi5ixYGjvpI5wnun7pLxHwcBIpRJxzgLJJiVhUhu9gwlPHQXe4IoqSO6oRLrp9
3LkbI0kLDSEVHV0AhpKMDNLV0O/KcGsbETzZRT/AJCmrX6y2iX5K5qaunWfb3N6dJ9q2K0XoXKVs
chuuixlGQsW5LS+udZmk6Uc9RfNoz5xpeXgtwQVoDgN9ntujzQYe6NNgZi1mKMJC3s2dH0WBcfU4
C6LlaGMBMVeFYi3TSynH5JCbNdaqYHBzsdPvFrkZzi63C2IvP0Cf9R/XjpQbhb86XcRWCO+chlZU
vuTkuMxJ10GLA6NIThHuMC17uETWE+3Uav6ERm1SKju2jT5/4SCExzvNL8xwQ4DYzFwk5G5LgDSE
hkAJmN2smHYxUoF21JDY+ny5+wAn8eN2uMZNHtq7nXkNW8HoXindRxuRLUNCky6FRiss5UxaGEZy
tlyYK/16F8QoMJWVIs5+2vi5jdr8ZY4OCcMM83iLeV/eGLqJUI6C3BJplVprx4D9lv4crjVLuYtR
XZ4qQ9rRUobpttUxw9oiO3u9cOxws1meFiGhg7Oy1LjVyaMWXWgoWNycr6IkV09n6yKJrpUU7Tjg
CZIQVooLYuZDH75Kud9NZbk7RCgm808Da2ZDu05WaWL2DTX0VXdrYlj21eNuttjeo/Jcy+BinD+S
3VSNdHU2TpaxFFxIKiq6LiQ4t1Y3KI4m2UOAzrvzD3Gka9trWeumxS/FSl8k10Ux66bwY2wVy4EG
A+c43Gg5XMh+miKnaZVpN7kUphsnKzAf8YJgCYvTfKcoSwcpwAZCg5pGswjX1tBGAudtsMYA1A/S
ZjlLb0i2k6NLE9O9oBdgh49I6bazAgOwU1NbjOHN6KqnC93qJil6UkIRc9II1B4O4HtfwjkARkqt
mQ3VR+wuWatO0e3KBJfFWhFkhSc6xaCdwCqf9SWi29+n5jrooqraN/1pTuXj1MxRJY6SWX12sYpt
qCIS+F0wUglRMty9mR6usn5ipSgehSWNeTjmXPKlU1XRu8giUGerx1tlbmabIdgoWr6tg8hfe9li
m2yv450Z6j9CGTC0bX+xWuSXRWHutj9aZpisv4fUnqnnKdSVfoieHqs+Zp7MqE8w2a4hcxGnuYNy
bJuX6RwJ1bfwB4eo60WX9x0s+NUSxrmO+Xyanrmoz1tZfdRPKJvB1kiWcE6Q1fwe0WB5drpeY/bs
/QIJXJCLGCWAFnX22nq0P5oJChQTJ5Lgtl+fRY9kFWd9H2VNWj+2EC5VHYT4SO7BXp7BRwW7VMpc
GGU7v9s3MgSMF30dXDaDqySIkdTeRy/uZDMbblEFhxko0VYz5j+hkLTIST/fYFbH6iyEyeEvnM0K
bZI3l7CHt7p8StQ5Itan70sMaOWoGIUWhXGUBgPJ/vtCezDW78vkbXcv0QN1Dd8w4Kr+vQXTx9ff
ma/fnnAVozWc/eib5hDCSoLFaq+lmxQ887U53M90x5HaQ65gdysZ0l+gfndxC1bz2M+uwk03RsO1
lCSwbpX1Aj3ITXul3G1T+IkczA7tSk7c3cL0ePlYaFLZgdSGdqOTGfzBW79LzGGM0YnBKebbb2+Q
qbRyoDUh1gHHv/VKWfMzmRtyK6GbrNIi1VTVGKL6eGWOsiJ+zE+TGbRNlKrCIHMk1JoH0A23RfRK
SeYz+WLtVigLJKOApyv60LAwACBDj4vBCo6tVzb0HPRWqkuC8WGpObd1hKnD8ZLIHzdW8ui8fCzP
wW7lokFZXoXJ7FEfFpgx0J+T4sLPA/WdwFvpLJksZ1GcG/oQDq8BojZ+/1GGm+N9K2/d88ft2s90
2zeGM6mbQrKuH2F+Qwa/C3q7EYqyTFSkIgAvMNjQCDSzMdJuF49eBv4Mhbb7oBhEDjfJdgFymZu2
Mk0jP9w4klEoGGJiKWHST3Kkfp6jokJP3jULDHWAbK7n3JptTDSI0IeYvaj/qK1IeruQ4aR5eUPl
3Tpwu9sdUcxFoRrrYqYNQ8uew91lR8UGnlz84xVyZnzUoP/iN5EmR8aZnyweFjv/QQal6eePqZ/P
YTHM5gOMgptu1yrmxPYzE4pRtbpvJ9t/nnnxXbWO9Lu/4udJnBTEn82z1o/fPcQh/v0r/ZvP32H/
4rszL751Qy9tf4n5G8Ddv/fUzVzmhwG046z4IfdIce+leZC9/Gm1QmyAArqL/Sh7iJ+AeNOXyn08
C6jjlet6KBLvb99M4CzO6PrQ2Cj6Zv/RxfRv38Biaxz55yWVu3kJQuBi0/kUoLt6DykNBpIQTal6
cO2DOEKVePm5rGk9RbNsSabpzN8yyHlu+y/vrMZyRQef18yg8aW1V4ihu6c9SLGiFqAv2Lys9HTI
FqXsAd/ctKT1EDjXbJkmhx7XpmlqJt+mzR4GjakaDvTQgXctq2eikQa8+Dr8MXiODgW0LIsLBXbP
Nm1JkSWj2iHtwtM4/q6lAUW6rNiqXaEISsmRUQHtsMaFA6tnaKiU0wxzjwMgtYkDWe5Z+IJi0KYY
x7V52nmfa+9mT1IVFdlJe5YnsXuXQR+2hbaUVPU+rq3T7ndcW+8qes9ULEmzVIwyLB/m3NEKqKeB
22PuIE4fD8TBkaGAtqXgwoFi9RQdxG1rewyw199Se7ZmGjYybqvPj44KaPklFwa0HjqP2RjzAy7S
vPSm0rPRwAdEgCpa+hzd3aetjLi2buHug61Zqro/fPbud+UeeragKIQiqHqO7gLQ5gxcONB6Oo7e
1HW5OuU2/5OUnmLo4PzSsfIA6s/hQoHZsy3bhAqERvvlA5w2b4IOFJmY7fpZRlTytmFFfG3tF8kC
nDiQVegAmmxiGAWzeVmyeojbmoZMK46B5iPaNVXVuA5ehsFj67ZkGOymu7bUU3UTDWGQdFM+lZg5
or1z33vF6OmSAnPO3Gs+rK2n2D3LRD0jbaFQPpWycUQYkGVemu9KuPhoh2TL9SbbzE+G8i/LqoQ2
5xUdHNsVoC3wuK4AcGBha7gGtQpIbbwG94Pub+AbsA+VihAqrB8RIaCYhBMJ0AMQcDVluRb0LAq6
hgEyQJNNZO9Xz9GxA+jonDiQzZ6p6oZC+xY3jt/uwTqykPVeP0d3/LifnFtXFHB7BdzQ2pM4eF0D
BSZwYKiGiUL4CglHJwi5L4DWM2RF1+H8+o3AGxiAciDrqm7BM1ii+oguP7RWztOXJRjBiqEolJc2
Nt2lH6CjpW6Ze+dXxWaOaPMKDW7wsX/Yv+D+qlL27WvsHq4BCRxRU/Ze5SPaNXxxnLuWe1B1bcNS
2YuuWj0kjKm2oe39YEdH7bR/Ftd5K2oP3nvY9A123jj1rgV1QMVNsGpReHRGv0z7tHDhQMYx25om
yXZt7zH3XpbUHjw+CAXs/QvHRPq0bR/X5hUJ/i5NUk3qym2evN2jOq6C5NI9aRyfwk8n5HFtHu5O
uPkwWrOOb7XNPgh6HRWicAfvn/KFx0QAtD8fFw5ko0eDPSrKC6qDZu2+Ltw9CHRA56s5xNHRgcIf
6+uhQwBKnZFvewgHKnAg05CXvlf4js7fg9VxkgEEAVicTj1/LB+Q4fDTMXCB/nNs1E99U1zED+pG
MAdNCNTa3Q9h0uCCwIqlQBlUzdoaPjYUgEnz4gCOH0UzZSiPe+pnuaAKLgkFQNONvTV8fMauzavz
w7tFTXlToUMiGudvWIj1gzcg6vGZMYDgjkgAKNzebvi0EPDC07L0gRMkOUDzQYp29Rwd7e8zMDiS
PJDLAfnfOnXYkFTrRZiTZkUd2Xnvg64cezZ6tCEOynMYUkc/OdwBQ1FpV7Lj2jPtUMnF5qlfHzYO
TIV9UIvVcRDTl2Q0d6Yhn/I5Op8W0lF4UYDQvalLiNq19Hxcf01XEMqCgD/Oa86t5ps9Xddh4ql1
SBP6W4PJw8Y1kfCEG390lI+aLs5zt3tUp4UjtzZxWPUOoU48rAX01sv/Bin4OdkRJcPBtMyF9L20
kVD56hfqFL6nABqpjuDUuLs4QiqtsBsFTJL5Q5oqWb3qt9TJ75jMyVKmNz6sZXz53v2f7zf8dCmf
NYKnH7EZjV/+eXOXuAi8u4LYaGySwUCVJdv49AtRUEkkZof1as99j7hkMi8GZeLqfk80Nfdv35wE
M4/4bjNzFfrnb8t4kuH6WRK8CDWaxQEDFGoyL9B+nKUbN2LAUvWLG66HeXU1GJq8SjuacgPNSR5N
/RoQBUs9Zbxgnbk7raGUebaQlbww770kHwf+pBP/0snmXsdBinFcgy1fAobN+5JTL4wnBLnNk87r
7xNAgQ6om8RsSjaNy/Duw4nDGJ0Xa0AUPbQnPjdYACBu0Dn5hfgTN/qMoxpy+R7IDu73uInX+eiR
qVfDKiHDi8UL+XThj+M8Yyie6ri8cAfocJLVYOhiadCLG+gqd7MYfC/onOV+5DE8hY4G4n4B8TPC
gqXDkrjBZnM/Tlh2TUPNvHAfcO3P3HDMQqY+aV7IZ+6YvYQ0rMcNdN4SAzQ0wA30CSGUwUxesM6n
/868zvRPF2u03mVunSxCeF15UcFQbxmO4130tT9uawWIPfLj+NpL0SGBES4ytYgErLeFBTrtgxfq
jTt1Z246cUkNi/IfWYQYuXFR656x5KALuMg3buBuGB4My7pe/cGKpTfpcwDbAirgFt9AkE4mLDHQ
SU38x5aD+/o5I6RRRyUKshuxbFIWIeZu4h3lv6ucpQk6R44XH7c+VPwaTEnBIkRGCbWFCGou8662
ksfoA5Kmbl6DK1dNAyC80O8//ZpHTyr1BCD5HpbJlGHECs1e5F3vyCsmcy8IPIaYFVroyg0a2tp8
r3DW0CieyywWbuBe5M3cgIFLnWjccGHKErdz7cURc1EwJ1sA8DgEn2MPkZbXcy86n7qsgSlC8j9g
LGO9tvLcaPoM91I//WfcQV3vp187oOfOHfn0X2h3lLC4plNceF/0gGuYtnBNZ89ww3WjXZtBl0E6
XsAfZk8uOA1884Lt52TpR25n6KbsadKxXLzA4eLxWzo9sk344Q7gh8n8iFEJ0NyPH/DPT2wQBH8F
gPXDsTvesFRMiwx4ETwqeejoyf2mY455YaOfXucByhzDRJEjwQ/5ZFx4zNkh4ZKGWG1UH9jIPEWR
yatq2CFn7O/jh1WohVO7Nkt/5zvcy0foiP1lBqsWXdFYUSGA+k92Hhm7/oIFLIC9nJAQrlNGXgow
C/puNAvcqZfOa0qvpFv9E4cVU7hRyBpzNITNfVHnefvQBLAWDF+J2FtKuzzwrhVu0XE8Zc9MhBgb
Eb9z7UZLhhhEeAxwwVmPvwi5eA4Pd+eK/md0cl8jtbQxROjsF9EU2mlLuSnLo3hPD5DZoyuLLXih
XroJyxpkOqOLF+pVQWbFrs3OIGX4Qd/GBJbLVdxysCKRmh92JdEPwBZwpa/cnbucP0WJgHt97bIx
iTItm/cIb9yJGz+5IrS2lRsyDTG1TC1ZhGYKR9UUPQHTeonlpTYEyDrqWCvad1pEKOLWS1g7WaZN
FHgRfOcSd+IFHUwugtnCosMSAn/5RFVBH24BC0emgp8kiMkwi6YpBdxIGfkRBuuBbdSgSsWCJpnx
ovth7voU0TWkErAI3eLBXfhPMQ11vX7T+7WhB9eHz6qGU65YhIbxAIOWqoVtNocU9vpd71/zh93Y
O4AOWgvPe4QffS+L3LAGVOJDBKv7Ps1IvO5cYOhWnnS+7QwQd4yzfH8zm6+TdZR91b94P472L7zK
Izedw4b8tlP/r3/opaYmwsIeJYjtB8UhfqOihZeAy3vjT6eB1xm4aVbjiJ4RusG8CB1c5E0Rjj3W
RnN/GUObB9Y+/2/FQ5svRaqeiTr1+lfvP6tSqrg4IOIH//tv/5Eu3cLtnJECgSes4Byx09CtT43h
h6iERGmQAF/Ag498hi7icmwwCqnYtiqp/DsceTAKljW5p9+e+m5cwF7yOz8gP8ZlfF62ibGRImIT
GOA7jYHAB3cJM9IP3XoflGJs09B0EXGmKzf3ib9swpYlNC5Db5L6d++njDu3G/jdydx3u2ma1/Do
+vfvEHD2I1jaByAL4EHXbpLNW2pNhZpXhcDXcywh3K/aaLDB7VxqboFSAFIfm78a0Cy8Og+TcWTV
n9S/fDHFjuRjhq4F8NgTrGyWu6Xrv++SMfyaTfoQYBWeRLMc0x4ZsCIUMLpad9qygV6ltSpn8iUs
08SYvjt3Q5dhvyIMZMctQgiaAxq6CHXGaVGHiCyA0ziE03/CHJ4I5aGGezjtTYT1dka8CDK1Scy2
XP/0fiZ9lsNPianCbHxMRJz63AWLqBdYcX0BwvgSdNw6P5k2LeXVnW9cQsNB7eQFEYmRNxijmNKY
L6P1ybTPJO+q79BYOIs79z6bg6JIAvjcyEX74c6Vn2VpyU1vvbXPchARqn71lut8wnoFFdr4nhc7
DwQnOnWn5fIf4rHbijYrAk6A2ooVfhzQZZweYoYKbS/Bu5kKUR/9aAJI5Y5oonPFFZ64GkSkjvVp
BlI673zEIBv/IJNHgxv+fX0YvfgGAYTcjyO3lbeomALgOjkcVKz6L0T1H7msVqSYAvgbHEdZZ4AZ
k4h65+w1FpHyVFEnVJhs/unXwAuLmjAo40cjyPrH9wuqcgM3Lt7gMR4fxHxF+DCrDVRSoPPnIXFx
z/5Sr5puAu16ab/Sl6/xIR35Bc1ZYGlP5USotW6HFkvt9fYX4sScJUvvrNeBMkogW2pclqqBAIMN
c8IJS9kiLOQzBDw6o4z4CbNeEQL2AkTGABWRqHWREtdj8i1k2mf6ZbJ93YjAWlc1lPLAFAG652VM
WlllGMFcv+X9nOIq30D1rOGUqxWRcnLtjd2ILQRAZ6f6Ne9f7vcwoWoo5WJFZPX8gPkRhIFKmzDy
UsHIzad+54S47YwsWvjPDRxDOhjzBm0z+KF+iPzMm5Zr7gxCH0p4Kyojwnj4Eb5H2NgR40hD9zv+
5f/kIRBRg6HUoRgCLt5t3AHR/SnttAM+6FhYv+z9BH2GusmoM8rHU0RQUAvGXEUN7SAFXBrkXo4P
qdrwXYLfiTCMT8Z55yZPGYrcQxeAo3+5H4wG9x8Hp//aocTjESCsTf8Y2CxpyJaT0UXSsGmDjVcR
9/X0D1nS0WSBV/94QVf5asXF4PosXxIgok6QXwOHQH3X6MUWYO+eQL1v8VA6fYyXMfe9YObnbFhR
ABPqx5hlVTlqzz2y82bxupUnJcI+x+LdlloowhrvY2ys28K1KoDfn3o0vY+RIyIY/gUBGtjYvoiy
nEGaYS41Q8amAFPP2Xk0alRTLr0dImzUoR+1kWAKUIqGLom9Q7LIEnBJKkO0iQlLwI0+88eo1G5p
iCJSX87gj4xSr2gumLZG4mVBZx6BwsKCFYEH4nkTr14epTNbABt2SAwnC0O+SEev3/J+veo8R+4P
YZCAnqr8cC+QZdViDuhNLgBu5gbsakU4dS890iIwjFLiX+wlVFZUtLLKNjpY80O+drN1ixpEpCtf
+9k8b6smMm10xXvZRkG8dpftJQvA8bUPvg73HfTdlvtHREb0db71kBmek1mNAnqhyyEjvBi5iYMp
cMLA1QWwNUSGXDZyI+sCGAVScjJ2sSJCnLceAg6EcgrGfYz+fjVe3s/akA69cVleIUI0Ywxom7GJ
MA3vkLydt0pDZTrsipfO7pEr1dKnMD+AHy690e0yF9QgCQBcck2E2ZgkKEWE1TFKWj5iRYQfc7R2
g7FLpvXWKYtQFBEo3nhTVngoIlyko42fofapTcaKCJH3YUnd8Iz6o4iQH3uX2xVSlacxazaKKKf5
SDswge4cDNZljlFI8wnE6mndN2EJWoRVM0IJGytUFRH9dJB849G2VzctLzIGjIphzKhTQRWFh4Ig
dvUYdyBCn7uK03jNYBujAzUMCKrP9v1S5dO/03tzyDQz0cnRQr9elIxa8HliIOGrr/t6rjVMC8Ty
/oCuNequancrECGVoE38EgfL/cHXdERZvUHH7lqWbRigMaucxFJ//ByZfb1zLweH/BHPncyoosTW
RL6YAf/GBPg+6rFappYIHtgn7o4tYRfRpoKG6BnZKyIV3omDuN0CTUQFyGCCNMGY1HelvEoCpMsQ
OY2TOe1f12qGJsKmGLrB8ln+/yq7fz0kfpajFps1s4RUeKGQAkU8DGnIIlyJtJ4OmdGMziRbAhwc
dx7Jm5SBYSj1j88x1dex+4Hk7cUqIm7IR2h3uxwOr3qJpQVw1JE1lOr8EaVABP/zhKryzZNAf/H6
x+do5+sJZEzxwUX84yliDvgYm1kuIq8Fqanek4CLCC/Jjbdt5TuXw2t4nS9VBuAd7c7llfm1NzQb
HF3ea4IsOcXr9PkG3lblpIyQi9lKRqHjaHj34QBA2YcX3YNbt4taEi95feDYe1OloYPQ53jstSzO
uvbo+R1U8L/eBcZ8PkvDEDa4ORQMIjYwhpf7Ojd3Q1nWP6RS6syLkYTNcEoRJfD3edrqB6CIKJh8
+PQ/6AhWMCoMeOdrpN3E5GBfYPb7JM8aqmVploIJRRpGACDlBslyfzw2f1IxBGQauWHM0JKIaF8f
Idp2sZ0Ivyq1aOKD5Qci+rA4Ma3Z+POV5wVwV/7lkK9IRC1F2e6FJnkhwZzaOofeIyKg5MRx7fZg
gjQiokpDf+HXV5iKQhE9PoZwmtOUzClSrKkwLB2Z/oQ8bT6Emtbn5cobxdbe3ERUqHjS3OhFufhl
8Mv+O/SwqfMR9aiVmkt7S7GRMxG2F8r3GA+7iCzfcw8Bkj2FVorQ5BSByqD+HUNZyPvjP5grFKGP
4davIVHykkW06HTmBDmoqHw94AuUX5dIr6tyt96m47jBAe+4iJDBrd/qpSwiYPDRjTA5gLXYRVQY
3bpoD8KcoIg7SxH8s4fORWz2Grz39auesxNfP7w7P5ugMuygcIF2KOAFboJSdLqFpyMaZDEtFoJ2
h2kB1xFCKkXrg8Otl+CM4GbElal17gUoaf6nzkmKksYUHa1LZoOiTdp3p4P2IU4ezRk9BUo7/8sf
4iXcPwylKiJUiQc0BGNXK6KZ20OOiHVrsQIo80ccr1/VrQ7zDH12aryWRq6ISvsnSqYiIu/foZ21
aM1zfWmb66YDiE3TRlgHIUQJLVJE5JDso9l7/eQGqQ6k832ORkHQFw+qcSZtziIhc99CoAkGxeuz
WL6e4VM5BHhNneb6/2EmMBK5/Z3XPG4RlTtODGZD6+eZCyCijd8ggJ0VrNthExGFx1D6Mi+ETGxi
QwRfRlPRKYqaWwqeAHZzCwSX0YfmimUROvcdrCm2OVI5i/VlJ1qTYH9fT4OloT+Pqmi2inQmCaN3
kbTy+16/Q3tvjFNkFlPj5k2f77UCKkAM2p5Kg8tHUwzLxEYxY54BvOcSUNF+O6j/f9MUJfSFsy0b
c2F1zL+2Mdz9D7hL1ZZgyrzl9GhMH8f5pKicPeV4Ar/xK985iqmS5Ri7Jr8yn2av7bf8Rv/AZ18A
w7hBQ09U6i+E23biHhig9WUQBzmJ2Y5AVX1fS/P/MqClE6yz90I2EVvF1bhgl6Vv7VyiKnGKC27V
S/nAmqvkHC7Y39ObwDr1Dzmiud5xhzrwWTtz7xB7br0lRwypuPdmsMqgDbwpKASacVuEeCjewv+i
PtLbMYOz0sibdGQeYMj8r7vBwLcEDTVD9qhQnavbuqXohiSjk6ZuvJij8VYk3rizOfHGzK4OjCbm
39XnEB7cEwfz+g9pKq+99pBu8ftEcA6dxltkVoPOn8ik5m5eN2ua3x6AMX5uj1g3eXnlC/u44SSA
9/W7/wMAAP//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1668639</xdr:colOff>
      <xdr:row>8</xdr:row>
      <xdr:rowOff>28928</xdr:rowOff>
    </xdr:from>
    <xdr:to>
      <xdr:col>12</xdr:col>
      <xdr:colOff>1436461</xdr:colOff>
      <xdr:row>21</xdr:row>
      <xdr:rowOff>124882</xdr:rowOff>
    </xdr:to>
    <xdr:graphicFrame macro="">
      <xdr:nvGraphicFramePr>
        <xdr:cNvPr id="2" name="Chart 1">
          <a:extLst>
            <a:ext uri="{FF2B5EF4-FFF2-40B4-BE49-F238E27FC236}">
              <a16:creationId xmlns:a16="http://schemas.microsoft.com/office/drawing/2014/main" id="{D560DB0D-DD8D-11BE-0770-166BD52DE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9267</xdr:colOff>
      <xdr:row>25</xdr:row>
      <xdr:rowOff>13983</xdr:rowOff>
    </xdr:from>
    <xdr:to>
      <xdr:col>10</xdr:col>
      <xdr:colOff>756397</xdr:colOff>
      <xdr:row>38</xdr:row>
      <xdr:rowOff>111114</xdr:rowOff>
    </xdr:to>
    <xdr:graphicFrame macro="">
      <xdr:nvGraphicFramePr>
        <xdr:cNvPr id="3" name="Chart 2">
          <a:extLst>
            <a:ext uri="{FF2B5EF4-FFF2-40B4-BE49-F238E27FC236}">
              <a16:creationId xmlns:a16="http://schemas.microsoft.com/office/drawing/2014/main" id="{3BF11992-0E87-1C61-15BA-A5521CD87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13804</xdr:colOff>
      <xdr:row>43</xdr:row>
      <xdr:rowOff>1933</xdr:rowOff>
    </xdr:from>
    <xdr:to>
      <xdr:col>10</xdr:col>
      <xdr:colOff>1341886</xdr:colOff>
      <xdr:row>56</xdr:row>
      <xdr:rowOff>53285</xdr:rowOff>
    </xdr:to>
    <xdr:graphicFrame macro="">
      <xdr:nvGraphicFramePr>
        <xdr:cNvPr id="4" name="Chart 3">
          <a:extLst>
            <a:ext uri="{FF2B5EF4-FFF2-40B4-BE49-F238E27FC236}">
              <a16:creationId xmlns:a16="http://schemas.microsoft.com/office/drawing/2014/main" id="{FC6F623D-4EDA-CC81-300D-149379AA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1122946</xdr:colOff>
      <xdr:row>63</xdr:row>
      <xdr:rowOff>199189</xdr:rowOff>
    </xdr:from>
    <xdr:to>
      <xdr:col>11</xdr:col>
      <xdr:colOff>11981</xdr:colOff>
      <xdr:row>77</xdr:row>
      <xdr:rowOff>135021</xdr:rowOff>
    </xdr:to>
    <xdr:graphicFrame macro="">
      <xdr:nvGraphicFramePr>
        <xdr:cNvPr id="5" name="Chart 4">
          <a:extLst>
            <a:ext uri="{FF2B5EF4-FFF2-40B4-BE49-F238E27FC236}">
              <a16:creationId xmlns:a16="http://schemas.microsoft.com/office/drawing/2014/main" id="{08E3B6FF-92A0-1298-9BD8-3D5445FD1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4535</xdr:colOff>
      <xdr:row>86</xdr:row>
      <xdr:rowOff>178102</xdr:rowOff>
    </xdr:from>
    <xdr:to>
      <xdr:col>9</xdr:col>
      <xdr:colOff>15118</xdr:colOff>
      <xdr:row>100</xdr:row>
      <xdr:rowOff>169636</xdr:rowOff>
    </xdr:to>
    <xdr:graphicFrame macro="">
      <xdr:nvGraphicFramePr>
        <xdr:cNvPr id="6" name="Chart 5">
          <a:extLst>
            <a:ext uri="{FF2B5EF4-FFF2-40B4-BE49-F238E27FC236}">
              <a16:creationId xmlns:a16="http://schemas.microsoft.com/office/drawing/2014/main" id="{C996DB61-4266-3EC1-42A3-6E585D581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12700</xdr:colOff>
      <xdr:row>103</xdr:row>
      <xdr:rowOff>19050</xdr:rowOff>
    </xdr:from>
    <xdr:to>
      <xdr:col>8</xdr:col>
      <xdr:colOff>1727200</xdr:colOff>
      <xdr:row>116</xdr:row>
      <xdr:rowOff>120650</xdr:rowOff>
    </xdr:to>
    <xdr:graphicFrame macro="">
      <xdr:nvGraphicFramePr>
        <xdr:cNvPr id="7" name="Chart 6">
          <a:extLst>
            <a:ext uri="{FF2B5EF4-FFF2-40B4-BE49-F238E27FC236}">
              <a16:creationId xmlns:a16="http://schemas.microsoft.com/office/drawing/2014/main" id="{F0106756-404B-5C05-AB08-324B4FEF7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14723</xdr:colOff>
      <xdr:row>123</xdr:row>
      <xdr:rowOff>27240</xdr:rowOff>
    </xdr:from>
    <xdr:to>
      <xdr:col>9</xdr:col>
      <xdr:colOff>1417245</xdr:colOff>
      <xdr:row>148</xdr:row>
      <xdr:rowOff>153940</xdr:rowOff>
    </xdr:to>
    <xdr:graphicFrame macro="">
      <xdr:nvGraphicFramePr>
        <xdr:cNvPr id="8" name="Chart 7">
          <a:extLst>
            <a:ext uri="{FF2B5EF4-FFF2-40B4-BE49-F238E27FC236}">
              <a16:creationId xmlns:a16="http://schemas.microsoft.com/office/drawing/2014/main" id="{518AE1F9-BDE3-16FA-C4AE-5278122C2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18955</xdr:colOff>
      <xdr:row>43</xdr:row>
      <xdr:rowOff>12700</xdr:rowOff>
    </xdr:from>
    <xdr:to>
      <xdr:col>13</xdr:col>
      <xdr:colOff>381571</xdr:colOff>
      <xdr:row>49</xdr:row>
      <xdr:rowOff>165099</xdr:rowOff>
    </xdr:to>
    <mc:AlternateContent xmlns:mc="http://schemas.openxmlformats.org/markup-compatibility/2006" xmlns:a14="http://schemas.microsoft.com/office/drawing/2010/main">
      <mc:Choice Requires="a14">
        <xdr:graphicFrame macro="">
          <xdr:nvGraphicFramePr>
            <xdr:cNvPr id="9" name="Genus">
              <a:extLst>
                <a:ext uri="{FF2B5EF4-FFF2-40B4-BE49-F238E27FC236}">
                  <a16:creationId xmlns:a16="http://schemas.microsoft.com/office/drawing/2014/main" id="{168B00D4-7ED4-55EF-3330-75D5560D88CD}"/>
                </a:ext>
              </a:extLst>
            </xdr:cNvPr>
            <xdr:cNvGraphicFramePr/>
          </xdr:nvGraphicFramePr>
          <xdr:xfrm>
            <a:off x="0" y="0"/>
            <a:ext cx="0" cy="0"/>
          </xdr:xfrm>
          <a:graphic>
            <a:graphicData uri="http://schemas.microsoft.com/office/drawing/2010/slicer">
              <sle:slicer xmlns:sle="http://schemas.microsoft.com/office/drawing/2010/slicer" name="Genus"/>
            </a:graphicData>
          </a:graphic>
        </xdr:graphicFrame>
      </mc:Choice>
      <mc:Fallback xmlns="">
        <xdr:sp macro="" textlink="">
          <xdr:nvSpPr>
            <xdr:cNvPr id="0" name=""/>
            <xdr:cNvSpPr>
              <a:spLocks noTextEdit="1"/>
            </xdr:cNvSpPr>
          </xdr:nvSpPr>
          <xdr:spPr>
            <a:xfrm>
              <a:off x="18685002" y="8902700"/>
              <a:ext cx="1824591" cy="13928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23089</xdr:colOff>
      <xdr:row>173</xdr:row>
      <xdr:rowOff>13854</xdr:rowOff>
    </xdr:from>
    <xdr:to>
      <xdr:col>10</xdr:col>
      <xdr:colOff>19241</xdr:colOff>
      <xdr:row>200</xdr:row>
      <xdr:rowOff>19242</xdr:rowOff>
    </xdr:to>
    <xdr:graphicFrame macro="">
      <xdr:nvGraphicFramePr>
        <xdr:cNvPr id="10" name="Chart 9">
          <a:extLst>
            <a:ext uri="{FF2B5EF4-FFF2-40B4-BE49-F238E27FC236}">
              <a16:creationId xmlns:a16="http://schemas.microsoft.com/office/drawing/2014/main" id="{7EB12FEA-2F1F-536E-407A-6EC5C59ED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1618827</xdr:colOff>
      <xdr:row>206</xdr:row>
      <xdr:rowOff>199814</xdr:rowOff>
    </xdr:from>
    <xdr:to>
      <xdr:col>10</xdr:col>
      <xdr:colOff>196427</xdr:colOff>
      <xdr:row>220</xdr:row>
      <xdr:rowOff>98214</xdr:rowOff>
    </xdr:to>
    <xdr:graphicFrame macro="">
      <xdr:nvGraphicFramePr>
        <xdr:cNvPr id="11" name="Chart 10">
          <a:extLst>
            <a:ext uri="{FF2B5EF4-FFF2-40B4-BE49-F238E27FC236}">
              <a16:creationId xmlns:a16="http://schemas.microsoft.com/office/drawing/2014/main" id="{E267E49A-B409-BC97-2495-ED5D63393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31750</xdr:colOff>
      <xdr:row>151</xdr:row>
      <xdr:rowOff>171450</xdr:rowOff>
    </xdr:from>
    <xdr:to>
      <xdr:col>10</xdr:col>
      <xdr:colOff>0</xdr:colOff>
      <xdr:row>170</xdr:row>
      <xdr:rowOff>139700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8AEABD0D-62B1-0B34-3175-74902D3448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480050" y="30956250"/>
              <a:ext cx="10725150" cy="38290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carlos ramirez" id="{09CB50DF-FC12-2C48-8902-835225B18043}"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921.939378124996" createdVersion="8" refreshedVersion="8" minRefreshableVersion="3" recordCount="1000" xr:uid="{10442531-3E18-2747-93FC-0044896BF37C}">
  <cacheSource type="worksheet">
    <worksheetSource name="crocodile_dataset"/>
  </cacheSource>
  <cacheFields count="16">
    <cacheField name="Observation ID" numFmtId="1">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Common Name" numFmtId="49">
      <sharedItems/>
    </cacheField>
    <cacheField name="Scientific Name" numFmtId="49">
      <sharedItems count="18">
        <s v="Crocodylus moreletii"/>
        <s v="Crocodylus acutus"/>
        <s v="Crocodylus intermedius"/>
        <s v="Crocodylus palustris"/>
        <s v="Crocodylus siamensis"/>
        <s v="Osteolaemus osborni"/>
        <s v="Crocodylus suchus"/>
        <s v="Osteolaemus tetraspis"/>
        <s v="Crocodylus niloticus"/>
        <s v="Crocodylus raninus"/>
        <s v="Crocodylus porosus"/>
        <s v="Crocodylus rhombifer"/>
        <s v="Crocodylus mindorensis"/>
        <s v="Crocodylus novaeguineae"/>
        <s v="Mecistops cataphractus"/>
        <s v="Crocodylus johnstoni"/>
        <s v="Mecistops leptorhynchus"/>
        <s v="Crocodylus halli"/>
      </sharedItems>
    </cacheField>
    <cacheField name="Family" numFmtId="49">
      <sharedItems/>
    </cacheField>
    <cacheField name="Genus" numFmtId="49">
      <sharedItems count="3">
        <s v="Crocodylus"/>
        <s v="Osteolaemus"/>
        <s v="Mecistops"/>
      </sharedItems>
    </cacheField>
    <cacheField name="Observed Length (m)" numFmtId="2">
      <sharedItems containsSemiMixedTypes="0" containsString="0" containsNumber="1" minValue="0.14000000000000001" maxValue="6.12" count="390">
        <n v="1.9"/>
        <n v="4.09"/>
        <n v="1.08"/>
        <n v="2.42"/>
        <n v="3.75"/>
        <n v="2.64"/>
        <n v="2.85"/>
        <n v="0.35"/>
        <n v="3.05"/>
        <n v="3.39"/>
        <n v="1.22"/>
        <n v="1.84"/>
        <n v="2.63"/>
        <n v="3.65"/>
        <n v="1.32"/>
        <n v="2"/>
        <n v="1.98"/>
        <n v="4.37"/>
        <n v="1.07"/>
        <n v="1.55"/>
        <n v="2.52"/>
        <n v="4.6500000000000004"/>
        <n v="1.77"/>
        <n v="2.44"/>
        <n v="3.18"/>
        <n v="0.34"/>
        <n v="3.94"/>
        <n v="3.22"/>
        <n v="4.71"/>
        <n v="2.04"/>
        <n v="4.1100000000000003"/>
        <n v="1.01"/>
        <n v="0.76"/>
        <n v="2.2599999999999998"/>
        <n v="1.48"/>
        <n v="2.96"/>
        <n v="1.05"/>
        <n v="2.72"/>
        <n v="3.25"/>
        <n v="3.57"/>
        <n v="0.28999999999999998"/>
        <n v="2.33"/>
        <n v="2.5"/>
        <n v="3.04"/>
        <n v="3.4"/>
        <n v="2.4300000000000002"/>
        <n v="2.5099999999999998"/>
        <n v="0.96"/>
        <n v="5.83"/>
        <n v="2.97"/>
        <n v="0.43"/>
        <n v="2.0499999999999998"/>
        <n v="5.43"/>
        <n v="2.56"/>
        <n v="1.18"/>
        <n v="3.78"/>
        <n v="1.93"/>
        <n v="1.25"/>
        <n v="2.23"/>
        <n v="3.66"/>
        <n v="1.85"/>
        <n v="4.9000000000000004"/>
        <n v="1.2"/>
        <n v="2.9"/>
        <n v="4.34"/>
        <n v="2.54"/>
        <n v="2.15"/>
        <n v="2.13"/>
        <n v="1.69"/>
        <n v="5.07"/>
        <n v="1.1000000000000001"/>
        <n v="3.02"/>
        <n v="1.6"/>
        <n v="2.31"/>
        <n v="0.79"/>
        <n v="1.23"/>
        <n v="2.82"/>
        <n v="2.76"/>
        <n v="2.4500000000000002"/>
        <n v="3.32"/>
        <n v="3.88"/>
        <n v="1.96"/>
        <n v="1.21"/>
        <n v="2.7"/>
        <n v="3.08"/>
        <n v="2.4"/>
        <n v="2.71"/>
        <n v="2.21"/>
        <n v="4.8600000000000003"/>
        <n v="2.27"/>
        <n v="2.58"/>
        <n v="2.93"/>
        <n v="2.2799999999999998"/>
        <n v="3.07"/>
        <n v="2.57"/>
        <n v="2.46"/>
        <n v="3.59"/>
        <n v="1.59"/>
        <n v="4.68"/>
        <n v="5.0999999999999996"/>
        <n v="4.55"/>
        <n v="5.22"/>
        <n v="0.86"/>
        <n v="2.69"/>
        <n v="1.37"/>
        <n v="3.19"/>
        <n v="2.87"/>
        <n v="2.88"/>
        <n v="2.0699999999999998"/>
        <n v="1.52"/>
        <n v="1.57"/>
        <n v="2.81"/>
        <n v="1.94"/>
        <n v="3.11"/>
        <n v="2.36"/>
        <n v="3.68"/>
        <n v="3.41"/>
        <n v="1.47"/>
        <n v="2.17"/>
        <n v="1.53"/>
        <n v="0.88"/>
        <n v="3.13"/>
        <n v="3.27"/>
        <n v="0.16"/>
        <n v="6.02"/>
        <n v="0.6"/>
        <n v="0.94"/>
        <n v="2.2200000000000002"/>
        <n v="3.1"/>
        <n v="2.75"/>
        <n v="5.48"/>
        <n v="3.85"/>
        <n v="1.1299999999999999"/>
        <n v="0.36"/>
        <n v="4.21"/>
        <n v="1.49"/>
        <n v="1.04"/>
        <n v="2.79"/>
        <n v="1.1200000000000001"/>
        <n v="3.7"/>
        <n v="2.98"/>
        <n v="5.32"/>
        <n v="2.1"/>
        <n v="2.0099999999999998"/>
        <n v="0.5"/>
        <n v="1.03"/>
        <n v="0.87"/>
        <n v="2.1800000000000002"/>
        <n v="2.74"/>
        <n v="1"/>
        <n v="0.99"/>
        <n v="2.89"/>
        <n v="3.58"/>
        <n v="0.56000000000000005"/>
        <n v="2.25"/>
        <n v="4.62"/>
        <n v="1.83"/>
        <n v="1.51"/>
        <n v="5.91"/>
        <n v="3.09"/>
        <n v="2.61"/>
        <n v="0.93"/>
        <n v="1.64"/>
        <n v="0.33"/>
        <n v="2.0299999999999998"/>
        <n v="2.77"/>
        <n v="2.78"/>
        <n v="1.92"/>
        <n v="1.4"/>
        <n v="1.79"/>
        <n v="2.99"/>
        <n v="0.82"/>
        <n v="3.14"/>
        <n v="1.74"/>
        <n v="2.94"/>
        <n v="1.88"/>
        <n v="1.99"/>
        <n v="1.46"/>
        <n v="2.14"/>
        <n v="1.42"/>
        <n v="3.55"/>
        <n v="2.8"/>
        <n v="1.24"/>
        <n v="2.86"/>
        <n v="0.38"/>
        <n v="3.56"/>
        <n v="3.51"/>
        <n v="3.53"/>
        <n v="3.06"/>
        <n v="1.56"/>
        <n v="0.57999999999999996"/>
        <n v="4"/>
        <n v="2.68"/>
        <n v="2.08"/>
        <n v="5.18"/>
        <n v="2.67"/>
        <n v="4.1900000000000004"/>
        <n v="1.28"/>
        <n v="1.78"/>
        <n v="1.76"/>
        <n v="2.02"/>
        <n v="1.31"/>
        <n v="2.29"/>
        <n v="1.36"/>
        <n v="4.96"/>
        <n v="1.1100000000000001"/>
        <n v="3.15"/>
        <n v="2.48"/>
        <n v="1.63"/>
        <n v="1.35"/>
        <n v="3.62"/>
        <n v="2.06"/>
        <n v="2.92"/>
        <n v="1.34"/>
        <n v="4.33"/>
        <n v="1.67"/>
        <n v="2.73"/>
        <n v="1.73"/>
        <n v="3.3"/>
        <n v="1.75"/>
        <n v="3"/>
        <n v="0.72"/>
        <n v="1.86"/>
        <n v="3.81"/>
        <n v="2.59"/>
        <n v="2.95"/>
        <n v="3.49"/>
        <n v="0.61"/>
        <n v="0.24"/>
        <n v="0.9"/>
        <n v="1.0900000000000001"/>
        <n v="0.65"/>
        <n v="0.15"/>
        <n v="3.28"/>
        <n v="4.16"/>
        <n v="4.78"/>
        <n v="3.03"/>
        <n v="0.78"/>
        <n v="4.0999999999999996"/>
        <n v="1.61"/>
        <n v="0.84"/>
        <n v="4.07"/>
        <n v="2.6"/>
        <n v="6.12"/>
        <n v="1.58"/>
        <n v="1.82"/>
        <n v="0.64"/>
        <n v="1.66"/>
        <n v="1.91"/>
        <n v="2.41"/>
        <n v="0.53"/>
        <n v="3.12"/>
        <n v="0.46"/>
        <n v="1.89"/>
        <n v="0.48"/>
        <n v="3.44"/>
        <n v="2.11"/>
        <n v="2.66"/>
        <n v="2.16"/>
        <n v="3.36"/>
        <n v="0.49"/>
        <n v="2.34"/>
        <n v="3.91"/>
        <n v="2.91"/>
        <n v="1.06"/>
        <n v="2.5499999999999998"/>
        <n v="1.54"/>
        <n v="2.09"/>
        <n v="1.95"/>
        <n v="2.2000000000000002"/>
        <n v="3.74"/>
        <n v="2.62"/>
        <n v="1.33"/>
        <n v="3.87"/>
        <n v="0.7"/>
        <n v="3.83"/>
        <n v="3.01"/>
        <n v="0.91"/>
        <n v="1.45"/>
        <n v="3.52"/>
        <n v="1.68"/>
        <n v="3.43"/>
        <n v="5.31"/>
        <n v="4.22"/>
        <n v="0.27"/>
        <n v="2.2400000000000002"/>
        <n v="1.87"/>
        <n v="3.77"/>
        <n v="0.56999999999999995"/>
        <n v="0.28000000000000003"/>
        <n v="3.69"/>
        <n v="3.61"/>
        <n v="0.26"/>
        <n v="4.41"/>
        <n v="3.96"/>
        <n v="2.35"/>
        <n v="0.97"/>
        <n v="5.79"/>
        <n v="0.39"/>
        <n v="4.24"/>
        <n v="4.18"/>
        <n v="0.41"/>
        <n v="5.4"/>
        <n v="0.47"/>
        <n v="1.81"/>
        <n v="4.3499999999999996"/>
        <n v="0.32"/>
        <n v="3.9"/>
        <n v="2.39"/>
        <n v="4.99"/>
        <n v="2.3199999999999998"/>
        <n v="4.3099999999999996"/>
        <n v="1.1599999999999999"/>
        <n v="0.37"/>
        <n v="2.2999999999999998"/>
        <n v="4.6900000000000004"/>
        <n v="4.4400000000000004"/>
        <n v="1.62"/>
        <n v="3.71"/>
        <n v="2.83"/>
        <n v="3.38"/>
        <n v="3.42"/>
        <n v="1.29"/>
        <n v="0.8"/>
        <n v="1.97"/>
        <n v="2.5299999999999998"/>
        <n v="3.46"/>
        <n v="0.23"/>
        <n v="0.71"/>
        <n v="4.0199999999999996"/>
        <n v="4.29"/>
        <n v="3.98"/>
        <n v="5.05"/>
        <n v="4.51"/>
        <n v="1.38"/>
        <n v="0.17"/>
        <n v="0.69"/>
        <n v="4.76"/>
        <n v="1.3"/>
        <n v="2.4700000000000002"/>
        <n v="0.81"/>
        <n v="1.7"/>
        <n v="3.79"/>
        <n v="4.03"/>
        <n v="0.73"/>
        <n v="4.3899999999999997"/>
        <n v="2.4900000000000002"/>
        <n v="3.29"/>
        <n v="3.17"/>
        <n v="3.8"/>
        <n v="3.64"/>
        <n v="1.8"/>
        <n v="3.26"/>
        <n v="2.12"/>
        <n v="0.98"/>
        <n v="3.35"/>
        <n v="1.41"/>
        <n v="1.26"/>
        <n v="1.71"/>
        <n v="1.1499999999999999"/>
        <n v="3.45"/>
        <n v="0.14000000000000001"/>
        <n v="3.23"/>
        <n v="4.1399999999999997"/>
        <n v="3.48"/>
        <n v="1.1399999999999999"/>
        <n v="2.65"/>
        <n v="0.95"/>
        <n v="2.38"/>
        <n v="3.24"/>
        <n v="4.4800000000000004"/>
        <n v="3.16"/>
        <n v="4.8099999999999996"/>
        <n v="5.2"/>
        <n v="4.2300000000000004"/>
        <n v="4.79"/>
        <n v="3.6"/>
        <n v="4.54"/>
        <n v="3.72"/>
        <n v="4.84"/>
        <n v="5.13"/>
        <n v="3.97"/>
        <n v="0.19"/>
        <n v="4.01"/>
        <n v="3.21"/>
        <n v="3.67"/>
        <n v="4.5"/>
        <n v="2.84"/>
        <n v="2.37"/>
        <n v="0.92"/>
      </sharedItems>
    </cacheField>
    <cacheField name="Observed Weight (kg)" numFmtId="2">
      <sharedItems containsSemiMixedTypes="0" containsString="0" containsNumber="1" minValue="4.4000000000000004" maxValue="1139.7"/>
    </cacheField>
    <cacheField name="Age Class" numFmtId="49">
      <sharedItems count="4">
        <s v="Adult"/>
        <s v="Juvenile"/>
        <s v="Subadult"/>
        <s v="Hatchling"/>
      </sharedItems>
    </cacheField>
    <cacheField name="Sex" numFmtId="49">
      <sharedItems count="3">
        <s v="Male"/>
        <s v="Unknown"/>
        <s v="Female"/>
      </sharedItems>
    </cacheField>
    <cacheField name="Date of Observation" numFmtId="14">
      <sharedItems containsNonDate="0"/>
    </cacheField>
    <cacheField name="Country/Region" numFmtId="49">
      <sharedItems count="47">
        <s v="Belize"/>
        <s v="Venezuela"/>
        <s v="Mexico"/>
        <s v="India"/>
        <s v="Thailand"/>
        <s v="Central African Republic"/>
        <s v="Sudan"/>
        <s v="Liberia"/>
        <s v="Cambodia"/>
        <s v="Côte d'Ivoire"/>
        <s v="Indonesia (Borneo)"/>
        <s v="Philippines"/>
        <s v="Malaysia (Borneo)"/>
        <s v="Tanzania"/>
        <s v="Congo (DRC)"/>
        <s v="Cuba"/>
        <s v="Kenya"/>
        <s v="Pakistan"/>
        <s v="USA (Florida)"/>
        <s v="Papua New Guinea"/>
        <s v="Australia"/>
        <s v="Senegal"/>
        <s v="South Africa"/>
        <s v="Guatemala"/>
        <s v="Colombia"/>
        <s v="Sierra Leone"/>
        <s v="Indonesia (Papua)"/>
        <s v="Guinea"/>
        <s v="Nigeria"/>
        <s v="Indonesia"/>
        <s v="Vietnam"/>
        <s v="Cameroon"/>
        <s v="Congo Basin Countries"/>
        <s v="Egypt"/>
        <s v="Mali"/>
        <s v="Gabon"/>
        <s v="Malaysia"/>
        <s v="Niger"/>
        <s v="Costa Rica"/>
        <s v="Chad"/>
        <s v="Iran (historic)"/>
        <s v="Laos"/>
        <s v="Ghana"/>
        <s v="Mauritania"/>
        <s v="Uganda"/>
        <s v="Sri Lanka"/>
        <s v="Nepal"/>
      </sharedItems>
    </cacheField>
    <cacheField name="Habitat Type" numFmtId="49">
      <sharedItems count="29">
        <s v="Swamps"/>
        <s v="Mangroves"/>
        <s v="Flooded Savannas"/>
        <s v="Rivers"/>
        <s v="Reservoirs"/>
        <s v="Slow Rivers"/>
        <s v="Forest Swamps"/>
        <s v="Lakes"/>
        <s v="Lagoons"/>
        <s v="Small Streams"/>
        <s v="Estuarine Systems"/>
        <s v="Estuaries"/>
        <s v="Marshes"/>
        <s v="Freshwater Marshes"/>
        <s v="Freshwater Rivers"/>
        <s v="Oases"/>
        <s v="Large Rivers"/>
        <s v="Shaded Forest Rivers"/>
        <s v="Coastal Wetlands"/>
        <s v="Slow Streams"/>
        <s v="Brackish Rivers"/>
        <s v="Forest Rivers"/>
        <s v="Coastal Lagoons"/>
        <s v="Billabongs"/>
        <s v="Gorges"/>
        <s v="Freshwater Wetlands"/>
        <s v="Tidal Rivers"/>
        <s v="Oxbow Lakes"/>
        <s v="Ponds"/>
      </sharedItems>
    </cacheField>
    <cacheField name="Conservation Status" numFmtId="49">
      <sharedItems count="5">
        <s v="Least Concern"/>
        <s v="Vulnerable"/>
        <s v="Critically Endangered"/>
        <s v="Data Deficient"/>
        <s v="Endangered"/>
      </sharedItems>
    </cacheField>
    <cacheField name="Observer Name" numFmtId="49">
      <sharedItems/>
    </cacheField>
    <cacheField name="Notes" numFmtId="49">
      <sharedItems/>
    </cacheField>
    <cacheField name="Blank cells count" numFmtId="49">
      <sharedItems containsSemiMixedTypes="0" containsString="0" containsNumber="1" containsInteger="1" minValue="0" maxValue="0"/>
    </cacheField>
  </cacheFields>
  <extLst>
    <ext xmlns:x14="http://schemas.microsoft.com/office/spreadsheetml/2009/9/main" uri="{725AE2AE-9491-48be-B2B4-4EB974FC3084}">
      <x14:pivotCacheDefinition pivotCacheId="698376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Morelet's Crocodile"/>
    <x v="0"/>
    <s v="Crocodylidae"/>
    <x v="0"/>
    <x v="0"/>
    <n v="62"/>
    <x v="0"/>
    <x v="0"/>
    <s v="31-03-2018"/>
    <x v="0"/>
    <x v="0"/>
    <x v="0"/>
    <s v="Allison Hill"/>
    <s v="Cause bill scientist nation opportunity."/>
    <n v="0"/>
  </r>
  <r>
    <x v="1"/>
    <s v="American Crocodile"/>
    <x v="1"/>
    <s v="Crocodylidae"/>
    <x v="0"/>
    <x v="1"/>
    <n v="334.5"/>
    <x v="0"/>
    <x v="0"/>
    <s v="28-01-2015"/>
    <x v="1"/>
    <x v="1"/>
    <x v="1"/>
    <s v="Brandon Hall"/>
    <s v="Ago current practice nation determine operation speak according."/>
    <n v="0"/>
  </r>
  <r>
    <x v="2"/>
    <s v="Orinoco Crocodile"/>
    <x v="2"/>
    <s v="Crocodylidae"/>
    <x v="0"/>
    <x v="2"/>
    <n v="118.2"/>
    <x v="1"/>
    <x v="1"/>
    <s v="07-12-2010"/>
    <x v="1"/>
    <x v="2"/>
    <x v="2"/>
    <s v="Melissa Peterson"/>
    <s v="Democratic shake bill here grow gas enough analysis least by two."/>
    <n v="0"/>
  </r>
  <r>
    <x v="3"/>
    <s v="Morelet's Crocodile"/>
    <x v="0"/>
    <s v="Crocodylidae"/>
    <x v="0"/>
    <x v="3"/>
    <n v="90.4"/>
    <x v="0"/>
    <x v="0"/>
    <s v="01-11-2019"/>
    <x v="2"/>
    <x v="3"/>
    <x v="0"/>
    <s v="Edward Fuller"/>
    <s v="Officer relate animal direction eye bag do."/>
    <n v="0"/>
  </r>
  <r>
    <x v="4"/>
    <s v="Mugger Crocodile (Marsh Crocodile)"/>
    <x v="3"/>
    <s v="Crocodylidae"/>
    <x v="0"/>
    <x v="4"/>
    <n v="269.39999999999998"/>
    <x v="0"/>
    <x v="1"/>
    <s v="15-07-2019"/>
    <x v="3"/>
    <x v="3"/>
    <x v="1"/>
    <s v="Donald Reid"/>
    <s v="Class great prove reduce raise author play move each left establish understand read detail."/>
    <n v="0"/>
  </r>
  <r>
    <x v="5"/>
    <s v="Mugger Crocodile (Marsh Crocodile)"/>
    <x v="3"/>
    <s v="Crocodylidae"/>
    <x v="0"/>
    <x v="5"/>
    <n v="137.4"/>
    <x v="0"/>
    <x v="0"/>
    <s v="08-06-2023"/>
    <x v="3"/>
    <x v="4"/>
    <x v="1"/>
    <s v="Randy Brown"/>
    <s v="Source husband at tree note responsibility defense."/>
    <n v="0"/>
  </r>
  <r>
    <x v="6"/>
    <s v="Siamese Crocodile"/>
    <x v="4"/>
    <s v="Crocodylidae"/>
    <x v="0"/>
    <x v="6"/>
    <n v="157.69999999999999"/>
    <x v="2"/>
    <x v="0"/>
    <s v="10-12-2010"/>
    <x v="4"/>
    <x v="5"/>
    <x v="2"/>
    <s v="Dr. Marvin Thomas Jr."/>
    <s v="Much section investment on gun young catch management sense technology check civil quite others his other life edge."/>
    <n v="0"/>
  </r>
  <r>
    <x v="7"/>
    <s v="Congo Dwarf Crocodile"/>
    <x v="5"/>
    <s v="Crocodylidae"/>
    <x v="1"/>
    <x v="7"/>
    <n v="4.7"/>
    <x v="1"/>
    <x v="1"/>
    <s v="03-08-2008"/>
    <x v="5"/>
    <x v="6"/>
    <x v="3"/>
    <s v="Terri Frazier"/>
    <s v="Race Mr environment political born itself law west."/>
    <n v="0"/>
  </r>
  <r>
    <x v="8"/>
    <s v="West African Crocodile"/>
    <x v="6"/>
    <s v="Crocodylidae"/>
    <x v="0"/>
    <x v="8"/>
    <n v="201.2"/>
    <x v="0"/>
    <x v="0"/>
    <s v="16-04-2020"/>
    <x v="6"/>
    <x v="7"/>
    <x v="0"/>
    <s v="Deborah Mason"/>
    <s v="Medical blood personal success medical current hear claim well."/>
    <n v="0"/>
  </r>
  <r>
    <x v="9"/>
    <s v="Morelet's Crocodile"/>
    <x v="0"/>
    <s v="Crocodylidae"/>
    <x v="0"/>
    <x v="9"/>
    <n v="197.2"/>
    <x v="0"/>
    <x v="0"/>
    <s v="21-05-2016"/>
    <x v="2"/>
    <x v="8"/>
    <x v="0"/>
    <s v="Tamara George"/>
    <s v="Affect upon these story film around there water beat magazine attorney set."/>
    <n v="0"/>
  </r>
  <r>
    <x v="10"/>
    <s v="West African Dwarf Crocodile"/>
    <x v="7"/>
    <s v="Crocodylidae"/>
    <x v="1"/>
    <x v="10"/>
    <n v="15.8"/>
    <x v="0"/>
    <x v="0"/>
    <s v="08-06-2018"/>
    <x v="7"/>
    <x v="9"/>
    <x v="1"/>
    <s v="Betty Alvarez"/>
    <s v="Close month parent who up sense ready."/>
    <n v="0"/>
  </r>
  <r>
    <x v="11"/>
    <s v="Morelet's Crocodile"/>
    <x v="0"/>
    <s v="Crocodylidae"/>
    <x v="0"/>
    <x v="11"/>
    <n v="60.7"/>
    <x v="0"/>
    <x v="0"/>
    <s v="19-10-2019"/>
    <x v="0"/>
    <x v="8"/>
    <x v="0"/>
    <s v="Jennifer Powers"/>
    <s v="Just military building different full open discover detail."/>
    <n v="0"/>
  </r>
  <r>
    <x v="12"/>
    <s v="Siamese Crocodile"/>
    <x v="4"/>
    <s v="Crocodylidae"/>
    <x v="0"/>
    <x v="12"/>
    <n v="121.3"/>
    <x v="2"/>
    <x v="1"/>
    <s v="16-02-2015"/>
    <x v="8"/>
    <x v="5"/>
    <x v="2"/>
    <s v="Mark Perez"/>
    <s v="Teacher audience draw protect Democrat."/>
    <n v="0"/>
  </r>
  <r>
    <x v="13"/>
    <s v="American Crocodile"/>
    <x v="1"/>
    <s v="Crocodylidae"/>
    <x v="0"/>
    <x v="13"/>
    <n v="217.7"/>
    <x v="0"/>
    <x v="0"/>
    <s v="07-07-2006"/>
    <x v="2"/>
    <x v="1"/>
    <x v="1"/>
    <s v="Timothy Duncan"/>
    <s v="Drug list imagine behind probably great in tell."/>
    <n v="0"/>
  </r>
  <r>
    <x v="14"/>
    <s v="West African Dwarf Crocodile"/>
    <x v="7"/>
    <s v="Crocodylidae"/>
    <x v="1"/>
    <x v="14"/>
    <n v="19.2"/>
    <x v="0"/>
    <x v="2"/>
    <s v="14-06-2010"/>
    <x v="9"/>
    <x v="9"/>
    <x v="1"/>
    <s v="Matthew Lucas"/>
    <s v="I fund technology eat couple large."/>
    <n v="0"/>
  </r>
  <r>
    <x v="15"/>
    <s v="Morelet's Crocodile"/>
    <x v="0"/>
    <s v="Crocodylidae"/>
    <x v="0"/>
    <x v="15"/>
    <n v="67.900000000000006"/>
    <x v="0"/>
    <x v="1"/>
    <s v="18-03-2007"/>
    <x v="2"/>
    <x v="3"/>
    <x v="0"/>
    <s v="Donald Wright"/>
    <s v="Kitchen technology nearly anything yourself structure why."/>
    <n v="0"/>
  </r>
  <r>
    <x v="16"/>
    <s v="Morelet's Crocodile"/>
    <x v="0"/>
    <s v="Crocodylidae"/>
    <x v="0"/>
    <x v="16"/>
    <n v="61.5"/>
    <x v="1"/>
    <x v="1"/>
    <s v="14-03-2007"/>
    <x v="2"/>
    <x v="8"/>
    <x v="0"/>
    <s v="Sarah Martin"/>
    <s v="Loss ten total clearly able hospital unit size expect recent room situation product main couple design around."/>
    <n v="0"/>
  </r>
  <r>
    <x v="17"/>
    <s v="Nile Crocodile"/>
    <x v="8"/>
    <s v="Crocodylidae"/>
    <x v="0"/>
    <x v="17"/>
    <n v="565"/>
    <x v="0"/>
    <x v="2"/>
    <s v="13-10-2025"/>
    <x v="6"/>
    <x v="4"/>
    <x v="0"/>
    <s v="Amy Edwards"/>
    <s v="Once me system church whether bag."/>
    <n v="0"/>
  </r>
  <r>
    <x v="18"/>
    <s v="Borneo Crocodile (disputed)"/>
    <x v="9"/>
    <s v="Crocodylidae"/>
    <x v="0"/>
    <x v="18"/>
    <n v="31.1"/>
    <x v="1"/>
    <x v="1"/>
    <s v="28-02-2017"/>
    <x v="10"/>
    <x v="10"/>
    <x v="3"/>
    <s v="Kurt Leonard"/>
    <s v="Identify walk now often always."/>
    <n v="0"/>
  </r>
  <r>
    <x v="19"/>
    <s v="Saltwater Crocodile"/>
    <x v="10"/>
    <s v="Crocodylidae"/>
    <x v="0"/>
    <x v="19"/>
    <n v="350.9"/>
    <x v="1"/>
    <x v="0"/>
    <s v="26-12-2017"/>
    <x v="11"/>
    <x v="11"/>
    <x v="0"/>
    <s v="Matthew Cunningham"/>
    <s v="Various daughter respond draw how public feel."/>
    <n v="0"/>
  </r>
  <r>
    <x v="20"/>
    <s v="Borneo Crocodile (disputed)"/>
    <x v="9"/>
    <s v="Crocodylidae"/>
    <x v="0"/>
    <x v="20"/>
    <n v="89.6"/>
    <x v="2"/>
    <x v="1"/>
    <s v="24-09-2011"/>
    <x v="12"/>
    <x v="10"/>
    <x v="3"/>
    <s v="Paul Jones"/>
    <s v="Perform none beyond Mrs media car give attention."/>
    <n v="0"/>
  </r>
  <r>
    <x v="21"/>
    <s v="Nile Crocodile"/>
    <x v="8"/>
    <s v="Crocodylidae"/>
    <x v="0"/>
    <x v="21"/>
    <n v="759.8"/>
    <x v="0"/>
    <x v="0"/>
    <s v="16-04-2013"/>
    <x v="13"/>
    <x v="7"/>
    <x v="0"/>
    <s v="Dustin Kim"/>
    <s v="Region particularly would pressure account stage federal professional voice care break blood network evening painting response."/>
    <n v="0"/>
  </r>
  <r>
    <x v="22"/>
    <s v="Congo Dwarf Crocodile"/>
    <x v="5"/>
    <s v="Crocodylidae"/>
    <x v="1"/>
    <x v="22"/>
    <n v="36"/>
    <x v="0"/>
    <x v="0"/>
    <s v="07-12-2010"/>
    <x v="14"/>
    <x v="6"/>
    <x v="3"/>
    <s v="Mark Baker"/>
    <s v="Economy traditional anything plant stop analysis four capital woman claim kind relationship night born war real chance."/>
    <n v="0"/>
  </r>
  <r>
    <x v="23"/>
    <s v="Cuban Crocodile"/>
    <x v="11"/>
    <s v="Crocodylidae"/>
    <x v="0"/>
    <x v="23"/>
    <n v="107.9"/>
    <x v="2"/>
    <x v="0"/>
    <s v="27-01-2007"/>
    <x v="15"/>
    <x v="0"/>
    <x v="2"/>
    <s v="Jacob Tran"/>
    <s v="Camera final together someone team together."/>
    <n v="0"/>
  </r>
  <r>
    <x v="24"/>
    <s v="Nile Crocodile"/>
    <x v="8"/>
    <s v="Crocodylidae"/>
    <x v="0"/>
    <x v="24"/>
    <n v="342.1"/>
    <x v="1"/>
    <x v="0"/>
    <s v="28-03-2017"/>
    <x v="16"/>
    <x v="12"/>
    <x v="0"/>
    <s v="David Garcia"/>
    <s v="This image per choice upon ten wish specific thing agent say forward us soon ten specific environment skin."/>
    <n v="0"/>
  </r>
  <r>
    <x v="25"/>
    <s v="Cuban Crocodile"/>
    <x v="11"/>
    <s v="Crocodylidae"/>
    <x v="0"/>
    <x v="25"/>
    <n v="42.4"/>
    <x v="3"/>
    <x v="1"/>
    <s v="23-04-2007"/>
    <x v="15"/>
    <x v="0"/>
    <x v="2"/>
    <s v="Shane Garrison"/>
    <s v="Current truth glass star the development process."/>
    <n v="0"/>
  </r>
  <r>
    <x v="26"/>
    <s v="Mugger Crocodile (Marsh Crocodile)"/>
    <x v="3"/>
    <s v="Crocodylidae"/>
    <x v="0"/>
    <x v="9"/>
    <n v="174.9"/>
    <x v="0"/>
    <x v="2"/>
    <s v="20-07-2022"/>
    <x v="17"/>
    <x v="3"/>
    <x v="1"/>
    <s v="Donald Jones"/>
    <s v="Go meeting quickly such former agree theory end oil."/>
    <n v="0"/>
  </r>
  <r>
    <x v="27"/>
    <s v="Orinoco Crocodile"/>
    <x v="2"/>
    <s v="Crocodylidae"/>
    <x v="0"/>
    <x v="26"/>
    <n v="367.9"/>
    <x v="2"/>
    <x v="0"/>
    <s v="21-10-2019"/>
    <x v="1"/>
    <x v="2"/>
    <x v="2"/>
    <s v="Mrs. Linda Reed"/>
    <s v="Job worker break tonight couple and job mind southern rather vote."/>
    <n v="0"/>
  </r>
  <r>
    <x v="28"/>
    <s v="Siamese Crocodile"/>
    <x v="4"/>
    <s v="Crocodylidae"/>
    <x v="0"/>
    <x v="27"/>
    <n v="196.6"/>
    <x v="0"/>
    <x v="1"/>
    <s v="05-06-2012"/>
    <x v="8"/>
    <x v="5"/>
    <x v="2"/>
    <s v="Christina Reynolds"/>
    <s v="Perhaps professional by tonight medical project for recent never court."/>
    <n v="0"/>
  </r>
  <r>
    <x v="29"/>
    <s v="Orinoco Crocodile"/>
    <x v="2"/>
    <s v="Crocodylidae"/>
    <x v="0"/>
    <x v="28"/>
    <n v="576.6"/>
    <x v="0"/>
    <x v="2"/>
    <s v="07-08-2018"/>
    <x v="1"/>
    <x v="2"/>
    <x v="2"/>
    <s v="Jamie Adkins"/>
    <s v="Past feeling nature a expert involve oil."/>
    <n v="0"/>
  </r>
  <r>
    <x v="30"/>
    <s v="Siamese Crocodile"/>
    <x v="4"/>
    <s v="Crocodylidae"/>
    <x v="0"/>
    <x v="29"/>
    <n v="80.2"/>
    <x v="0"/>
    <x v="1"/>
    <s v="16-01-2020"/>
    <x v="4"/>
    <x v="0"/>
    <x v="2"/>
    <s v="Julie Ramos"/>
    <s v="Memory soldier where save probably exist professional people behavior weight."/>
    <n v="0"/>
  </r>
  <r>
    <x v="31"/>
    <s v="American Crocodile"/>
    <x v="1"/>
    <s v="Crocodylidae"/>
    <x v="0"/>
    <x v="30"/>
    <n v="324.39999999999998"/>
    <x v="0"/>
    <x v="2"/>
    <s v="10-01-2014"/>
    <x v="18"/>
    <x v="1"/>
    <x v="1"/>
    <s v="Eric Drake"/>
    <s v="Agency each little sure authority increase picture create recent manager."/>
    <n v="0"/>
  </r>
  <r>
    <x v="32"/>
    <s v="Cuban Crocodile"/>
    <x v="11"/>
    <s v="Crocodylidae"/>
    <x v="0"/>
    <x v="3"/>
    <n v="85.6"/>
    <x v="0"/>
    <x v="2"/>
    <s v="16-04-2017"/>
    <x v="15"/>
    <x v="0"/>
    <x v="2"/>
    <s v="Matthew Smith"/>
    <s v="Sing despite sound receive let newspaper true."/>
    <n v="0"/>
  </r>
  <r>
    <x v="33"/>
    <s v="Philippine Crocodile"/>
    <x v="12"/>
    <s v="Crocodylidae"/>
    <x v="0"/>
    <x v="31"/>
    <n v="28.9"/>
    <x v="1"/>
    <x v="1"/>
    <s v="22-10-2008"/>
    <x v="11"/>
    <x v="3"/>
    <x v="2"/>
    <s v="Casey Marshall"/>
    <s v="Write other wear through partner rest measure store natural today season listen else easy point she miss."/>
    <n v="0"/>
  </r>
  <r>
    <x v="34"/>
    <s v="New Guinea Crocodile"/>
    <x v="13"/>
    <s v="Crocodylidae"/>
    <x v="0"/>
    <x v="32"/>
    <n v="36.700000000000003"/>
    <x v="1"/>
    <x v="1"/>
    <s v="23-01-2024"/>
    <x v="19"/>
    <x v="0"/>
    <x v="0"/>
    <s v="Denise Jones"/>
    <s v="Doctor from throw ball character him check degree increase former letter."/>
    <n v="0"/>
  </r>
  <r>
    <x v="35"/>
    <s v="Philippine Crocodile"/>
    <x v="12"/>
    <s v="Crocodylidae"/>
    <x v="0"/>
    <x v="33"/>
    <n v="84.2"/>
    <x v="0"/>
    <x v="0"/>
    <s v="17-06-2022"/>
    <x v="11"/>
    <x v="13"/>
    <x v="2"/>
    <s v="Ross Price"/>
    <s v="Watch affect thing offer local wall fear hope through structure."/>
    <n v="0"/>
  </r>
  <r>
    <x v="36"/>
    <s v="West African Dwarf Crocodile"/>
    <x v="7"/>
    <s v="Crocodylidae"/>
    <x v="1"/>
    <x v="34"/>
    <n v="21.9"/>
    <x v="0"/>
    <x v="2"/>
    <s v="10-12-2021"/>
    <x v="9"/>
    <x v="9"/>
    <x v="1"/>
    <s v="Morgan Marsh"/>
    <s v="Major event magazine home protect something right subject try wonder move trade."/>
    <n v="0"/>
  </r>
  <r>
    <x v="37"/>
    <s v="West African Slender-snouted Crocodile"/>
    <x v="14"/>
    <s v="Crocodylidae"/>
    <x v="2"/>
    <x v="35"/>
    <n v="182.7"/>
    <x v="0"/>
    <x v="1"/>
    <s v="14-05-2010"/>
    <x v="7"/>
    <x v="0"/>
    <x v="2"/>
    <s v="Mary Miller"/>
    <s v="Career left anyone here deep force seven."/>
    <n v="0"/>
  </r>
  <r>
    <x v="38"/>
    <s v="Freshwater Crocodile (Johnstone's)"/>
    <x v="15"/>
    <s v="Crocodylidae"/>
    <x v="0"/>
    <x v="36"/>
    <n v="24"/>
    <x v="1"/>
    <x v="2"/>
    <s v="30-04-2014"/>
    <x v="20"/>
    <x v="14"/>
    <x v="0"/>
    <s v="Paul Decker"/>
    <s v="Strong like see appear weight difference attention whatever American all easy."/>
    <n v="0"/>
  </r>
  <r>
    <x v="39"/>
    <s v="West African Crocodile"/>
    <x v="6"/>
    <s v="Crocodylidae"/>
    <x v="0"/>
    <x v="37"/>
    <n v="150.30000000000001"/>
    <x v="2"/>
    <x v="2"/>
    <s v="27-01-2017"/>
    <x v="21"/>
    <x v="15"/>
    <x v="0"/>
    <s v="Lisa Allen"/>
    <s v="Prove nor design record short cold parent security boy standard who blue agent find quality when."/>
    <n v="0"/>
  </r>
  <r>
    <x v="40"/>
    <s v="Mugger Crocodile (Marsh Crocodile)"/>
    <x v="3"/>
    <s v="Crocodylidae"/>
    <x v="0"/>
    <x v="38"/>
    <n v="195.6"/>
    <x v="0"/>
    <x v="1"/>
    <s v="14-09-2008"/>
    <x v="17"/>
    <x v="3"/>
    <x v="1"/>
    <s v="Miguel Jones"/>
    <s v="Drug recent feeling range south someone not American mouth product attention positive actually information majority item gun through least."/>
    <n v="0"/>
  </r>
  <r>
    <x v="41"/>
    <s v="Nile Crocodile"/>
    <x v="8"/>
    <s v="Crocodylidae"/>
    <x v="0"/>
    <x v="39"/>
    <n v="387.4"/>
    <x v="2"/>
    <x v="2"/>
    <s v="27-01-2022"/>
    <x v="22"/>
    <x v="12"/>
    <x v="0"/>
    <s v="Christopher Boyd"/>
    <s v="Pattern try simple let stay or focus early various everything late."/>
    <n v="0"/>
  </r>
  <r>
    <x v="42"/>
    <s v="Siamese Crocodile"/>
    <x v="4"/>
    <s v="Crocodylidae"/>
    <x v="0"/>
    <x v="40"/>
    <n v="33.200000000000003"/>
    <x v="3"/>
    <x v="1"/>
    <s v="02-06-2008"/>
    <x v="4"/>
    <x v="5"/>
    <x v="2"/>
    <s v="Laura Barnett"/>
    <s v="Agreement surface consider deep something future they red everybody act way beat result."/>
    <n v="0"/>
  </r>
  <r>
    <x v="43"/>
    <s v="Morelet's Crocodile"/>
    <x v="0"/>
    <s v="Crocodylidae"/>
    <x v="0"/>
    <x v="41"/>
    <n v="74"/>
    <x v="0"/>
    <x v="1"/>
    <s v="10-02-2021"/>
    <x v="2"/>
    <x v="0"/>
    <x v="0"/>
    <s v="Peter Vaughn DDS"/>
    <s v="Large admit family identify during professional hard network gas you nearly goal."/>
    <n v="0"/>
  </r>
  <r>
    <x v="44"/>
    <s v="Morelet's Crocodile"/>
    <x v="0"/>
    <s v="Crocodylidae"/>
    <x v="0"/>
    <x v="42"/>
    <n v="90.6"/>
    <x v="0"/>
    <x v="0"/>
    <s v="15-09-2006"/>
    <x v="23"/>
    <x v="8"/>
    <x v="0"/>
    <s v="Eric Hall"/>
    <s v="Firm sea week real course school everybody."/>
    <n v="0"/>
  </r>
  <r>
    <x v="45"/>
    <s v="Morelet's Crocodile"/>
    <x v="0"/>
    <s v="Crocodylidae"/>
    <x v="0"/>
    <x v="20"/>
    <n v="104.1"/>
    <x v="0"/>
    <x v="0"/>
    <s v="15-10-2012"/>
    <x v="23"/>
    <x v="3"/>
    <x v="0"/>
    <s v="Paige Carlson"/>
    <s v="Strategy fast guess few remain call animal."/>
    <n v="0"/>
  </r>
  <r>
    <x v="46"/>
    <s v="American Crocodile"/>
    <x v="1"/>
    <s v="Crocodylidae"/>
    <x v="0"/>
    <x v="43"/>
    <n v="155"/>
    <x v="0"/>
    <x v="1"/>
    <s v="30-12-2024"/>
    <x v="24"/>
    <x v="11"/>
    <x v="1"/>
    <s v="Edgar Raymond"/>
    <s v="Bill activity expect long future whole education technology box assume man officer rather charge."/>
    <n v="0"/>
  </r>
  <r>
    <x v="47"/>
    <s v="Orinoco Crocodile"/>
    <x v="2"/>
    <s v="Crocodylidae"/>
    <x v="0"/>
    <x v="44"/>
    <n v="316.60000000000002"/>
    <x v="2"/>
    <x v="2"/>
    <s v="25-03-2012"/>
    <x v="1"/>
    <x v="16"/>
    <x v="2"/>
    <s v="Tiffany Miller"/>
    <s v="Budget share paper so difficult mission late kind team."/>
    <n v="0"/>
  </r>
  <r>
    <x v="48"/>
    <s v="West African Slender-snouted Crocodile"/>
    <x v="14"/>
    <s v="Crocodylidae"/>
    <x v="2"/>
    <x v="45"/>
    <n v="96.9"/>
    <x v="0"/>
    <x v="0"/>
    <s v="09-12-2015"/>
    <x v="25"/>
    <x v="0"/>
    <x v="2"/>
    <s v="Elizabeth Oliver DDS"/>
    <s v="Way debate decision produce church community avoid."/>
    <n v="0"/>
  </r>
  <r>
    <x v="49"/>
    <s v="New Guinea Crocodile"/>
    <x v="13"/>
    <s v="Crocodylidae"/>
    <x v="0"/>
    <x v="46"/>
    <n v="87.4"/>
    <x v="2"/>
    <x v="2"/>
    <s v="28-06-2019"/>
    <x v="26"/>
    <x v="0"/>
    <x v="0"/>
    <s v="Jerry Wheeler"/>
    <s v="Allow explain executive teacher author."/>
    <n v="0"/>
  </r>
  <r>
    <x v="50"/>
    <s v="American Crocodile"/>
    <x v="1"/>
    <s v="Crocodylidae"/>
    <x v="0"/>
    <x v="39"/>
    <n v="229.3"/>
    <x v="0"/>
    <x v="2"/>
    <s v="18-07-2014"/>
    <x v="18"/>
    <x v="1"/>
    <x v="1"/>
    <s v="Dennis Moody"/>
    <s v="Product value interesting name positive training step author coach film see notice eye buy."/>
    <n v="0"/>
  </r>
  <r>
    <x v="51"/>
    <s v="West African Slender-snouted Crocodile"/>
    <x v="14"/>
    <s v="Crocodylidae"/>
    <x v="2"/>
    <x v="35"/>
    <n v="149.9"/>
    <x v="0"/>
    <x v="1"/>
    <s v="25-02-2009"/>
    <x v="25"/>
    <x v="17"/>
    <x v="2"/>
    <s v="Melissa Bender"/>
    <s v="Music just our threat same page ago director purpose team onto again share start office several."/>
    <n v="0"/>
  </r>
  <r>
    <x v="52"/>
    <s v="Siamese Crocodile"/>
    <x v="4"/>
    <s v="Crocodylidae"/>
    <x v="0"/>
    <x v="47"/>
    <n v="31.8"/>
    <x v="1"/>
    <x v="0"/>
    <s v="18-11-2020"/>
    <x v="4"/>
    <x v="0"/>
    <x v="2"/>
    <s v="Joseph Ramos"/>
    <s v="Consider one play man before."/>
    <n v="0"/>
  </r>
  <r>
    <x v="53"/>
    <s v="Saltwater Crocodile"/>
    <x v="10"/>
    <s v="Crocodylidae"/>
    <x v="0"/>
    <x v="48"/>
    <n v="953.9"/>
    <x v="0"/>
    <x v="1"/>
    <s v="19-05-2011"/>
    <x v="19"/>
    <x v="18"/>
    <x v="0"/>
    <s v="Gary Santiago"/>
    <s v="Form really explain war spend nearly lawyer fire follow wife."/>
    <n v="0"/>
  </r>
  <r>
    <x v="54"/>
    <s v="New Guinea Crocodile"/>
    <x v="13"/>
    <s v="Crocodylidae"/>
    <x v="0"/>
    <x v="49"/>
    <n v="120.1"/>
    <x v="2"/>
    <x v="2"/>
    <s v="07-08-2018"/>
    <x v="19"/>
    <x v="3"/>
    <x v="0"/>
    <s v="Jose Travis"/>
    <s v="Left approach million performance material kind appear environment capital explain thing machine ahead picture son."/>
    <n v="0"/>
  </r>
  <r>
    <x v="55"/>
    <s v="West African Slender-snouted Crocodile"/>
    <x v="14"/>
    <s v="Crocodylidae"/>
    <x v="2"/>
    <x v="22"/>
    <n v="71.7"/>
    <x v="1"/>
    <x v="2"/>
    <s v="25-10-2019"/>
    <x v="27"/>
    <x v="17"/>
    <x v="2"/>
    <s v="Emily Smith"/>
    <s v="Behavior yeah tree left brother strategy marriage respond meeting event."/>
    <n v="0"/>
  </r>
  <r>
    <x v="56"/>
    <s v="Orinoco Crocodile"/>
    <x v="2"/>
    <s v="Crocodylidae"/>
    <x v="0"/>
    <x v="50"/>
    <n v="93.9"/>
    <x v="3"/>
    <x v="2"/>
    <s v="07-08-2006"/>
    <x v="1"/>
    <x v="2"/>
    <x v="2"/>
    <s v="Veronica Sanchez"/>
    <s v="Certain course out second carry attorney significant take future skin environment."/>
    <n v="0"/>
  </r>
  <r>
    <x v="57"/>
    <s v="Borneo Crocodile (disputed)"/>
    <x v="9"/>
    <s v="Crocodylidae"/>
    <x v="0"/>
    <x v="51"/>
    <n v="70.8"/>
    <x v="1"/>
    <x v="1"/>
    <s v="30-08-2025"/>
    <x v="12"/>
    <x v="10"/>
    <x v="3"/>
    <s v="Nicholas Monroe"/>
    <s v="Your majority chance Mrs generation necessary myself lay focus."/>
    <n v="0"/>
  </r>
  <r>
    <x v="58"/>
    <s v="West African Slender-snouted Crocodile"/>
    <x v="14"/>
    <s v="Crocodylidae"/>
    <x v="2"/>
    <x v="33"/>
    <n v="91.6"/>
    <x v="2"/>
    <x v="0"/>
    <s v="19-02-2010"/>
    <x v="28"/>
    <x v="17"/>
    <x v="2"/>
    <s v="Michael Armstrong"/>
    <s v="Task improve fish list tree high write society."/>
    <n v="0"/>
  </r>
  <r>
    <x v="59"/>
    <s v="Saltwater Crocodile"/>
    <x v="10"/>
    <s v="Crocodylidae"/>
    <x v="0"/>
    <x v="52"/>
    <n v="818.2"/>
    <x v="0"/>
    <x v="0"/>
    <s v="18-07-2015"/>
    <x v="29"/>
    <x v="18"/>
    <x v="0"/>
    <s v="Brittany Hanna"/>
    <s v="Maybe opportunity thank them key moment lead reveal."/>
    <n v="0"/>
  </r>
  <r>
    <x v="60"/>
    <s v="New Guinea Crocodile"/>
    <x v="13"/>
    <s v="Crocodylidae"/>
    <x v="0"/>
    <x v="43"/>
    <n v="133.9"/>
    <x v="0"/>
    <x v="1"/>
    <s v="28-10-2005"/>
    <x v="26"/>
    <x v="7"/>
    <x v="0"/>
    <s v="Matthew Moore"/>
    <s v="Sit enter perhaps however bag forget purpose move west phone thought maintain must."/>
    <n v="0"/>
  </r>
  <r>
    <x v="61"/>
    <s v="Siamese Crocodile"/>
    <x v="4"/>
    <s v="Crocodylidae"/>
    <x v="0"/>
    <x v="53"/>
    <n v="136.19999999999999"/>
    <x v="0"/>
    <x v="1"/>
    <s v="13-05-2015"/>
    <x v="30"/>
    <x v="5"/>
    <x v="2"/>
    <s v="Cynthia Cohen"/>
    <s v="Young section its better plant their kitchen really."/>
    <n v="0"/>
  </r>
  <r>
    <x v="62"/>
    <s v="West African Dwarf Crocodile"/>
    <x v="7"/>
    <s v="Crocodylidae"/>
    <x v="1"/>
    <x v="54"/>
    <n v="12.5"/>
    <x v="0"/>
    <x v="2"/>
    <s v="30-10-2014"/>
    <x v="31"/>
    <x v="9"/>
    <x v="1"/>
    <s v="Amber Flynn"/>
    <s v="Grow issue each include radio conference."/>
    <n v="0"/>
  </r>
  <r>
    <x v="63"/>
    <s v="Nile Crocodile"/>
    <x v="8"/>
    <s v="Crocodylidae"/>
    <x v="0"/>
    <x v="55"/>
    <n v="383.2"/>
    <x v="0"/>
    <x v="0"/>
    <s v="09-05-2015"/>
    <x v="16"/>
    <x v="7"/>
    <x v="0"/>
    <s v="Leon Reyes"/>
    <s v="Marriage on discussion point least project together let explain national available."/>
    <n v="0"/>
  </r>
  <r>
    <x v="64"/>
    <s v="Freshwater Crocodile (Johnstone's)"/>
    <x v="15"/>
    <s v="Crocodylidae"/>
    <x v="0"/>
    <x v="56"/>
    <n v="46.7"/>
    <x v="0"/>
    <x v="2"/>
    <s v="11-04-2009"/>
    <x v="20"/>
    <x v="14"/>
    <x v="0"/>
    <s v="Victoria Evans"/>
    <s v="Real lead few yourself table blood high grow fast recognize against."/>
    <n v="0"/>
  </r>
  <r>
    <x v="65"/>
    <s v="Borneo Crocodile (disputed)"/>
    <x v="9"/>
    <s v="Crocodylidae"/>
    <x v="0"/>
    <x v="53"/>
    <n v="106.5"/>
    <x v="0"/>
    <x v="0"/>
    <s v="07-01-2015"/>
    <x v="12"/>
    <x v="10"/>
    <x v="3"/>
    <s v="Jennifer Smith"/>
    <s v="Treat seat strategy total simply discover soon."/>
    <n v="0"/>
  </r>
  <r>
    <x v="66"/>
    <s v="Congo Dwarf Crocodile"/>
    <x v="5"/>
    <s v="Crocodylidae"/>
    <x v="1"/>
    <x v="57"/>
    <n v="19.3"/>
    <x v="2"/>
    <x v="2"/>
    <s v="29-08-2013"/>
    <x v="14"/>
    <x v="19"/>
    <x v="3"/>
    <s v="Connor King"/>
    <s v="Pick tough position final."/>
    <n v="0"/>
  </r>
  <r>
    <x v="67"/>
    <s v="Cuban Crocodile"/>
    <x v="11"/>
    <s v="Crocodylidae"/>
    <x v="0"/>
    <x v="58"/>
    <n v="81.8"/>
    <x v="0"/>
    <x v="2"/>
    <s v="06-05-2005"/>
    <x v="15"/>
    <x v="0"/>
    <x v="2"/>
    <s v="Kevin Oconnor"/>
    <s v="Travel force indeed customer skill."/>
    <n v="0"/>
  </r>
  <r>
    <x v="68"/>
    <s v="American Crocodile"/>
    <x v="1"/>
    <s v="Crocodylidae"/>
    <x v="0"/>
    <x v="59"/>
    <n v="262.60000000000002"/>
    <x v="0"/>
    <x v="1"/>
    <s v="10-04-2024"/>
    <x v="1"/>
    <x v="20"/>
    <x v="1"/>
    <s v="Holly Shaw"/>
    <s v="Store either station loss southern second full boy while cell."/>
    <n v="0"/>
  </r>
  <r>
    <x v="69"/>
    <s v="Central African Slender-snouted Crocodile"/>
    <x v="16"/>
    <s v="Crocodylidae"/>
    <x v="2"/>
    <x v="60"/>
    <n v="67.3"/>
    <x v="2"/>
    <x v="0"/>
    <s v="14-12-2014"/>
    <x v="31"/>
    <x v="0"/>
    <x v="4"/>
    <s v="Shannon Ramsey"/>
    <s v="Whose source hand so add Mr."/>
    <n v="0"/>
  </r>
  <r>
    <x v="70"/>
    <s v="Saltwater Crocodile"/>
    <x v="10"/>
    <s v="Crocodylidae"/>
    <x v="0"/>
    <x v="61"/>
    <n v="629.70000000000005"/>
    <x v="2"/>
    <x v="0"/>
    <s v="09-10-2006"/>
    <x v="11"/>
    <x v="18"/>
    <x v="0"/>
    <s v="Michael Chambers"/>
    <s v="Herself police he push likely people wall foreign particular positive play less."/>
    <n v="0"/>
  </r>
  <r>
    <x v="71"/>
    <s v="Central African Slender-snouted Crocodile"/>
    <x v="16"/>
    <s v="Crocodylidae"/>
    <x v="2"/>
    <x v="62"/>
    <n v="38"/>
    <x v="1"/>
    <x v="1"/>
    <s v="17-09-2011"/>
    <x v="32"/>
    <x v="0"/>
    <x v="4"/>
    <s v="Marie Wilson"/>
    <s v="Watch fight manage best thought career."/>
    <n v="0"/>
  </r>
  <r>
    <x v="72"/>
    <s v="West African Slender-snouted Crocodile"/>
    <x v="14"/>
    <s v="Crocodylidae"/>
    <x v="2"/>
    <x v="63"/>
    <n v="165.4"/>
    <x v="0"/>
    <x v="2"/>
    <s v="29-06-2005"/>
    <x v="28"/>
    <x v="0"/>
    <x v="2"/>
    <s v="Michael Paul"/>
    <s v="Industry score choice increase between majority impact week allow have kitchen wear."/>
    <n v="0"/>
  </r>
  <r>
    <x v="73"/>
    <s v="Nile Crocodile"/>
    <x v="8"/>
    <s v="Crocodylidae"/>
    <x v="0"/>
    <x v="64"/>
    <n v="596.20000000000005"/>
    <x v="2"/>
    <x v="2"/>
    <s v="30-11-2009"/>
    <x v="33"/>
    <x v="7"/>
    <x v="0"/>
    <s v="Ariana Jennings"/>
    <s v="Top population art every why we station begin deep police wife anything."/>
    <n v="0"/>
  </r>
  <r>
    <x v="74"/>
    <s v="Cuban Crocodile"/>
    <x v="11"/>
    <s v="Crocodylidae"/>
    <x v="0"/>
    <x v="12"/>
    <n v="107.9"/>
    <x v="0"/>
    <x v="1"/>
    <s v="13-12-2007"/>
    <x v="15"/>
    <x v="0"/>
    <x v="2"/>
    <s v="William Buchanan"/>
    <s v="Attention share debate democratic thank forget challenge too able."/>
    <n v="0"/>
  </r>
  <r>
    <x v="75"/>
    <s v="Borneo Crocodile (disputed)"/>
    <x v="9"/>
    <s v="Crocodylidae"/>
    <x v="0"/>
    <x v="65"/>
    <n v="103.3"/>
    <x v="0"/>
    <x v="0"/>
    <s v="07-10-2010"/>
    <x v="12"/>
    <x v="10"/>
    <x v="3"/>
    <s v="Brianna Anderson"/>
    <s v="Sometimes body term capital group small open administration enter camera."/>
    <n v="0"/>
  </r>
  <r>
    <x v="76"/>
    <s v="Morelet's Crocodile"/>
    <x v="0"/>
    <s v="Crocodylidae"/>
    <x v="0"/>
    <x v="66"/>
    <n v="75.099999999999994"/>
    <x v="0"/>
    <x v="2"/>
    <s v="21-12-2023"/>
    <x v="23"/>
    <x v="3"/>
    <x v="0"/>
    <s v="Brian Brown"/>
    <s v="Sing message board mean war analysis situation term."/>
    <n v="0"/>
  </r>
  <r>
    <x v="77"/>
    <s v="West African Crocodile"/>
    <x v="6"/>
    <s v="Crocodylidae"/>
    <x v="0"/>
    <x v="67"/>
    <n v="86.4"/>
    <x v="0"/>
    <x v="1"/>
    <s v="02-05-2013"/>
    <x v="34"/>
    <x v="15"/>
    <x v="0"/>
    <s v="Judith Maynard"/>
    <s v="Your suggest international blue Republican kitchen."/>
    <n v="0"/>
  </r>
  <r>
    <x v="78"/>
    <s v="Central African Slender-snouted Crocodile"/>
    <x v="16"/>
    <s v="Crocodylidae"/>
    <x v="2"/>
    <x v="68"/>
    <n v="63.7"/>
    <x v="1"/>
    <x v="2"/>
    <s v="25-07-2019"/>
    <x v="35"/>
    <x v="21"/>
    <x v="4"/>
    <s v="Erica Hernandez"/>
    <s v="Every plan nature foot yes most."/>
    <n v="0"/>
  </r>
  <r>
    <x v="79"/>
    <s v="Saltwater Crocodile"/>
    <x v="10"/>
    <s v="Crocodylidae"/>
    <x v="0"/>
    <x v="69"/>
    <n v="791.7"/>
    <x v="0"/>
    <x v="2"/>
    <s v="05-03-2018"/>
    <x v="36"/>
    <x v="1"/>
    <x v="0"/>
    <s v="Larry Garcia"/>
    <s v="Table prepare shoulder result Democrat later direction fund."/>
    <n v="0"/>
  </r>
  <r>
    <x v="80"/>
    <s v="Morelet's Crocodile"/>
    <x v="0"/>
    <s v="Crocodylidae"/>
    <x v="0"/>
    <x v="70"/>
    <n v="41.1"/>
    <x v="1"/>
    <x v="2"/>
    <s v="19-03-2017"/>
    <x v="23"/>
    <x v="3"/>
    <x v="0"/>
    <s v="Jason Davis"/>
    <s v="Fine effort well rather listen before."/>
    <n v="0"/>
  </r>
  <r>
    <x v="81"/>
    <s v="West African Crocodile"/>
    <x v="6"/>
    <s v="Crocodylidae"/>
    <x v="0"/>
    <x v="71"/>
    <n v="180.7"/>
    <x v="0"/>
    <x v="0"/>
    <s v="25-08-2022"/>
    <x v="37"/>
    <x v="3"/>
    <x v="0"/>
    <s v="Jeffrey Garner"/>
    <s v="Speech news only no form business government program."/>
    <n v="0"/>
  </r>
  <r>
    <x v="82"/>
    <s v="Philippine Crocodile"/>
    <x v="12"/>
    <s v="Crocodylidae"/>
    <x v="0"/>
    <x v="72"/>
    <n v="47"/>
    <x v="2"/>
    <x v="0"/>
    <s v="22-03-2011"/>
    <x v="11"/>
    <x v="13"/>
    <x v="2"/>
    <s v="Shawna Griffith"/>
    <s v="Outside goal official defense prevent difference board suddenly happen several off southern suddenly."/>
    <n v="0"/>
  </r>
  <r>
    <x v="83"/>
    <s v="Siamese Crocodile"/>
    <x v="4"/>
    <s v="Crocodylidae"/>
    <x v="0"/>
    <x v="57"/>
    <n v="36.299999999999997"/>
    <x v="1"/>
    <x v="0"/>
    <s v="07-09-2015"/>
    <x v="30"/>
    <x v="0"/>
    <x v="2"/>
    <s v="Sabrina Austin"/>
    <s v="Ago upon stop environment Congress reflect finally fund accept thank not husband center plan air second Democrat information."/>
    <n v="0"/>
  </r>
  <r>
    <x v="84"/>
    <s v="Morelet's Crocodile"/>
    <x v="0"/>
    <s v="Crocodylidae"/>
    <x v="0"/>
    <x v="73"/>
    <n v="90.9"/>
    <x v="0"/>
    <x v="2"/>
    <s v="11-04-2015"/>
    <x v="23"/>
    <x v="0"/>
    <x v="0"/>
    <s v="Jacob Griffith"/>
    <s v="Other third choose senior anyone bank kitchen."/>
    <n v="0"/>
  </r>
  <r>
    <x v="85"/>
    <s v="Central African Slender-snouted Crocodile"/>
    <x v="16"/>
    <s v="Crocodylidae"/>
    <x v="2"/>
    <x v="74"/>
    <n v="34.200000000000003"/>
    <x v="1"/>
    <x v="1"/>
    <s v="20-04-2017"/>
    <x v="32"/>
    <x v="0"/>
    <x v="4"/>
    <s v="Lawrence Perry"/>
    <s v="Sense box involve exist question main project animal house out."/>
    <n v="0"/>
  </r>
  <r>
    <x v="86"/>
    <s v="West African Dwarf Crocodile"/>
    <x v="7"/>
    <s v="Crocodylidae"/>
    <x v="1"/>
    <x v="75"/>
    <n v="13.1"/>
    <x v="0"/>
    <x v="1"/>
    <s v="03-03-2021"/>
    <x v="25"/>
    <x v="9"/>
    <x v="1"/>
    <s v="Eric Clark"/>
    <s v="Share face build market issue can mouth discover next property."/>
    <n v="0"/>
  </r>
  <r>
    <x v="87"/>
    <s v="Mugger Crocodile (Marsh Crocodile)"/>
    <x v="3"/>
    <s v="Crocodylidae"/>
    <x v="0"/>
    <x v="76"/>
    <n v="159.30000000000001"/>
    <x v="2"/>
    <x v="1"/>
    <s v="14-09-2025"/>
    <x v="17"/>
    <x v="7"/>
    <x v="1"/>
    <s v="James Harmon"/>
    <s v="Affect TV television office of remember individual boy."/>
    <n v="0"/>
  </r>
  <r>
    <x v="88"/>
    <s v="American Crocodile"/>
    <x v="1"/>
    <s v="Crocodylidae"/>
    <x v="0"/>
    <x v="77"/>
    <n v="152.5"/>
    <x v="0"/>
    <x v="1"/>
    <s v="07-08-2017"/>
    <x v="38"/>
    <x v="22"/>
    <x v="1"/>
    <s v="Frederick Solis"/>
    <s v="Least ready gun join black job hundred bad that second develop single baby plan most create."/>
    <n v="0"/>
  </r>
  <r>
    <x v="89"/>
    <s v="Hall's New Guinea Crocodile"/>
    <x v="17"/>
    <s v="Crocodylidae"/>
    <x v="0"/>
    <x v="78"/>
    <n v="75.8"/>
    <x v="2"/>
    <x v="1"/>
    <s v="09-10-2009"/>
    <x v="19"/>
    <x v="3"/>
    <x v="0"/>
    <s v="Heather Mullen"/>
    <s v="Door chair culture own set pretty concern."/>
    <n v="0"/>
  </r>
  <r>
    <x v="90"/>
    <s v="Morelet's Crocodile"/>
    <x v="0"/>
    <s v="Crocodylidae"/>
    <x v="0"/>
    <x v="46"/>
    <n v="102.4"/>
    <x v="2"/>
    <x v="1"/>
    <s v="06-10-2018"/>
    <x v="23"/>
    <x v="8"/>
    <x v="0"/>
    <s v="Kathleen Webster"/>
    <s v="Large under north play person ten physical character attention kind field ever argue medical financial later arm story."/>
    <n v="0"/>
  </r>
  <r>
    <x v="91"/>
    <s v="Nile Crocodile"/>
    <x v="8"/>
    <s v="Crocodylidae"/>
    <x v="0"/>
    <x v="79"/>
    <n v="309.5"/>
    <x v="2"/>
    <x v="1"/>
    <s v="28-12-2013"/>
    <x v="16"/>
    <x v="7"/>
    <x v="0"/>
    <s v="Sean Wyatt"/>
    <s v="Order his oil west school American training occur."/>
    <n v="0"/>
  </r>
  <r>
    <x v="92"/>
    <s v="American Crocodile"/>
    <x v="1"/>
    <s v="Crocodylidae"/>
    <x v="0"/>
    <x v="80"/>
    <n v="273.60000000000002"/>
    <x v="0"/>
    <x v="1"/>
    <s v="17-05-2018"/>
    <x v="2"/>
    <x v="22"/>
    <x v="1"/>
    <s v="Larry Mason"/>
    <s v="Late specific study word base."/>
    <n v="0"/>
  </r>
  <r>
    <x v="93"/>
    <s v="Orinoco Crocodile"/>
    <x v="2"/>
    <s v="Crocodylidae"/>
    <x v="0"/>
    <x v="81"/>
    <n v="133.19999999999999"/>
    <x v="1"/>
    <x v="0"/>
    <s v="10-05-2011"/>
    <x v="24"/>
    <x v="2"/>
    <x v="2"/>
    <s v="Amanda Zimmerman"/>
    <s v="Model particular hair truth hold simple."/>
    <n v="0"/>
  </r>
  <r>
    <x v="94"/>
    <s v="Mugger Crocodile (Marsh Crocodile)"/>
    <x v="3"/>
    <s v="Crocodylidae"/>
    <x v="0"/>
    <x v="82"/>
    <n v="54.8"/>
    <x v="1"/>
    <x v="0"/>
    <s v="27-02-2016"/>
    <x v="17"/>
    <x v="3"/>
    <x v="1"/>
    <s v="Amy Mccoy"/>
    <s v="At behind question exist rich prevent trade their."/>
    <n v="0"/>
  </r>
  <r>
    <x v="95"/>
    <s v="West African Crocodile"/>
    <x v="6"/>
    <s v="Crocodylidae"/>
    <x v="0"/>
    <x v="83"/>
    <n v="131.1"/>
    <x v="2"/>
    <x v="2"/>
    <s v="30-08-2025"/>
    <x v="34"/>
    <x v="7"/>
    <x v="0"/>
    <s v="Kevin Thomas"/>
    <s v="Financial prevent product can remember be next poor foreign campaign reflect water."/>
    <n v="0"/>
  </r>
  <r>
    <x v="96"/>
    <s v="West African Crocodile"/>
    <x v="6"/>
    <s v="Crocodylidae"/>
    <x v="0"/>
    <x v="84"/>
    <n v="188.3"/>
    <x v="0"/>
    <x v="2"/>
    <s v="23-12-2006"/>
    <x v="39"/>
    <x v="3"/>
    <x v="0"/>
    <s v="Susan Davis DDS"/>
    <s v="Gun guy Congress degree way main difficult case baby such big."/>
    <n v="0"/>
  </r>
  <r>
    <x v="97"/>
    <s v="Borneo Crocodile (disputed)"/>
    <x v="9"/>
    <s v="Crocodylidae"/>
    <x v="0"/>
    <x v="85"/>
    <n v="91.7"/>
    <x v="2"/>
    <x v="0"/>
    <s v="25-11-2016"/>
    <x v="10"/>
    <x v="10"/>
    <x v="3"/>
    <s v="Sandy Stephenson"/>
    <s v="Product then peace others child Congress realize."/>
    <n v="0"/>
  </r>
  <r>
    <x v="98"/>
    <s v="Cuban Crocodile"/>
    <x v="11"/>
    <s v="Crocodylidae"/>
    <x v="0"/>
    <x v="86"/>
    <n v="125.3"/>
    <x v="0"/>
    <x v="0"/>
    <s v="03-05-2022"/>
    <x v="15"/>
    <x v="0"/>
    <x v="2"/>
    <s v="Stephanie Griffith"/>
    <s v="Improve put down know expect security large move."/>
    <n v="0"/>
  </r>
  <r>
    <x v="99"/>
    <s v="New Guinea Crocodile"/>
    <x v="13"/>
    <s v="Crocodylidae"/>
    <x v="0"/>
    <x v="87"/>
    <n v="64.900000000000006"/>
    <x v="2"/>
    <x v="1"/>
    <s v="31-08-2006"/>
    <x v="26"/>
    <x v="0"/>
    <x v="0"/>
    <s v="Robert Harrison"/>
    <s v="Happy water worker left example high month whom stage soon."/>
    <n v="0"/>
  </r>
  <r>
    <x v="100"/>
    <s v="Saltwater Crocodile"/>
    <x v="10"/>
    <s v="Crocodylidae"/>
    <x v="0"/>
    <x v="88"/>
    <n v="760.5"/>
    <x v="0"/>
    <x v="1"/>
    <s v="16-08-2013"/>
    <x v="19"/>
    <x v="11"/>
    <x v="0"/>
    <s v="David Davidson"/>
    <s v="Never bill suffer surface expect several evening town challenge join watch develop later."/>
    <n v="0"/>
  </r>
  <r>
    <x v="101"/>
    <s v="Philippine Crocodile"/>
    <x v="12"/>
    <s v="Crocodylidae"/>
    <x v="0"/>
    <x v="89"/>
    <n v="76.7"/>
    <x v="0"/>
    <x v="1"/>
    <s v="30-06-2019"/>
    <x v="11"/>
    <x v="13"/>
    <x v="2"/>
    <s v="Alexander Brown"/>
    <s v="Hear history bank different five between research friend certainly although true."/>
    <n v="0"/>
  </r>
  <r>
    <x v="102"/>
    <s v="West African Slender-snouted Crocodile"/>
    <x v="14"/>
    <s v="Crocodylidae"/>
    <x v="2"/>
    <x v="90"/>
    <n v="109.7"/>
    <x v="0"/>
    <x v="2"/>
    <s v="24-06-2006"/>
    <x v="7"/>
    <x v="17"/>
    <x v="2"/>
    <s v="Ronald Blake"/>
    <s v="Large accept bad eight strong nature road month book explain feeling answer information soldier lead book."/>
    <n v="0"/>
  </r>
  <r>
    <x v="103"/>
    <s v="West African Crocodile"/>
    <x v="6"/>
    <s v="Crocodylidae"/>
    <x v="0"/>
    <x v="65"/>
    <n v="104.3"/>
    <x v="2"/>
    <x v="2"/>
    <s v="17-12-2011"/>
    <x v="21"/>
    <x v="15"/>
    <x v="0"/>
    <s v="Linda Smith"/>
    <s v="Offer responsibility fact ability good number cost property model guess well name skill medical after."/>
    <n v="0"/>
  </r>
  <r>
    <x v="104"/>
    <s v="Cuban Crocodile"/>
    <x v="11"/>
    <s v="Crocodylidae"/>
    <x v="0"/>
    <x v="91"/>
    <n v="147.4"/>
    <x v="0"/>
    <x v="1"/>
    <s v="06-10-2020"/>
    <x v="15"/>
    <x v="0"/>
    <x v="2"/>
    <s v="Amanda Hughes"/>
    <s v="Effect administration small general run pick sign same forward and national spend compare single."/>
    <n v="0"/>
  </r>
  <r>
    <x v="105"/>
    <s v="Hall's New Guinea Crocodile"/>
    <x v="17"/>
    <s v="Crocodylidae"/>
    <x v="0"/>
    <x v="33"/>
    <n v="74.5"/>
    <x v="0"/>
    <x v="1"/>
    <s v="27-10-2024"/>
    <x v="19"/>
    <x v="3"/>
    <x v="0"/>
    <s v="Michael Welch"/>
    <s v="As simply leader fall analysis current."/>
    <n v="0"/>
  </r>
  <r>
    <x v="106"/>
    <s v="West African Crocodile"/>
    <x v="6"/>
    <s v="Crocodylidae"/>
    <x v="0"/>
    <x v="92"/>
    <n v="104.8"/>
    <x v="0"/>
    <x v="0"/>
    <s v="20-03-2014"/>
    <x v="37"/>
    <x v="15"/>
    <x v="0"/>
    <s v="Timothy Robertson"/>
    <s v="List already positive experience television answer pretty event son join hundred."/>
    <n v="0"/>
  </r>
  <r>
    <x v="107"/>
    <s v="West African Slender-snouted Crocodile"/>
    <x v="14"/>
    <s v="Crocodylidae"/>
    <x v="2"/>
    <x v="93"/>
    <n v="199.3"/>
    <x v="0"/>
    <x v="0"/>
    <s v="02-04-2013"/>
    <x v="28"/>
    <x v="0"/>
    <x v="2"/>
    <s v="Tyler Morgan"/>
    <s v="Many marriage under mind song risk bad own state nation."/>
    <n v="0"/>
  </r>
  <r>
    <x v="108"/>
    <s v="Freshwater Crocodile (Johnstone's)"/>
    <x v="15"/>
    <s v="Crocodylidae"/>
    <x v="0"/>
    <x v="94"/>
    <n v="82.1"/>
    <x v="0"/>
    <x v="2"/>
    <s v="04-03-2006"/>
    <x v="20"/>
    <x v="23"/>
    <x v="0"/>
    <s v="Bobby Guerrero"/>
    <s v="Knowledge response coach know language risk treatment past itself police social arm provide."/>
    <n v="0"/>
  </r>
  <r>
    <x v="109"/>
    <s v="Morelet's Crocodile"/>
    <x v="0"/>
    <s v="Crocodylidae"/>
    <x v="0"/>
    <x v="95"/>
    <n v="100.2"/>
    <x v="2"/>
    <x v="0"/>
    <s v="03-06-2025"/>
    <x v="2"/>
    <x v="3"/>
    <x v="0"/>
    <s v="Jose Brady"/>
    <s v="Well central parent sit alone attack sing hand."/>
    <n v="0"/>
  </r>
  <r>
    <x v="110"/>
    <s v="Nile Crocodile"/>
    <x v="8"/>
    <s v="Crocodylidae"/>
    <x v="0"/>
    <x v="22"/>
    <n v="159.9"/>
    <x v="1"/>
    <x v="1"/>
    <s v="31-07-2019"/>
    <x v="13"/>
    <x v="7"/>
    <x v="0"/>
    <s v="Keith Jacobs"/>
    <s v="We head several off morning huge power economic box."/>
    <n v="0"/>
  </r>
  <r>
    <x v="111"/>
    <s v="Saltwater Crocodile"/>
    <x v="10"/>
    <s v="Crocodylidae"/>
    <x v="0"/>
    <x v="96"/>
    <n v="402.7"/>
    <x v="2"/>
    <x v="2"/>
    <s v="02-11-2009"/>
    <x v="3"/>
    <x v="18"/>
    <x v="0"/>
    <s v="Kathryn Hughes"/>
    <s v="Brother simple region Democrat partner really your customer career."/>
    <n v="0"/>
  </r>
  <r>
    <x v="112"/>
    <s v="Freshwater Crocodile (Johnstone's)"/>
    <x v="15"/>
    <s v="Crocodylidae"/>
    <x v="0"/>
    <x v="97"/>
    <n v="37.4"/>
    <x v="1"/>
    <x v="1"/>
    <s v="15-05-2005"/>
    <x v="20"/>
    <x v="24"/>
    <x v="0"/>
    <s v="Christopher Reeves"/>
    <s v="Specific whose worry property remember."/>
    <n v="0"/>
  </r>
  <r>
    <x v="113"/>
    <s v="Freshwater Crocodile (Johnstone's)"/>
    <x v="15"/>
    <s v="Crocodylidae"/>
    <x v="0"/>
    <x v="22"/>
    <n v="38.1"/>
    <x v="1"/>
    <x v="1"/>
    <s v="16-03-2017"/>
    <x v="20"/>
    <x v="23"/>
    <x v="0"/>
    <s v="Donna Evans"/>
    <s v="Republican until point soldier meeting building cut catch so ago."/>
    <n v="0"/>
  </r>
  <r>
    <x v="114"/>
    <s v="Saltwater Crocodile"/>
    <x v="10"/>
    <s v="Crocodylidae"/>
    <x v="0"/>
    <x v="98"/>
    <n v="692.4"/>
    <x v="0"/>
    <x v="1"/>
    <s v="28-06-2021"/>
    <x v="29"/>
    <x v="1"/>
    <x v="0"/>
    <s v="Jackie Lara"/>
    <s v="Candidate this assume huge response long improve."/>
    <n v="0"/>
  </r>
  <r>
    <x v="115"/>
    <s v="Hall's New Guinea Crocodile"/>
    <x v="17"/>
    <s v="Crocodylidae"/>
    <x v="0"/>
    <x v="79"/>
    <n v="163.4"/>
    <x v="0"/>
    <x v="1"/>
    <s v="02-02-2009"/>
    <x v="19"/>
    <x v="25"/>
    <x v="0"/>
    <s v="Kenneth Martinez"/>
    <s v="Politics last quite general there sister policy consider whom item treat area buy."/>
    <n v="0"/>
  </r>
  <r>
    <x v="116"/>
    <s v="Saltwater Crocodile"/>
    <x v="10"/>
    <s v="Crocodylidae"/>
    <x v="0"/>
    <x v="99"/>
    <n v="827.2"/>
    <x v="2"/>
    <x v="2"/>
    <s v="17-02-2011"/>
    <x v="20"/>
    <x v="26"/>
    <x v="0"/>
    <s v="Christopher Morris"/>
    <s v="Generation wait thus suffer economy play nearly by field move."/>
    <n v="0"/>
  </r>
  <r>
    <x v="117"/>
    <s v="West African Crocodile"/>
    <x v="6"/>
    <s v="Crocodylidae"/>
    <x v="0"/>
    <x v="63"/>
    <n v="158.4"/>
    <x v="2"/>
    <x v="0"/>
    <s v="23-04-2021"/>
    <x v="39"/>
    <x v="3"/>
    <x v="0"/>
    <s v="Caroline David"/>
    <s v="Commercial person top front under American tell ball we."/>
    <n v="0"/>
  </r>
  <r>
    <x v="118"/>
    <s v="Orinoco Crocodile"/>
    <x v="2"/>
    <s v="Crocodylidae"/>
    <x v="0"/>
    <x v="100"/>
    <n v="524.1"/>
    <x v="0"/>
    <x v="2"/>
    <s v="27-09-2008"/>
    <x v="24"/>
    <x v="2"/>
    <x v="2"/>
    <s v="Deborah Clark"/>
    <s v="Indicate police marriage phone face what lot source rate father authority art keep machine daughter parent fine."/>
    <n v="0"/>
  </r>
  <r>
    <x v="119"/>
    <s v="Saltwater Crocodile"/>
    <x v="10"/>
    <s v="Crocodylidae"/>
    <x v="0"/>
    <x v="101"/>
    <n v="809"/>
    <x v="0"/>
    <x v="0"/>
    <s v="07-09-2006"/>
    <x v="36"/>
    <x v="18"/>
    <x v="0"/>
    <s v="Morgan Valencia"/>
    <s v="Candidate have no five letter environment easy best face his past eat."/>
    <n v="0"/>
  </r>
  <r>
    <x v="120"/>
    <s v="West African Dwarf Crocodile"/>
    <x v="7"/>
    <s v="Crocodylidae"/>
    <x v="1"/>
    <x v="102"/>
    <n v="8.1"/>
    <x v="1"/>
    <x v="2"/>
    <s v="21-09-2017"/>
    <x v="27"/>
    <x v="6"/>
    <x v="1"/>
    <s v="Caitlin Murphy"/>
    <s v="Return couple city you level these market bed hotel lead drive on any example our successful pull."/>
    <n v="0"/>
  </r>
  <r>
    <x v="121"/>
    <s v="Hall's New Guinea Crocodile"/>
    <x v="17"/>
    <s v="Crocodylidae"/>
    <x v="0"/>
    <x v="103"/>
    <n v="100.3"/>
    <x v="0"/>
    <x v="0"/>
    <s v="19-07-2007"/>
    <x v="19"/>
    <x v="25"/>
    <x v="0"/>
    <s v="Adam Rodriguez"/>
    <s v="Think road shake hand hundred now crime network available mean."/>
    <n v="0"/>
  </r>
  <r>
    <x v="122"/>
    <s v="West African Dwarf Crocodile"/>
    <x v="7"/>
    <s v="Crocodylidae"/>
    <x v="1"/>
    <x v="104"/>
    <n v="18.100000000000001"/>
    <x v="0"/>
    <x v="2"/>
    <s v="26-07-2020"/>
    <x v="9"/>
    <x v="6"/>
    <x v="1"/>
    <s v="Diana Hays"/>
    <s v="Budget window hour some fund voice sense current meeting."/>
    <n v="0"/>
  </r>
  <r>
    <x v="123"/>
    <s v="Cuban Crocodile"/>
    <x v="11"/>
    <s v="Crocodylidae"/>
    <x v="0"/>
    <x v="33"/>
    <n v="86.1"/>
    <x v="0"/>
    <x v="0"/>
    <s v="19-12-2020"/>
    <x v="15"/>
    <x v="0"/>
    <x v="2"/>
    <s v="Amber Taylor"/>
    <s v="Sound mind chance throw cause use five hotel pattern successful order medical meeting majority."/>
    <n v="0"/>
  </r>
  <r>
    <x v="124"/>
    <s v="Mugger Crocodile (Marsh Crocodile)"/>
    <x v="3"/>
    <s v="Crocodylidae"/>
    <x v="0"/>
    <x v="105"/>
    <n v="153.6"/>
    <x v="0"/>
    <x v="2"/>
    <s v="26-06-2015"/>
    <x v="40"/>
    <x v="3"/>
    <x v="1"/>
    <s v="Karen Smith"/>
    <s v="Purpose woman on someone rise read ago."/>
    <n v="0"/>
  </r>
  <r>
    <x v="125"/>
    <s v="American Crocodile"/>
    <x v="1"/>
    <s v="Crocodylidae"/>
    <x v="0"/>
    <x v="43"/>
    <n v="190"/>
    <x v="0"/>
    <x v="0"/>
    <s v="24-10-2007"/>
    <x v="38"/>
    <x v="22"/>
    <x v="1"/>
    <s v="Walter Patton"/>
    <s v="Officer return on color pick people subject challenge quite all way body affect finish charge real improve."/>
    <n v="0"/>
  </r>
  <r>
    <x v="126"/>
    <s v="West African Slender-snouted Crocodile"/>
    <x v="14"/>
    <s v="Crocodylidae"/>
    <x v="2"/>
    <x v="51"/>
    <n v="82.8"/>
    <x v="1"/>
    <x v="0"/>
    <s v="25-08-2023"/>
    <x v="27"/>
    <x v="17"/>
    <x v="2"/>
    <s v="Tami Salas"/>
    <s v="Relationship million night your long heavy."/>
    <n v="0"/>
  </r>
  <r>
    <x v="127"/>
    <s v="Orinoco Crocodile"/>
    <x v="2"/>
    <s v="Crocodylidae"/>
    <x v="0"/>
    <x v="106"/>
    <n v="199.9"/>
    <x v="2"/>
    <x v="1"/>
    <s v="27-02-2011"/>
    <x v="1"/>
    <x v="2"/>
    <x v="2"/>
    <s v="Julia Patel"/>
    <s v="Great sign return poor really particular court east newspaper different win father eye debate relate first give value."/>
    <n v="0"/>
  </r>
  <r>
    <x v="128"/>
    <s v="American Crocodile"/>
    <x v="1"/>
    <s v="Crocodylidae"/>
    <x v="0"/>
    <x v="79"/>
    <n v="213.1"/>
    <x v="0"/>
    <x v="1"/>
    <s v="04-12-2005"/>
    <x v="2"/>
    <x v="22"/>
    <x v="1"/>
    <s v="Denise Martinez"/>
    <s v="Here woman stand west source fact explain."/>
    <n v="0"/>
  </r>
  <r>
    <x v="129"/>
    <s v="Siamese Crocodile"/>
    <x v="4"/>
    <s v="Crocodylidae"/>
    <x v="0"/>
    <x v="107"/>
    <n v="154.9"/>
    <x v="0"/>
    <x v="2"/>
    <s v="26-05-2019"/>
    <x v="41"/>
    <x v="0"/>
    <x v="2"/>
    <s v="Hannah Ramos"/>
    <s v="Section degree still even no even body scientist."/>
    <n v="0"/>
  </r>
  <r>
    <x v="130"/>
    <s v="West African Crocodile"/>
    <x v="6"/>
    <s v="Crocodylidae"/>
    <x v="0"/>
    <x v="19"/>
    <n v="47.9"/>
    <x v="1"/>
    <x v="1"/>
    <s v="29-02-2012"/>
    <x v="21"/>
    <x v="7"/>
    <x v="0"/>
    <s v="Anthony Stein"/>
    <s v="Point appear including response beyond side accept nearly upon imagine."/>
    <n v="0"/>
  </r>
  <r>
    <x v="131"/>
    <s v="Cuban Crocodile"/>
    <x v="11"/>
    <s v="Crocodylidae"/>
    <x v="0"/>
    <x v="108"/>
    <n v="64.8"/>
    <x v="2"/>
    <x v="2"/>
    <s v="20-05-2024"/>
    <x v="15"/>
    <x v="25"/>
    <x v="2"/>
    <s v="Sherry Woods"/>
    <s v="Sense expert experience arrive shoulder present."/>
    <n v="0"/>
  </r>
  <r>
    <x v="132"/>
    <s v="New Guinea Crocodile"/>
    <x v="13"/>
    <s v="Crocodylidae"/>
    <x v="0"/>
    <x v="109"/>
    <n v="39"/>
    <x v="1"/>
    <x v="2"/>
    <s v="07-02-2016"/>
    <x v="26"/>
    <x v="0"/>
    <x v="0"/>
    <s v="Parker Jefferson"/>
    <s v="Tree company think compare try young however many."/>
    <n v="0"/>
  </r>
  <r>
    <x v="133"/>
    <s v="Nile Crocodile"/>
    <x v="8"/>
    <s v="Crocodylidae"/>
    <x v="0"/>
    <x v="100"/>
    <n v="621.4"/>
    <x v="0"/>
    <x v="0"/>
    <s v="17-02-2013"/>
    <x v="28"/>
    <x v="12"/>
    <x v="0"/>
    <s v="Tonya Howe"/>
    <s v="Across nothing blue work."/>
    <n v="0"/>
  </r>
  <r>
    <x v="134"/>
    <s v="West African Crocodile"/>
    <x v="6"/>
    <s v="Crocodylidae"/>
    <x v="0"/>
    <x v="108"/>
    <n v="75.5"/>
    <x v="1"/>
    <x v="2"/>
    <s v="06-07-2017"/>
    <x v="37"/>
    <x v="3"/>
    <x v="0"/>
    <s v="William Daniels"/>
    <s v="Threat care mean evening speak former room possible responsibility add front."/>
    <n v="0"/>
  </r>
  <r>
    <x v="135"/>
    <s v="West African Dwarf Crocodile"/>
    <x v="7"/>
    <s v="Crocodylidae"/>
    <x v="1"/>
    <x v="110"/>
    <n v="27.1"/>
    <x v="0"/>
    <x v="0"/>
    <s v="07-08-2018"/>
    <x v="42"/>
    <x v="6"/>
    <x v="1"/>
    <s v="Michael Lee"/>
    <s v="Task today still middle beautiful protect continue cell food easy end dog send west few."/>
    <n v="0"/>
  </r>
  <r>
    <x v="136"/>
    <s v="New Guinea Crocodile"/>
    <x v="13"/>
    <s v="Crocodylidae"/>
    <x v="0"/>
    <x v="33"/>
    <n v="74"/>
    <x v="0"/>
    <x v="1"/>
    <s v="27-12-2015"/>
    <x v="26"/>
    <x v="0"/>
    <x v="0"/>
    <s v="Alexandra Valdez"/>
    <s v="Artist brother fill if maybe."/>
    <n v="0"/>
  </r>
  <r>
    <x v="137"/>
    <s v="Hall's New Guinea Crocodile"/>
    <x v="17"/>
    <s v="Crocodylidae"/>
    <x v="0"/>
    <x v="111"/>
    <n v="126.9"/>
    <x v="0"/>
    <x v="1"/>
    <s v="07-08-2005"/>
    <x v="19"/>
    <x v="3"/>
    <x v="0"/>
    <s v="Michele Collins"/>
    <s v="Police wait happen determine whatever long."/>
    <n v="0"/>
  </r>
  <r>
    <x v="138"/>
    <s v="Saltwater Crocodile"/>
    <x v="10"/>
    <s v="Crocodylidae"/>
    <x v="0"/>
    <x v="8"/>
    <n v="344"/>
    <x v="1"/>
    <x v="1"/>
    <s v="20-06-2007"/>
    <x v="3"/>
    <x v="11"/>
    <x v="0"/>
    <s v="William Brooks"/>
    <s v="Tree serious soon stay seven quite other skin moment month gun true born stock total dark."/>
    <n v="0"/>
  </r>
  <r>
    <x v="139"/>
    <s v="New Guinea Crocodile"/>
    <x v="13"/>
    <s v="Crocodylidae"/>
    <x v="0"/>
    <x v="76"/>
    <n v="129.1"/>
    <x v="2"/>
    <x v="1"/>
    <s v="06-02-2008"/>
    <x v="19"/>
    <x v="3"/>
    <x v="0"/>
    <s v="Carmen Bond"/>
    <s v="Break day on before member speak law message lead around left southern."/>
    <n v="0"/>
  </r>
  <r>
    <x v="140"/>
    <s v="Central African Slender-snouted Crocodile"/>
    <x v="16"/>
    <s v="Crocodylidae"/>
    <x v="2"/>
    <x v="42"/>
    <n v="120.6"/>
    <x v="2"/>
    <x v="1"/>
    <s v="10-01-2023"/>
    <x v="32"/>
    <x v="0"/>
    <x v="4"/>
    <s v="Jennifer Velasquez"/>
    <s v="Official and general as yes various attorney value all important shoulder."/>
    <n v="0"/>
  </r>
  <r>
    <x v="141"/>
    <s v="Philippine Crocodile"/>
    <x v="12"/>
    <s v="Crocodylidae"/>
    <x v="0"/>
    <x v="112"/>
    <n v="65.900000000000006"/>
    <x v="2"/>
    <x v="1"/>
    <s v="19-02-2011"/>
    <x v="11"/>
    <x v="13"/>
    <x v="2"/>
    <s v="Veronica Brewer"/>
    <s v="Hear through large true help bag who themselves card team budget year hotel camera without."/>
    <n v="0"/>
  </r>
  <r>
    <x v="142"/>
    <s v="West African Crocodile"/>
    <x v="6"/>
    <s v="Crocodylidae"/>
    <x v="0"/>
    <x v="20"/>
    <n v="107"/>
    <x v="2"/>
    <x v="0"/>
    <s v="23-10-2018"/>
    <x v="21"/>
    <x v="15"/>
    <x v="0"/>
    <s v="Nicole Good"/>
    <s v="Pull name mother statement easy get every visit right both."/>
    <n v="0"/>
  </r>
  <r>
    <x v="143"/>
    <s v="Mugger Crocodile (Marsh Crocodile)"/>
    <x v="3"/>
    <s v="Crocodylidae"/>
    <x v="0"/>
    <x v="113"/>
    <n v="179.1"/>
    <x v="2"/>
    <x v="0"/>
    <s v="12-02-2005"/>
    <x v="40"/>
    <x v="3"/>
    <x v="1"/>
    <s v="Jennifer Miranda"/>
    <s v="Drive attack order land public the each."/>
    <n v="0"/>
  </r>
  <r>
    <x v="144"/>
    <s v="Central African Slender-snouted Crocodile"/>
    <x v="16"/>
    <s v="Crocodylidae"/>
    <x v="2"/>
    <x v="114"/>
    <n v="87.9"/>
    <x v="0"/>
    <x v="1"/>
    <s v="27-07-2021"/>
    <x v="32"/>
    <x v="21"/>
    <x v="4"/>
    <s v="Jeffrey Fernandez"/>
    <s v="Cell year doctor trouble office."/>
    <n v="0"/>
  </r>
  <r>
    <x v="145"/>
    <s v="Borneo Crocodile (disputed)"/>
    <x v="9"/>
    <s v="Crocodylidae"/>
    <x v="0"/>
    <x v="115"/>
    <n v="273.7"/>
    <x v="0"/>
    <x v="2"/>
    <s v="31-08-2024"/>
    <x v="10"/>
    <x v="3"/>
    <x v="3"/>
    <s v="Patricia Cardenas"/>
    <s v="Few century produce determine feel article we they treatment."/>
    <n v="0"/>
  </r>
  <r>
    <x v="146"/>
    <s v="Morelet's Crocodile"/>
    <x v="0"/>
    <s v="Crocodylidae"/>
    <x v="0"/>
    <x v="3"/>
    <n v="78.599999999999994"/>
    <x v="0"/>
    <x v="2"/>
    <s v="29-04-2009"/>
    <x v="2"/>
    <x v="3"/>
    <x v="0"/>
    <s v="Jessica Simpson"/>
    <s v="Walk provide skill five indicate chance heavy senior."/>
    <n v="0"/>
  </r>
  <r>
    <x v="147"/>
    <s v="West African Slender-snouted Crocodile"/>
    <x v="14"/>
    <s v="Crocodylidae"/>
    <x v="2"/>
    <x v="116"/>
    <n v="220.3"/>
    <x v="0"/>
    <x v="0"/>
    <s v="08-12-2008"/>
    <x v="42"/>
    <x v="0"/>
    <x v="2"/>
    <s v="Samuel Turner"/>
    <s v="South trip none whose newspaper care drug data position."/>
    <n v="0"/>
  </r>
  <r>
    <x v="148"/>
    <s v="West African Dwarf Crocodile"/>
    <x v="7"/>
    <s v="Crocodylidae"/>
    <x v="1"/>
    <x v="117"/>
    <n v="21.3"/>
    <x v="0"/>
    <x v="0"/>
    <s v="07-11-2010"/>
    <x v="9"/>
    <x v="6"/>
    <x v="1"/>
    <s v="Sarah Davis"/>
    <s v="Appear help painting always authority source onto provide describe decade."/>
    <n v="0"/>
  </r>
  <r>
    <x v="149"/>
    <s v="Siamese Crocodile"/>
    <x v="4"/>
    <s v="Crocodylidae"/>
    <x v="0"/>
    <x v="78"/>
    <n v="121"/>
    <x v="2"/>
    <x v="1"/>
    <s v="08-04-2022"/>
    <x v="41"/>
    <x v="27"/>
    <x v="2"/>
    <s v="Elizabeth Stout"/>
    <s v="View while bring yourself look drug."/>
    <n v="0"/>
  </r>
  <r>
    <x v="150"/>
    <s v="Freshwater Crocodile (Johnstone's)"/>
    <x v="15"/>
    <s v="Crocodylidae"/>
    <x v="0"/>
    <x v="118"/>
    <n v="60.6"/>
    <x v="0"/>
    <x v="2"/>
    <s v="27-12-2021"/>
    <x v="20"/>
    <x v="14"/>
    <x v="0"/>
    <s v="Christine Herman"/>
    <s v="Focus executive letter possible final growth third letter sort."/>
    <n v="0"/>
  </r>
  <r>
    <x v="151"/>
    <s v="West African Dwarf Crocodile"/>
    <x v="7"/>
    <s v="Crocodylidae"/>
    <x v="1"/>
    <x v="119"/>
    <n v="20.3"/>
    <x v="0"/>
    <x v="1"/>
    <s v="15-07-2009"/>
    <x v="42"/>
    <x v="6"/>
    <x v="1"/>
    <s v="Pamela Flores"/>
    <s v="Have including none determine certainly end."/>
    <n v="0"/>
  </r>
  <r>
    <x v="152"/>
    <s v="New Guinea Crocodile"/>
    <x v="13"/>
    <s v="Crocodylidae"/>
    <x v="0"/>
    <x v="120"/>
    <n v="32.299999999999997"/>
    <x v="1"/>
    <x v="1"/>
    <s v="18-04-2006"/>
    <x v="26"/>
    <x v="3"/>
    <x v="0"/>
    <s v="Lauren Butler"/>
    <s v="Cultural discover now early nearly want front."/>
    <n v="0"/>
  </r>
  <r>
    <x v="153"/>
    <s v="Nile Crocodile"/>
    <x v="8"/>
    <s v="Crocodylidae"/>
    <x v="0"/>
    <x v="121"/>
    <n v="362.6"/>
    <x v="2"/>
    <x v="0"/>
    <s v="11-12-2025"/>
    <x v="22"/>
    <x v="3"/>
    <x v="0"/>
    <s v="Katherine Cummings"/>
    <s v="Leave run goal cause national contain threat wrong whatever model stuff avoid."/>
    <n v="0"/>
  </r>
  <r>
    <x v="154"/>
    <s v="Borneo Crocodile (disputed)"/>
    <x v="9"/>
    <s v="Crocodylidae"/>
    <x v="0"/>
    <x v="122"/>
    <n v="177.7"/>
    <x v="2"/>
    <x v="2"/>
    <s v="05-06-2013"/>
    <x v="10"/>
    <x v="3"/>
    <x v="3"/>
    <s v="Amber Smith"/>
    <s v="Successful discuss religious across media health pay project."/>
    <n v="0"/>
  </r>
  <r>
    <x v="155"/>
    <s v="Morelet's Crocodile"/>
    <x v="0"/>
    <s v="Crocodylidae"/>
    <x v="0"/>
    <x v="123"/>
    <n v="28.2"/>
    <x v="3"/>
    <x v="1"/>
    <s v="16-02-2021"/>
    <x v="23"/>
    <x v="3"/>
    <x v="0"/>
    <s v="Karen Freeman"/>
    <s v="Mother in admit reveal movie expert maybe recently."/>
    <n v="0"/>
  </r>
  <r>
    <x v="156"/>
    <s v="West African Crocodile"/>
    <x v="6"/>
    <s v="Crocodylidae"/>
    <x v="0"/>
    <x v="43"/>
    <n v="171.9"/>
    <x v="0"/>
    <x v="0"/>
    <s v="26-05-2010"/>
    <x v="43"/>
    <x v="3"/>
    <x v="0"/>
    <s v="Todd White"/>
    <s v="Modern drive people education great."/>
    <n v="0"/>
  </r>
  <r>
    <x v="157"/>
    <s v="Saltwater Crocodile"/>
    <x v="10"/>
    <s v="Crocodylidae"/>
    <x v="0"/>
    <x v="124"/>
    <n v="1032.7"/>
    <x v="0"/>
    <x v="0"/>
    <s v="22-02-2008"/>
    <x v="11"/>
    <x v="26"/>
    <x v="0"/>
    <s v="Angela Chung"/>
    <s v="North wrong difficult range summer president teach service behavior here."/>
    <n v="0"/>
  </r>
  <r>
    <x v="158"/>
    <s v="New Guinea Crocodile"/>
    <x v="13"/>
    <s v="Crocodylidae"/>
    <x v="0"/>
    <x v="87"/>
    <n v="76.099999999999994"/>
    <x v="2"/>
    <x v="1"/>
    <s v="24-09-2024"/>
    <x v="19"/>
    <x v="3"/>
    <x v="0"/>
    <s v="Amy Smith"/>
    <s v="Bar suddenly population former with wind thus try discover."/>
    <n v="0"/>
  </r>
  <r>
    <x v="159"/>
    <s v="Congo Dwarf Crocodile"/>
    <x v="5"/>
    <s v="Crocodylidae"/>
    <x v="1"/>
    <x v="125"/>
    <n v="6.9"/>
    <x v="1"/>
    <x v="2"/>
    <s v="29-05-2010"/>
    <x v="14"/>
    <x v="19"/>
    <x v="3"/>
    <s v="Melissa Knight"/>
    <s v="Another avoid understand tonight nor allow up."/>
    <n v="0"/>
  </r>
  <r>
    <x v="160"/>
    <s v="West African Slender-snouted Crocodile"/>
    <x v="14"/>
    <s v="Crocodylidae"/>
    <x v="2"/>
    <x v="5"/>
    <n v="149.5"/>
    <x v="0"/>
    <x v="0"/>
    <s v="05-01-2017"/>
    <x v="28"/>
    <x v="17"/>
    <x v="2"/>
    <s v="Tyrone Matthews"/>
    <s v="Up federal nor note support quality."/>
    <n v="0"/>
  </r>
  <r>
    <x v="161"/>
    <s v="Siamese Crocodile"/>
    <x v="4"/>
    <s v="Crocodylidae"/>
    <x v="0"/>
    <x v="126"/>
    <n v="39.1"/>
    <x v="1"/>
    <x v="2"/>
    <s v="22-05-2025"/>
    <x v="8"/>
    <x v="5"/>
    <x v="2"/>
    <s v="Janet Singh"/>
    <s v="May window approach join stuff future."/>
    <n v="0"/>
  </r>
  <r>
    <x v="162"/>
    <s v="Morelet's Crocodile"/>
    <x v="0"/>
    <s v="Crocodylidae"/>
    <x v="0"/>
    <x v="127"/>
    <n v="74.599999999999994"/>
    <x v="2"/>
    <x v="1"/>
    <s v="22-01-2013"/>
    <x v="0"/>
    <x v="3"/>
    <x v="0"/>
    <s v="Tina Sanders"/>
    <s v="Ahead event yeah make green wait it quickly produce beat peace."/>
    <n v="0"/>
  </r>
  <r>
    <x v="163"/>
    <s v="West African Dwarf Crocodile"/>
    <x v="7"/>
    <s v="Crocodylidae"/>
    <x v="1"/>
    <x v="47"/>
    <n v="10.8"/>
    <x v="2"/>
    <x v="1"/>
    <s v="10-04-2008"/>
    <x v="27"/>
    <x v="9"/>
    <x v="1"/>
    <s v="Michelle Miller"/>
    <s v="Here six child hope guess before wall know seven bill beautiful."/>
    <n v="0"/>
  </r>
  <r>
    <x v="164"/>
    <s v="Borneo Crocodile (disputed)"/>
    <x v="9"/>
    <s v="Crocodylidae"/>
    <x v="0"/>
    <x v="128"/>
    <n v="146.80000000000001"/>
    <x v="0"/>
    <x v="1"/>
    <s v="28-07-2012"/>
    <x v="12"/>
    <x v="10"/>
    <x v="3"/>
    <s v="Justin Hunt"/>
    <s v="Ago government behavior our foot history factor hold be."/>
    <n v="0"/>
  </r>
  <r>
    <x v="165"/>
    <s v="West African Slender-snouted Crocodile"/>
    <x v="14"/>
    <s v="Crocodylidae"/>
    <x v="2"/>
    <x v="129"/>
    <n v="143.80000000000001"/>
    <x v="0"/>
    <x v="1"/>
    <s v="25-05-2019"/>
    <x v="27"/>
    <x v="17"/>
    <x v="2"/>
    <s v="Susan Spence"/>
    <s v="Minute rate college especially environmental certainly cold every feel."/>
    <n v="0"/>
  </r>
  <r>
    <x v="166"/>
    <s v="Saltwater Crocodile"/>
    <x v="10"/>
    <s v="Crocodylidae"/>
    <x v="0"/>
    <x v="130"/>
    <n v="878.6"/>
    <x v="0"/>
    <x v="1"/>
    <s v="22-06-2025"/>
    <x v="19"/>
    <x v="18"/>
    <x v="0"/>
    <s v="Heather Raymond"/>
    <s v="Many pattern leader career according how success here."/>
    <n v="0"/>
  </r>
  <r>
    <x v="167"/>
    <s v="Nile Crocodile"/>
    <x v="8"/>
    <s v="Crocodylidae"/>
    <x v="0"/>
    <x v="131"/>
    <n v="479"/>
    <x v="2"/>
    <x v="2"/>
    <s v="31-01-2023"/>
    <x v="44"/>
    <x v="3"/>
    <x v="0"/>
    <s v="Jessica Jordan"/>
    <s v="Carry fly water cut fire who why fact reason."/>
    <n v="0"/>
  </r>
  <r>
    <x v="168"/>
    <s v="West African Dwarf Crocodile"/>
    <x v="7"/>
    <s v="Crocodylidae"/>
    <x v="1"/>
    <x v="132"/>
    <n v="12.3"/>
    <x v="2"/>
    <x v="1"/>
    <s v="16-06-2010"/>
    <x v="31"/>
    <x v="6"/>
    <x v="1"/>
    <s v="Kenneth Sanchez MD"/>
    <s v="Half usually customer young conference should agree road wall decide something."/>
    <n v="0"/>
  </r>
  <r>
    <x v="169"/>
    <s v="American Crocodile"/>
    <x v="1"/>
    <s v="Crocodylidae"/>
    <x v="0"/>
    <x v="133"/>
    <n v="70.2"/>
    <x v="3"/>
    <x v="2"/>
    <s v="20-06-2019"/>
    <x v="38"/>
    <x v="22"/>
    <x v="1"/>
    <s v="Andrea Abbott"/>
    <s v="Pull cause field education child institution help last our old move type thank industry already."/>
    <n v="0"/>
  </r>
  <r>
    <x v="170"/>
    <s v="Saltwater Crocodile"/>
    <x v="10"/>
    <s v="Crocodylidae"/>
    <x v="0"/>
    <x v="134"/>
    <n v="517.29999999999995"/>
    <x v="0"/>
    <x v="1"/>
    <s v="05-10-2025"/>
    <x v="29"/>
    <x v="11"/>
    <x v="0"/>
    <s v="Meredith Burnett"/>
    <s v="Point be shoulder price great positive and worker quality hundred."/>
    <n v="0"/>
  </r>
  <r>
    <x v="171"/>
    <s v="New Guinea Crocodile"/>
    <x v="13"/>
    <s v="Crocodylidae"/>
    <x v="0"/>
    <x v="73"/>
    <n v="88.7"/>
    <x v="0"/>
    <x v="2"/>
    <s v="23-08-2008"/>
    <x v="19"/>
    <x v="3"/>
    <x v="0"/>
    <s v="Tracie Jordan"/>
    <s v="Better develop section newspaper reach determine hear."/>
    <n v="0"/>
  </r>
  <r>
    <x v="172"/>
    <s v="Congo Dwarf Crocodile"/>
    <x v="5"/>
    <s v="Crocodylidae"/>
    <x v="1"/>
    <x v="135"/>
    <n v="26.9"/>
    <x v="0"/>
    <x v="2"/>
    <s v="16-03-2006"/>
    <x v="14"/>
    <x v="19"/>
    <x v="3"/>
    <s v="Michael Vaughn"/>
    <s v="General agency bit indeed which break wait."/>
    <n v="0"/>
  </r>
  <r>
    <x v="173"/>
    <s v="American Crocodile"/>
    <x v="1"/>
    <s v="Crocodylidae"/>
    <x v="0"/>
    <x v="4"/>
    <n v="259.10000000000002"/>
    <x v="2"/>
    <x v="1"/>
    <s v="21-02-2018"/>
    <x v="18"/>
    <x v="20"/>
    <x v="1"/>
    <s v="Eric Gibson"/>
    <s v="Miss give best reveal laugh attack."/>
    <n v="0"/>
  </r>
  <r>
    <x v="174"/>
    <s v="Freshwater Crocodile (Johnstone's)"/>
    <x v="15"/>
    <s v="Crocodylidae"/>
    <x v="0"/>
    <x v="6"/>
    <n v="122.1"/>
    <x v="0"/>
    <x v="1"/>
    <s v="27-09-2013"/>
    <x v="20"/>
    <x v="23"/>
    <x v="0"/>
    <s v="Michael Johnson"/>
    <s v="Possible quality clearly worker during company civil."/>
    <n v="0"/>
  </r>
  <r>
    <x v="175"/>
    <s v="American Crocodile"/>
    <x v="1"/>
    <s v="Crocodylidae"/>
    <x v="0"/>
    <x v="68"/>
    <n v="90.7"/>
    <x v="1"/>
    <x v="2"/>
    <s v="27-04-2007"/>
    <x v="2"/>
    <x v="22"/>
    <x v="1"/>
    <s v="Tina Hall"/>
    <s v="Picture control price how scene third last involve above Democrat everything region."/>
    <n v="0"/>
  </r>
  <r>
    <x v="176"/>
    <s v="Congo Dwarf Crocodile"/>
    <x v="5"/>
    <s v="Crocodylidae"/>
    <x v="1"/>
    <x v="136"/>
    <n v="13.6"/>
    <x v="2"/>
    <x v="0"/>
    <s v="30-10-2017"/>
    <x v="14"/>
    <x v="19"/>
    <x v="3"/>
    <s v="Laura Lloyd"/>
    <s v="Cost for leader energy television month police others particularly only."/>
    <n v="0"/>
  </r>
  <r>
    <x v="177"/>
    <s v="Cuban Crocodile"/>
    <x v="11"/>
    <s v="Crocodylidae"/>
    <x v="0"/>
    <x v="129"/>
    <n v="114.5"/>
    <x v="2"/>
    <x v="0"/>
    <s v="03-03-2021"/>
    <x v="15"/>
    <x v="25"/>
    <x v="2"/>
    <s v="Ryan Williamson"/>
    <s v="Try opportunity public finish draw bring health center home others offer institution."/>
    <n v="0"/>
  </r>
  <r>
    <x v="178"/>
    <s v="Morelet's Crocodile"/>
    <x v="0"/>
    <s v="Crocodylidae"/>
    <x v="0"/>
    <x v="137"/>
    <n v="123.4"/>
    <x v="2"/>
    <x v="1"/>
    <s v="21-01-2008"/>
    <x v="0"/>
    <x v="3"/>
    <x v="0"/>
    <s v="Mr. Thomas Arias"/>
    <s v="Never majority cell fire late approach grow."/>
    <n v="0"/>
  </r>
  <r>
    <x v="179"/>
    <s v="Central African Slender-snouted Crocodile"/>
    <x v="16"/>
    <s v="Crocodylidae"/>
    <x v="2"/>
    <x v="138"/>
    <n v="41.7"/>
    <x v="1"/>
    <x v="2"/>
    <s v="10-03-2013"/>
    <x v="31"/>
    <x v="21"/>
    <x v="4"/>
    <s v="Chad Ochoa"/>
    <s v="Measure manager range indeed style major bar air set factor ever Mrs collection leader score she near both."/>
    <n v="0"/>
  </r>
  <r>
    <x v="180"/>
    <s v="Orinoco Crocodile"/>
    <x v="2"/>
    <s v="Crocodylidae"/>
    <x v="0"/>
    <x v="139"/>
    <n v="328.6"/>
    <x v="0"/>
    <x v="2"/>
    <s v="05-02-2020"/>
    <x v="24"/>
    <x v="16"/>
    <x v="2"/>
    <s v="Reginald Morrow"/>
    <s v="My series service kid despite interesting save president easy themselves."/>
    <n v="0"/>
  </r>
  <r>
    <x v="181"/>
    <s v="Mugger Crocodile (Marsh Crocodile)"/>
    <x v="3"/>
    <s v="Crocodylidae"/>
    <x v="0"/>
    <x v="140"/>
    <n v="153.5"/>
    <x v="0"/>
    <x v="1"/>
    <s v="28-12-2013"/>
    <x v="40"/>
    <x v="12"/>
    <x v="1"/>
    <s v="Dennis Atkins"/>
    <s v="Keep yes simply down specific onto go represent plan."/>
    <n v="0"/>
  </r>
  <r>
    <x v="182"/>
    <s v="Saltwater Crocodile"/>
    <x v="10"/>
    <s v="Crocodylidae"/>
    <x v="0"/>
    <x v="141"/>
    <n v="868.3"/>
    <x v="0"/>
    <x v="2"/>
    <s v="24-09-2008"/>
    <x v="36"/>
    <x v="11"/>
    <x v="0"/>
    <s v="Charles Clark"/>
    <s v="South now mother others collection without fall of weight method."/>
    <n v="0"/>
  </r>
  <r>
    <x v="183"/>
    <s v="New Guinea Crocodile"/>
    <x v="13"/>
    <s v="Crocodylidae"/>
    <x v="0"/>
    <x v="142"/>
    <n v="70.3"/>
    <x v="0"/>
    <x v="2"/>
    <s v="23-05-2013"/>
    <x v="26"/>
    <x v="0"/>
    <x v="0"/>
    <s v="Robin Taylor"/>
    <s v="Try yeah term camera tend economic represent stock seven put majority officer environmental increase later."/>
    <n v="0"/>
  </r>
  <r>
    <x v="184"/>
    <s v="Cuban Crocodile"/>
    <x v="11"/>
    <s v="Crocodylidae"/>
    <x v="0"/>
    <x v="143"/>
    <n v="64.3"/>
    <x v="1"/>
    <x v="2"/>
    <s v="11-09-2012"/>
    <x v="15"/>
    <x v="25"/>
    <x v="2"/>
    <s v="Sheryl Davis"/>
    <s v="Seek reason theory lawyer maintain old than suggest behavior will play recently sure somebody huge why station."/>
    <n v="0"/>
  </r>
  <r>
    <x v="185"/>
    <s v="Central African Slender-snouted Crocodile"/>
    <x v="16"/>
    <s v="Crocodylidae"/>
    <x v="2"/>
    <x v="144"/>
    <n v="26.4"/>
    <x v="3"/>
    <x v="2"/>
    <s v="15-07-2019"/>
    <x v="31"/>
    <x v="21"/>
    <x v="4"/>
    <s v="Frank Campbell MD"/>
    <s v="Not magazine gas radio any between."/>
    <n v="0"/>
  </r>
  <r>
    <x v="186"/>
    <s v="West African Dwarf Crocodile"/>
    <x v="7"/>
    <s v="Crocodylidae"/>
    <x v="1"/>
    <x v="145"/>
    <n v="11.3"/>
    <x v="2"/>
    <x v="2"/>
    <s v="15-11-2013"/>
    <x v="27"/>
    <x v="6"/>
    <x v="1"/>
    <s v="Julia Martinez"/>
    <s v="Kid a when dark read car practice city usually ever."/>
    <n v="0"/>
  </r>
  <r>
    <x v="187"/>
    <s v="Borneo Crocodile (disputed)"/>
    <x v="9"/>
    <s v="Crocodylidae"/>
    <x v="0"/>
    <x v="146"/>
    <n v="36.9"/>
    <x v="1"/>
    <x v="0"/>
    <s v="16-03-2013"/>
    <x v="12"/>
    <x v="3"/>
    <x v="3"/>
    <s v="Danielle Watson"/>
    <s v="Appear personal rise sense investment before believe degree back order."/>
    <n v="0"/>
  </r>
  <r>
    <x v="188"/>
    <s v="Morelet's Crocodile"/>
    <x v="0"/>
    <s v="Crocodylidae"/>
    <x v="0"/>
    <x v="147"/>
    <n v="75.2"/>
    <x v="0"/>
    <x v="1"/>
    <s v="25-07-2007"/>
    <x v="0"/>
    <x v="3"/>
    <x v="0"/>
    <s v="Jill Smith"/>
    <s v="Stage write institution car audience him room bill finish thing case similar send."/>
    <n v="0"/>
  </r>
  <r>
    <x v="189"/>
    <s v="Orinoco Crocodile"/>
    <x v="2"/>
    <s v="Crocodylidae"/>
    <x v="0"/>
    <x v="132"/>
    <n v="101.7"/>
    <x v="1"/>
    <x v="0"/>
    <s v="17-05-2013"/>
    <x v="1"/>
    <x v="2"/>
    <x v="2"/>
    <s v="Willie Thomas"/>
    <s v="None particular clearly goal defense security turn pattern kind describe to cause but role goal."/>
    <n v="0"/>
  </r>
  <r>
    <x v="190"/>
    <s v="Cuban Crocodile"/>
    <x v="11"/>
    <s v="Crocodylidae"/>
    <x v="0"/>
    <x v="148"/>
    <n v="133.6"/>
    <x v="0"/>
    <x v="0"/>
    <s v="12-06-2017"/>
    <x v="15"/>
    <x v="0"/>
    <x v="2"/>
    <s v="Richard Wright"/>
    <s v="Easy over return expect wait agree suggest."/>
    <n v="0"/>
  </r>
  <r>
    <x v="191"/>
    <s v="Cuban Crocodile"/>
    <x v="11"/>
    <s v="Crocodylidae"/>
    <x v="0"/>
    <x v="67"/>
    <n v="75.2"/>
    <x v="2"/>
    <x v="1"/>
    <s v="03-05-2016"/>
    <x v="15"/>
    <x v="0"/>
    <x v="2"/>
    <s v="Christine Lawson"/>
    <s v="Security far approach today west manager both matter order month."/>
    <n v="0"/>
  </r>
  <r>
    <x v="192"/>
    <s v="Borneo Crocodile (disputed)"/>
    <x v="9"/>
    <s v="Crocodylidae"/>
    <x v="0"/>
    <x v="32"/>
    <n v="29.5"/>
    <x v="1"/>
    <x v="2"/>
    <s v="09-10-2008"/>
    <x v="12"/>
    <x v="10"/>
    <x v="3"/>
    <s v="Victoria Peck"/>
    <s v="Hit stuff inside national common likely would authority onto add."/>
    <n v="0"/>
  </r>
  <r>
    <x v="193"/>
    <s v="West African Dwarf Crocodile"/>
    <x v="7"/>
    <s v="Crocodylidae"/>
    <x v="1"/>
    <x v="149"/>
    <n v="10"/>
    <x v="0"/>
    <x v="0"/>
    <s v="17-01-2022"/>
    <x v="31"/>
    <x v="9"/>
    <x v="1"/>
    <s v="Thomas Fry"/>
    <s v="Media pick may indeed reduce bar Mr pattern everyone finally memory data space movie hospital."/>
    <n v="0"/>
  </r>
  <r>
    <x v="194"/>
    <s v="Philippine Crocodile"/>
    <x v="12"/>
    <s v="Crocodylidae"/>
    <x v="0"/>
    <x v="66"/>
    <n v="70.3"/>
    <x v="2"/>
    <x v="0"/>
    <s v="25-05-2022"/>
    <x v="11"/>
    <x v="13"/>
    <x v="2"/>
    <s v="Sandra Becker"/>
    <s v="Financial join well draw each under break."/>
    <n v="0"/>
  </r>
  <r>
    <x v="195"/>
    <s v="Borneo Crocodile (disputed)"/>
    <x v="9"/>
    <s v="Crocodylidae"/>
    <x v="0"/>
    <x v="65"/>
    <n v="103.5"/>
    <x v="2"/>
    <x v="2"/>
    <s v="16-10-2020"/>
    <x v="12"/>
    <x v="10"/>
    <x v="3"/>
    <s v="Amy Wade"/>
    <s v="Budget remain reduce clearly well mission situation result."/>
    <n v="0"/>
  </r>
  <r>
    <x v="196"/>
    <s v="West African Dwarf Crocodile"/>
    <x v="7"/>
    <s v="Crocodylidae"/>
    <x v="1"/>
    <x v="150"/>
    <n v="11.7"/>
    <x v="0"/>
    <x v="0"/>
    <s v="25-09-2020"/>
    <x v="25"/>
    <x v="6"/>
    <x v="1"/>
    <s v="Cameron Norman"/>
    <s v="Run brother tonight friend investment model enjoy."/>
    <n v="0"/>
  </r>
  <r>
    <x v="197"/>
    <s v="New Guinea Crocodile"/>
    <x v="13"/>
    <s v="Crocodylidae"/>
    <x v="0"/>
    <x v="114"/>
    <n v="83"/>
    <x v="2"/>
    <x v="1"/>
    <s v="28-10-2022"/>
    <x v="19"/>
    <x v="0"/>
    <x v="0"/>
    <s v="Lori Crawford"/>
    <s v="Growth matter note happy effort bill off reveal direction meeting analysis television each line him change use."/>
    <n v="0"/>
  </r>
  <r>
    <x v="198"/>
    <s v="Siamese Crocodile"/>
    <x v="4"/>
    <s v="Crocodylidae"/>
    <x v="0"/>
    <x v="151"/>
    <n v="160.1"/>
    <x v="0"/>
    <x v="1"/>
    <s v="03-02-2007"/>
    <x v="30"/>
    <x v="27"/>
    <x v="2"/>
    <s v="Kristen Sloan"/>
    <s v="Different eat trouble floor step number budget pull apply development middle animal."/>
    <n v="0"/>
  </r>
  <r>
    <x v="199"/>
    <s v="American Crocodile"/>
    <x v="1"/>
    <s v="Crocodylidae"/>
    <x v="0"/>
    <x v="80"/>
    <n v="266.2"/>
    <x v="0"/>
    <x v="0"/>
    <s v="12-09-2017"/>
    <x v="24"/>
    <x v="1"/>
    <x v="1"/>
    <s v="Shawn Cline"/>
    <s v="Force network account customer nor."/>
    <n v="0"/>
  </r>
  <r>
    <x v="200"/>
    <s v="Saltwater Crocodile"/>
    <x v="10"/>
    <s v="Crocodylidae"/>
    <x v="0"/>
    <x v="152"/>
    <n v="522.79999999999995"/>
    <x v="2"/>
    <x v="0"/>
    <s v="11-06-2020"/>
    <x v="3"/>
    <x v="26"/>
    <x v="0"/>
    <s v="Marcus Marshall"/>
    <s v="Will young simply run national somebody character usually agency must."/>
    <n v="0"/>
  </r>
  <r>
    <x v="201"/>
    <s v="Siamese Crocodile"/>
    <x v="4"/>
    <s v="Crocodylidae"/>
    <x v="0"/>
    <x v="19"/>
    <n v="54.2"/>
    <x v="1"/>
    <x v="0"/>
    <s v="18-08-2014"/>
    <x v="8"/>
    <x v="27"/>
    <x v="2"/>
    <s v="Melissa Smith"/>
    <s v="Ability price support road billion morning draw."/>
    <n v="0"/>
  </r>
  <r>
    <x v="202"/>
    <s v="Nile Crocodile"/>
    <x v="8"/>
    <s v="Crocodylidae"/>
    <x v="0"/>
    <x v="153"/>
    <n v="133.9"/>
    <x v="3"/>
    <x v="2"/>
    <s v="26-07-2020"/>
    <x v="44"/>
    <x v="4"/>
    <x v="0"/>
    <s v="Anthony Shea DDS"/>
    <s v="Analysis discuss suddenly including."/>
    <n v="0"/>
  </r>
  <r>
    <x v="203"/>
    <s v="Mugger Crocodile (Marsh Crocodile)"/>
    <x v="3"/>
    <s v="Crocodylidae"/>
    <x v="0"/>
    <x v="154"/>
    <n v="104.2"/>
    <x v="1"/>
    <x v="0"/>
    <s v="23-05-2019"/>
    <x v="45"/>
    <x v="7"/>
    <x v="1"/>
    <s v="Judy Adkins"/>
    <s v="Believe card star avoid nothing itself who door end fire song red save fish evening avoid dark sister."/>
    <n v="0"/>
  </r>
  <r>
    <x v="204"/>
    <s v="Nile Crocodile"/>
    <x v="8"/>
    <s v="Crocodylidae"/>
    <x v="0"/>
    <x v="155"/>
    <n v="712"/>
    <x v="0"/>
    <x v="1"/>
    <s v="26-05-2020"/>
    <x v="22"/>
    <x v="7"/>
    <x v="0"/>
    <s v="Brittney Martin"/>
    <s v="Finish building group show later leg system bed."/>
    <n v="0"/>
  </r>
  <r>
    <x v="205"/>
    <s v="Morelet's Crocodile"/>
    <x v="0"/>
    <s v="Crocodylidae"/>
    <x v="0"/>
    <x v="156"/>
    <n v="54.7"/>
    <x v="0"/>
    <x v="0"/>
    <s v="19-03-2011"/>
    <x v="23"/>
    <x v="0"/>
    <x v="0"/>
    <s v="Elizabeth Bush"/>
    <s v="American structure foreign before eat green message quality employee wrong all identify."/>
    <n v="0"/>
  </r>
  <r>
    <x v="206"/>
    <s v="Congo Dwarf Crocodile"/>
    <x v="5"/>
    <s v="Crocodylidae"/>
    <x v="1"/>
    <x v="157"/>
    <n v="22.3"/>
    <x v="0"/>
    <x v="2"/>
    <s v="11-08-2009"/>
    <x v="14"/>
    <x v="19"/>
    <x v="3"/>
    <s v="Paul Wright"/>
    <s v="Big soldier building article sit develop cup hundred rather visit base."/>
    <n v="0"/>
  </r>
  <r>
    <x v="207"/>
    <s v="Saltwater Crocodile"/>
    <x v="10"/>
    <s v="Crocodylidae"/>
    <x v="0"/>
    <x v="158"/>
    <n v="906.6"/>
    <x v="0"/>
    <x v="0"/>
    <s v="06-11-2016"/>
    <x v="20"/>
    <x v="26"/>
    <x v="0"/>
    <s v="Sylvia Jones"/>
    <s v="Cup position speak begin suggest speak business."/>
    <n v="0"/>
  </r>
  <r>
    <x v="208"/>
    <s v="Cuban Crocodile"/>
    <x v="11"/>
    <s v="Crocodylidae"/>
    <x v="0"/>
    <x v="35"/>
    <n v="120.7"/>
    <x v="2"/>
    <x v="1"/>
    <s v="08-07-2006"/>
    <x v="15"/>
    <x v="0"/>
    <x v="2"/>
    <s v="Amber Glass"/>
    <s v="Start house ahead raise common Democrat cost evidence third alone."/>
    <n v="0"/>
  </r>
  <r>
    <x v="209"/>
    <s v="Saltwater Crocodile"/>
    <x v="10"/>
    <s v="Crocodylidae"/>
    <x v="0"/>
    <x v="124"/>
    <n v="1085.5999999999999"/>
    <x v="0"/>
    <x v="2"/>
    <s v="28-09-2020"/>
    <x v="19"/>
    <x v="11"/>
    <x v="0"/>
    <s v="Danielle Phillips"/>
    <s v="Third look because him information poor something eat yes myself affect him require look sit."/>
    <n v="0"/>
  </r>
  <r>
    <x v="210"/>
    <s v="Congo Dwarf Crocodile"/>
    <x v="5"/>
    <s v="Crocodylidae"/>
    <x v="1"/>
    <x v="157"/>
    <n v="23.7"/>
    <x v="0"/>
    <x v="1"/>
    <s v="30-04-2012"/>
    <x v="5"/>
    <x v="6"/>
    <x v="3"/>
    <s v="Keith Morris"/>
    <s v="Conference five despite time sing around yard morning short."/>
    <n v="0"/>
  </r>
  <r>
    <x v="211"/>
    <s v="Borneo Crocodile (disputed)"/>
    <x v="9"/>
    <s v="Crocodylidae"/>
    <x v="0"/>
    <x v="159"/>
    <n v="169.1"/>
    <x v="2"/>
    <x v="0"/>
    <s v="14-04-2005"/>
    <x v="10"/>
    <x v="3"/>
    <x v="3"/>
    <s v="Dr. Ariel Sandoval MD"/>
    <s v="Shake way offer work home."/>
    <n v="0"/>
  </r>
  <r>
    <x v="212"/>
    <s v="Central African Slender-snouted Crocodile"/>
    <x v="16"/>
    <s v="Crocodylidae"/>
    <x v="2"/>
    <x v="160"/>
    <n v="134.19999999999999"/>
    <x v="2"/>
    <x v="0"/>
    <s v="07-07-2012"/>
    <x v="35"/>
    <x v="0"/>
    <x v="4"/>
    <s v="Wendy Thompson"/>
    <s v="Or south recently trial agreement red way nor none could write think."/>
    <n v="0"/>
  </r>
  <r>
    <x v="213"/>
    <s v="American Crocodile"/>
    <x v="1"/>
    <s v="Crocodylidae"/>
    <x v="0"/>
    <x v="23"/>
    <n v="113.3"/>
    <x v="1"/>
    <x v="0"/>
    <s v="21-09-2010"/>
    <x v="2"/>
    <x v="22"/>
    <x v="1"/>
    <s v="Eric Henry Jr."/>
    <s v="Own after long forward pass southern future concern."/>
    <n v="0"/>
  </r>
  <r>
    <x v="214"/>
    <s v="West African Dwarf Crocodile"/>
    <x v="7"/>
    <s v="Crocodylidae"/>
    <x v="1"/>
    <x v="161"/>
    <n v="8.4"/>
    <x v="0"/>
    <x v="0"/>
    <s v="27-05-2017"/>
    <x v="31"/>
    <x v="9"/>
    <x v="1"/>
    <s v="Sheena Brown"/>
    <s v="Only true similar suffer team whether health."/>
    <n v="0"/>
  </r>
  <r>
    <x v="215"/>
    <s v="New Guinea Crocodile"/>
    <x v="13"/>
    <s v="Crocodylidae"/>
    <x v="0"/>
    <x v="162"/>
    <n v="42.3"/>
    <x v="1"/>
    <x v="0"/>
    <s v="16-01-2023"/>
    <x v="19"/>
    <x v="0"/>
    <x v="0"/>
    <s v="Jennifer Garcia"/>
    <s v="Follow wish run join police maintain."/>
    <n v="0"/>
  </r>
  <r>
    <x v="216"/>
    <s v="West African Slender-snouted Crocodile"/>
    <x v="14"/>
    <s v="Crocodylidae"/>
    <x v="2"/>
    <x v="58"/>
    <n v="105.1"/>
    <x v="2"/>
    <x v="1"/>
    <s v="20-12-2018"/>
    <x v="25"/>
    <x v="0"/>
    <x v="2"/>
    <s v="Michael Hoffman"/>
    <s v="Skin development open compare fill read camera rock we we hot yes whole allow own."/>
    <n v="0"/>
  </r>
  <r>
    <x v="217"/>
    <s v="Central African Slender-snouted Crocodile"/>
    <x v="16"/>
    <s v="Crocodylidae"/>
    <x v="2"/>
    <x v="163"/>
    <n v="32.6"/>
    <x v="3"/>
    <x v="2"/>
    <s v="17-01-2024"/>
    <x v="32"/>
    <x v="0"/>
    <x v="4"/>
    <s v="Tracy Walker"/>
    <s v="Bit many former back get floor player white start."/>
    <n v="0"/>
  </r>
  <r>
    <x v="218"/>
    <s v="Philippine Crocodile"/>
    <x v="12"/>
    <s v="Crocodylidae"/>
    <x v="0"/>
    <x v="164"/>
    <n v="73.2"/>
    <x v="0"/>
    <x v="0"/>
    <s v="26-12-2005"/>
    <x v="11"/>
    <x v="28"/>
    <x v="2"/>
    <s v="Monica Rogers"/>
    <s v="Enter economic attack either blue ability history."/>
    <n v="0"/>
  </r>
  <r>
    <x v="219"/>
    <s v="Hall's New Guinea Crocodile"/>
    <x v="17"/>
    <s v="Crocodylidae"/>
    <x v="0"/>
    <x v="77"/>
    <n v="94.8"/>
    <x v="2"/>
    <x v="1"/>
    <s v="07-12-2007"/>
    <x v="19"/>
    <x v="3"/>
    <x v="0"/>
    <s v="Tracy Wilkerson"/>
    <s v="Think goal heart stock small official serve difficult later son almost after."/>
    <n v="0"/>
  </r>
  <r>
    <x v="220"/>
    <s v="New Guinea Crocodile"/>
    <x v="13"/>
    <s v="Crocodylidae"/>
    <x v="0"/>
    <x v="62"/>
    <n v="40.700000000000003"/>
    <x v="1"/>
    <x v="2"/>
    <s v="01-12-2011"/>
    <x v="26"/>
    <x v="0"/>
    <x v="0"/>
    <s v="Brian Peterson"/>
    <s v="Claim avoid walk within full world throw."/>
    <n v="0"/>
  </r>
  <r>
    <x v="221"/>
    <s v="American Crocodile"/>
    <x v="1"/>
    <s v="Crocodylidae"/>
    <x v="0"/>
    <x v="165"/>
    <n v="130"/>
    <x v="0"/>
    <x v="2"/>
    <s v="30-04-2008"/>
    <x v="2"/>
    <x v="11"/>
    <x v="1"/>
    <s v="Jessica Valdez"/>
    <s v="Threat church big day couple recent reveal role enter example down anyone occur style child."/>
    <n v="0"/>
  </r>
  <r>
    <x v="222"/>
    <s v="West African Crocodile"/>
    <x v="6"/>
    <s v="Crocodylidae"/>
    <x v="0"/>
    <x v="85"/>
    <n v="111.4"/>
    <x v="2"/>
    <x v="0"/>
    <s v="15-02-2007"/>
    <x v="39"/>
    <x v="3"/>
    <x v="0"/>
    <s v="Jeffrey Phillips"/>
    <s v="Outside current agent color factor bank such final however major produce."/>
    <n v="0"/>
  </r>
  <r>
    <x v="223"/>
    <s v="Morelet's Crocodile"/>
    <x v="0"/>
    <s v="Crocodylidae"/>
    <x v="0"/>
    <x v="166"/>
    <n v="100.4"/>
    <x v="2"/>
    <x v="0"/>
    <s v="08-06-2009"/>
    <x v="23"/>
    <x v="3"/>
    <x v="0"/>
    <s v="Joshua Lopez"/>
    <s v="Hard knowledge enjoy let difficult environmental article sell."/>
    <n v="0"/>
  </r>
  <r>
    <x v="224"/>
    <s v="American Crocodile"/>
    <x v="1"/>
    <s v="Crocodylidae"/>
    <x v="0"/>
    <x v="167"/>
    <n v="107.4"/>
    <x v="1"/>
    <x v="2"/>
    <s v="17-02-2016"/>
    <x v="2"/>
    <x v="20"/>
    <x v="1"/>
    <s v="Angelica Cooper"/>
    <s v="Including series dinner article hit mission whole reach view of dog federal house take alone."/>
    <n v="0"/>
  </r>
  <r>
    <x v="225"/>
    <s v="Orinoco Crocodile"/>
    <x v="2"/>
    <s v="Crocodylidae"/>
    <x v="0"/>
    <x v="80"/>
    <n v="346.7"/>
    <x v="0"/>
    <x v="1"/>
    <s v="07-07-2010"/>
    <x v="24"/>
    <x v="2"/>
    <x v="2"/>
    <s v="Kellie Duncan"/>
    <s v="Challenge we last we cold deep cover amount bad raise dark state challenge organization floor road."/>
    <n v="0"/>
  </r>
  <r>
    <x v="226"/>
    <s v="Congo Dwarf Crocodile"/>
    <x v="5"/>
    <s v="Crocodylidae"/>
    <x v="1"/>
    <x v="168"/>
    <n v="22.8"/>
    <x v="0"/>
    <x v="0"/>
    <s v="24-02-2019"/>
    <x v="14"/>
    <x v="19"/>
    <x v="3"/>
    <s v="Angie Hawkins"/>
    <s v="For everybody leader them skill performance mission information increase challenge onto serve vote understand."/>
    <n v="0"/>
  </r>
  <r>
    <x v="227"/>
    <s v="Central African Slender-snouted Crocodile"/>
    <x v="16"/>
    <s v="Crocodylidae"/>
    <x v="2"/>
    <x v="169"/>
    <n v="66.7"/>
    <x v="1"/>
    <x v="0"/>
    <s v="20-02-2023"/>
    <x v="35"/>
    <x v="0"/>
    <x v="4"/>
    <s v="Ashlee Mitchell"/>
    <s v="They there enough pressure occur list common idea peace race I."/>
    <n v="0"/>
  </r>
  <r>
    <x v="228"/>
    <s v="Orinoco Crocodile"/>
    <x v="2"/>
    <s v="Crocodylidae"/>
    <x v="0"/>
    <x v="170"/>
    <n v="215.3"/>
    <x v="1"/>
    <x v="2"/>
    <s v="16-12-2012"/>
    <x v="1"/>
    <x v="16"/>
    <x v="2"/>
    <s v="Shawn Vaughn"/>
    <s v="Second TV today after stage."/>
    <n v="0"/>
  </r>
  <r>
    <x v="229"/>
    <s v="New Guinea Crocodile"/>
    <x v="13"/>
    <s v="Crocodylidae"/>
    <x v="0"/>
    <x v="106"/>
    <n v="128"/>
    <x v="0"/>
    <x v="0"/>
    <s v="08-10-2023"/>
    <x v="26"/>
    <x v="3"/>
    <x v="0"/>
    <s v="Douglas Vasquez"/>
    <s v="Win direction feel season similar fly rock."/>
    <n v="0"/>
  </r>
  <r>
    <x v="230"/>
    <s v="Orinoco Crocodile"/>
    <x v="2"/>
    <s v="Crocodylidae"/>
    <x v="0"/>
    <x v="171"/>
    <n v="93.9"/>
    <x v="3"/>
    <x v="0"/>
    <s v="23-08-2012"/>
    <x v="1"/>
    <x v="2"/>
    <x v="2"/>
    <s v="Ann Alexander"/>
    <s v="Scientist service test start middle city."/>
    <n v="0"/>
  </r>
  <r>
    <x v="231"/>
    <s v="Nile Crocodile"/>
    <x v="8"/>
    <s v="Crocodylidae"/>
    <x v="0"/>
    <x v="172"/>
    <n v="336.8"/>
    <x v="2"/>
    <x v="1"/>
    <s v="15-11-2013"/>
    <x v="28"/>
    <x v="3"/>
    <x v="0"/>
    <s v="Jonathon Taylor"/>
    <s v="These ahead cover strategy student economic lead truth relate ever statement measure play."/>
    <n v="0"/>
  </r>
  <r>
    <x v="232"/>
    <s v="Freshwater Crocodile (Johnstone's)"/>
    <x v="15"/>
    <s v="Crocodylidae"/>
    <x v="0"/>
    <x v="112"/>
    <n v="54.2"/>
    <x v="2"/>
    <x v="1"/>
    <s v="22-07-2020"/>
    <x v="20"/>
    <x v="14"/>
    <x v="0"/>
    <s v="Andre Watson"/>
    <s v="Land whether listen necessary general study else store bed agree."/>
    <n v="0"/>
  </r>
  <r>
    <x v="233"/>
    <s v="West African Crocodile"/>
    <x v="6"/>
    <s v="Crocodylidae"/>
    <x v="0"/>
    <x v="140"/>
    <n v="190.6"/>
    <x v="0"/>
    <x v="2"/>
    <s v="31-01-2024"/>
    <x v="6"/>
    <x v="3"/>
    <x v="0"/>
    <s v="Scott Chan"/>
    <s v="Tax positive question especially important after."/>
    <n v="0"/>
  </r>
  <r>
    <x v="234"/>
    <s v="New Guinea Crocodile"/>
    <x v="13"/>
    <s v="Crocodylidae"/>
    <x v="0"/>
    <x v="173"/>
    <n v="48.3"/>
    <x v="1"/>
    <x v="2"/>
    <s v="07-10-2008"/>
    <x v="19"/>
    <x v="3"/>
    <x v="0"/>
    <s v="Patricia Smith"/>
    <s v="Positive over across education source figure whom poor."/>
    <n v="0"/>
  </r>
  <r>
    <x v="235"/>
    <s v="West African Slender-snouted Crocodile"/>
    <x v="14"/>
    <s v="Crocodylidae"/>
    <x v="2"/>
    <x v="108"/>
    <n v="93.2"/>
    <x v="0"/>
    <x v="0"/>
    <s v="28-08-2013"/>
    <x v="9"/>
    <x v="0"/>
    <x v="2"/>
    <s v="James Bailey"/>
    <s v="Design few minute perhaps once account yourself."/>
    <n v="0"/>
  </r>
  <r>
    <x v="236"/>
    <s v="Borneo Crocodile (disputed)"/>
    <x v="9"/>
    <s v="Crocodylidae"/>
    <x v="0"/>
    <x v="174"/>
    <n v="139.69999999999999"/>
    <x v="0"/>
    <x v="1"/>
    <s v="03-01-2022"/>
    <x v="10"/>
    <x v="3"/>
    <x v="3"/>
    <s v="Sara Hoffman"/>
    <s v="Participant fear blue as write political technology end represent throughout federal change she tonight south sort outside."/>
    <n v="0"/>
  </r>
  <r>
    <x v="237"/>
    <s v="American Crocodile"/>
    <x v="1"/>
    <s v="Crocodylidae"/>
    <x v="0"/>
    <x v="31"/>
    <n v="84.2"/>
    <x v="1"/>
    <x v="0"/>
    <s v="31-07-2012"/>
    <x v="1"/>
    <x v="20"/>
    <x v="1"/>
    <s v="Melanie Griffith"/>
    <s v="Young else industry home along remain occur."/>
    <n v="0"/>
  </r>
  <r>
    <x v="238"/>
    <s v="Borneo Crocodile (disputed)"/>
    <x v="9"/>
    <s v="Crocodylidae"/>
    <x v="0"/>
    <x v="137"/>
    <n v="133.30000000000001"/>
    <x v="0"/>
    <x v="2"/>
    <s v="26-10-2019"/>
    <x v="12"/>
    <x v="10"/>
    <x v="3"/>
    <s v="Nicholas Walker"/>
    <s v="Point little wait grow feel color price next family likely scientist."/>
    <n v="0"/>
  </r>
  <r>
    <x v="239"/>
    <s v="Morelet's Crocodile"/>
    <x v="0"/>
    <s v="Crocodylidae"/>
    <x v="0"/>
    <x v="0"/>
    <n v="55.3"/>
    <x v="0"/>
    <x v="1"/>
    <s v="10-10-2015"/>
    <x v="2"/>
    <x v="0"/>
    <x v="0"/>
    <s v="Kristin Gaines"/>
    <s v="Pressure develop development the inside thought."/>
    <n v="0"/>
  </r>
  <r>
    <x v="240"/>
    <s v="Philippine Crocodile"/>
    <x v="12"/>
    <s v="Crocodylidae"/>
    <x v="0"/>
    <x v="175"/>
    <n v="57.7"/>
    <x v="2"/>
    <x v="0"/>
    <s v="26-05-2019"/>
    <x v="11"/>
    <x v="13"/>
    <x v="2"/>
    <s v="Kevin Ford"/>
    <s v="Like term on want author threat matter test."/>
    <n v="0"/>
  </r>
  <r>
    <x v="241"/>
    <s v="West African Crocodile"/>
    <x v="6"/>
    <s v="Crocodylidae"/>
    <x v="0"/>
    <x v="176"/>
    <n v="78.3"/>
    <x v="2"/>
    <x v="1"/>
    <s v="04-03-2007"/>
    <x v="34"/>
    <x v="15"/>
    <x v="0"/>
    <s v="Edwin Brown"/>
    <s v="Case customer important notice trade leader first resource."/>
    <n v="0"/>
  </r>
  <r>
    <x v="242"/>
    <s v="Congo Dwarf Crocodile"/>
    <x v="5"/>
    <s v="Crocodylidae"/>
    <x v="1"/>
    <x v="177"/>
    <n v="23.3"/>
    <x v="0"/>
    <x v="1"/>
    <s v="30-05-2020"/>
    <x v="5"/>
    <x v="6"/>
    <x v="3"/>
    <s v="Katherine Welch"/>
    <s v="Finish around later decide similar office citizen size sister can."/>
    <n v="0"/>
  </r>
  <r>
    <x v="243"/>
    <s v="Freshwater Crocodile (Johnstone's)"/>
    <x v="15"/>
    <s v="Crocodylidae"/>
    <x v="0"/>
    <x v="68"/>
    <n v="45.7"/>
    <x v="0"/>
    <x v="1"/>
    <s v="30-11-2018"/>
    <x v="20"/>
    <x v="14"/>
    <x v="0"/>
    <s v="Jeffrey Patterson"/>
    <s v="Himself also current health add focus street course quality phone eat really general can himself."/>
    <n v="0"/>
  </r>
  <r>
    <x v="244"/>
    <s v="Orinoco Crocodile"/>
    <x v="2"/>
    <s v="Crocodylidae"/>
    <x v="0"/>
    <x v="178"/>
    <n v="143"/>
    <x v="1"/>
    <x v="1"/>
    <s v="03-07-2025"/>
    <x v="1"/>
    <x v="16"/>
    <x v="2"/>
    <s v="Carol Colon"/>
    <s v="Way lay minute model its rather card you majority seek close."/>
    <n v="0"/>
  </r>
  <r>
    <x v="245"/>
    <s v="Congo Dwarf Crocodile"/>
    <x v="5"/>
    <s v="Crocodylidae"/>
    <x v="1"/>
    <x v="179"/>
    <n v="25.1"/>
    <x v="0"/>
    <x v="1"/>
    <s v="07-03-2018"/>
    <x v="5"/>
    <x v="6"/>
    <x v="3"/>
    <s v="Robin Smith"/>
    <s v="Road capital safe operation college hand practice also theory eight."/>
    <n v="0"/>
  </r>
  <r>
    <x v="246"/>
    <s v="Cuban Crocodile"/>
    <x v="11"/>
    <s v="Crocodylidae"/>
    <x v="0"/>
    <x v="108"/>
    <n v="84.4"/>
    <x v="0"/>
    <x v="0"/>
    <s v="16-08-2022"/>
    <x v="15"/>
    <x v="0"/>
    <x v="2"/>
    <s v="Amber Vang"/>
    <s v="President after ready indicate herself natural listen check."/>
    <n v="0"/>
  </r>
  <r>
    <x v="247"/>
    <s v="Siamese Crocodile"/>
    <x v="4"/>
    <s v="Crocodylidae"/>
    <x v="0"/>
    <x v="109"/>
    <n v="52.5"/>
    <x v="1"/>
    <x v="0"/>
    <s v="17-11-2013"/>
    <x v="41"/>
    <x v="27"/>
    <x v="2"/>
    <s v="Lorraine Turner"/>
    <s v="Production establish paper case store bit."/>
    <n v="0"/>
  </r>
  <r>
    <x v="248"/>
    <s v="Saltwater Crocodile"/>
    <x v="10"/>
    <s v="Crocodylidae"/>
    <x v="0"/>
    <x v="180"/>
    <n v="405.8"/>
    <x v="1"/>
    <x v="1"/>
    <s v="09-12-2014"/>
    <x v="29"/>
    <x v="26"/>
    <x v="0"/>
    <s v="Autumn Wilson"/>
    <s v="Marriage participant sing story win group important civil."/>
    <n v="0"/>
  </r>
  <r>
    <x v="249"/>
    <s v="American Crocodile"/>
    <x v="1"/>
    <s v="Crocodylidae"/>
    <x v="0"/>
    <x v="181"/>
    <n v="165.3"/>
    <x v="0"/>
    <x v="0"/>
    <s v="23-07-2016"/>
    <x v="15"/>
    <x v="22"/>
    <x v="1"/>
    <s v="Susan Watts"/>
    <s v="Former able public trade structure protect chance bed memory rich big eight."/>
    <n v="0"/>
  </r>
  <r>
    <x v="250"/>
    <s v="West African Dwarf Crocodile"/>
    <x v="7"/>
    <s v="Crocodylidae"/>
    <x v="1"/>
    <x v="182"/>
    <n v="13.5"/>
    <x v="0"/>
    <x v="0"/>
    <s v="10-10-2023"/>
    <x v="27"/>
    <x v="6"/>
    <x v="1"/>
    <s v="William Phillips"/>
    <s v="Anyone spend them system growth quality international."/>
    <n v="0"/>
  </r>
  <r>
    <x v="251"/>
    <s v="West African Slender-snouted Crocodile"/>
    <x v="14"/>
    <s v="Crocodylidae"/>
    <x v="2"/>
    <x v="151"/>
    <n v="169.2"/>
    <x v="2"/>
    <x v="0"/>
    <s v="10-05-2013"/>
    <x v="9"/>
    <x v="0"/>
    <x v="2"/>
    <s v="Samuel Zamora"/>
    <s v="System professional color group."/>
    <n v="0"/>
  </r>
  <r>
    <x v="252"/>
    <s v="Central African Slender-snouted Crocodile"/>
    <x v="16"/>
    <s v="Crocodylidae"/>
    <x v="2"/>
    <x v="183"/>
    <n v="164.1"/>
    <x v="0"/>
    <x v="2"/>
    <s v="13-08-2005"/>
    <x v="35"/>
    <x v="21"/>
    <x v="4"/>
    <s v="Marco Johns"/>
    <s v="Head garden box hundred lead."/>
    <n v="0"/>
  </r>
  <r>
    <x v="253"/>
    <s v="Philippine Crocodile"/>
    <x v="12"/>
    <s v="Crocodylidae"/>
    <x v="0"/>
    <x v="184"/>
    <n v="22"/>
    <x v="3"/>
    <x v="0"/>
    <s v="20-08-2015"/>
    <x v="11"/>
    <x v="28"/>
    <x v="2"/>
    <s v="Melissa Mendoza"/>
    <s v="Power someone both receive around wall city indeed opportunity."/>
    <n v="0"/>
  </r>
  <r>
    <x v="254"/>
    <s v="Nile Crocodile"/>
    <x v="8"/>
    <s v="Crocodylidae"/>
    <x v="0"/>
    <x v="185"/>
    <n v="437.1"/>
    <x v="0"/>
    <x v="2"/>
    <s v="27-08-2010"/>
    <x v="44"/>
    <x v="4"/>
    <x v="0"/>
    <s v="Meghan White"/>
    <s v="Single particularly television they road through low maintain thought key."/>
    <n v="0"/>
  </r>
  <r>
    <x v="255"/>
    <s v="West African Dwarf Crocodile"/>
    <x v="7"/>
    <s v="Crocodylidae"/>
    <x v="1"/>
    <x v="145"/>
    <n v="10.4"/>
    <x v="0"/>
    <x v="1"/>
    <s v="05-05-2011"/>
    <x v="7"/>
    <x v="6"/>
    <x v="1"/>
    <s v="Matthew Smith"/>
    <s v="Should office north within prove full mission red believe product eat generation put his stuff next."/>
    <n v="0"/>
  </r>
  <r>
    <x v="256"/>
    <s v="American Crocodile"/>
    <x v="1"/>
    <s v="Crocodylidae"/>
    <x v="0"/>
    <x v="186"/>
    <n v="241.3"/>
    <x v="0"/>
    <x v="1"/>
    <s v="14-09-2011"/>
    <x v="15"/>
    <x v="11"/>
    <x v="1"/>
    <s v="Amy Schneider MD"/>
    <s v="System thank avoid man drive wife anyone development poor idea dog learn soon large task language."/>
    <n v="0"/>
  </r>
  <r>
    <x v="257"/>
    <s v="Mugger Crocodile (Marsh Crocodile)"/>
    <x v="3"/>
    <s v="Crocodylidae"/>
    <x v="0"/>
    <x v="187"/>
    <n v="233.8"/>
    <x v="0"/>
    <x v="1"/>
    <s v="28-07-2005"/>
    <x v="17"/>
    <x v="4"/>
    <x v="1"/>
    <s v="Jonathan Valdez"/>
    <s v="Idea along near stay social white point."/>
    <n v="0"/>
  </r>
  <r>
    <x v="258"/>
    <s v="Borneo Crocodile (disputed)"/>
    <x v="9"/>
    <s v="Crocodylidae"/>
    <x v="0"/>
    <x v="188"/>
    <n v="162.80000000000001"/>
    <x v="2"/>
    <x v="1"/>
    <s v="09-08-2022"/>
    <x v="12"/>
    <x v="10"/>
    <x v="3"/>
    <s v="Kristina Pena"/>
    <s v="Wear guy approach development lawyer nice people list price respond box service develop game stop who."/>
    <n v="0"/>
  </r>
  <r>
    <x v="259"/>
    <s v="Freshwater Crocodile (Johnstone's)"/>
    <x v="15"/>
    <s v="Crocodylidae"/>
    <x v="0"/>
    <x v="183"/>
    <n v="107.4"/>
    <x v="0"/>
    <x v="0"/>
    <s v="31-03-2020"/>
    <x v="20"/>
    <x v="24"/>
    <x v="0"/>
    <s v="Joseph Park"/>
    <s v="To manage state score."/>
    <n v="0"/>
  </r>
  <r>
    <x v="260"/>
    <s v="Mugger Crocodile (Marsh Crocodile)"/>
    <x v="3"/>
    <s v="Crocodylidae"/>
    <x v="0"/>
    <x v="106"/>
    <n v="160.30000000000001"/>
    <x v="2"/>
    <x v="2"/>
    <s v="16-03-2006"/>
    <x v="40"/>
    <x v="7"/>
    <x v="1"/>
    <s v="David Gonzalez"/>
    <s v="Us hotel lead sit response blue increase unit study."/>
    <n v="0"/>
  </r>
  <r>
    <x v="261"/>
    <s v="Philippine Crocodile"/>
    <x v="12"/>
    <s v="Crocodylidae"/>
    <x v="0"/>
    <x v="142"/>
    <n v="59.1"/>
    <x v="0"/>
    <x v="0"/>
    <s v="29-06-2009"/>
    <x v="11"/>
    <x v="3"/>
    <x v="2"/>
    <s v="Patricia Hayes"/>
    <s v="What care material morning any very stuff lot meet TV concern official room campaign hold over third."/>
    <n v="0"/>
  </r>
  <r>
    <x v="262"/>
    <s v="Cuban Crocodile"/>
    <x v="11"/>
    <s v="Crocodylidae"/>
    <x v="0"/>
    <x v="189"/>
    <n v="47.1"/>
    <x v="1"/>
    <x v="2"/>
    <s v="12-09-2009"/>
    <x v="15"/>
    <x v="25"/>
    <x v="2"/>
    <s v="Janice Petty"/>
    <s v="Event white wife laugh card include record security federal reduce team."/>
    <n v="0"/>
  </r>
  <r>
    <x v="263"/>
    <s v="American Crocodile"/>
    <x v="1"/>
    <s v="Crocodylidae"/>
    <x v="0"/>
    <x v="190"/>
    <n v="75.8"/>
    <x v="3"/>
    <x v="0"/>
    <s v="03-01-2025"/>
    <x v="38"/>
    <x v="11"/>
    <x v="1"/>
    <s v="Taylor Chen"/>
    <s v="Decide research rather TV car."/>
    <n v="0"/>
  </r>
  <r>
    <x v="264"/>
    <s v="Nile Crocodile"/>
    <x v="8"/>
    <s v="Crocodylidae"/>
    <x v="0"/>
    <x v="191"/>
    <n v="438.8"/>
    <x v="2"/>
    <x v="0"/>
    <s v="09-09-2011"/>
    <x v="13"/>
    <x v="4"/>
    <x v="0"/>
    <s v="Vanessa Thompson"/>
    <s v="Reason follow break good lose number project individual security subject experience suggest space mission agent certainly prove customer."/>
    <n v="0"/>
  </r>
  <r>
    <x v="265"/>
    <s v="West African Dwarf Crocodile"/>
    <x v="7"/>
    <s v="Crocodylidae"/>
    <x v="1"/>
    <x v="36"/>
    <n v="11.9"/>
    <x v="2"/>
    <x v="0"/>
    <s v="27-09-2009"/>
    <x v="31"/>
    <x v="6"/>
    <x v="1"/>
    <s v="Candace Mitchell"/>
    <s v="Chair artist six daughter must grow laugh pattern push no difference positive."/>
    <n v="0"/>
  </r>
  <r>
    <x v="266"/>
    <s v="Orinoco Crocodile"/>
    <x v="2"/>
    <s v="Crocodylidae"/>
    <x v="0"/>
    <x v="76"/>
    <n v="223"/>
    <x v="0"/>
    <x v="1"/>
    <s v="03-02-2006"/>
    <x v="1"/>
    <x v="16"/>
    <x v="2"/>
    <s v="Jorge Robles"/>
    <s v="Realize another high indicate small."/>
    <n v="0"/>
  </r>
  <r>
    <x v="267"/>
    <s v="Saltwater Crocodile"/>
    <x v="10"/>
    <s v="Crocodylidae"/>
    <x v="0"/>
    <x v="84"/>
    <n v="418.9"/>
    <x v="1"/>
    <x v="2"/>
    <s v="10-06-2014"/>
    <x v="36"/>
    <x v="11"/>
    <x v="0"/>
    <s v="Tracy Brown"/>
    <s v="Data than team kitchen difficult plant remember happy open school cultural right."/>
    <n v="0"/>
  </r>
  <r>
    <x v="268"/>
    <s v="Siamese Crocodile"/>
    <x v="4"/>
    <s v="Crocodylidae"/>
    <x v="0"/>
    <x v="6"/>
    <n v="151.80000000000001"/>
    <x v="0"/>
    <x v="2"/>
    <s v="23-07-2007"/>
    <x v="8"/>
    <x v="0"/>
    <x v="2"/>
    <s v="Jerry Lucero"/>
    <s v="Cost community message help investment news."/>
    <n v="0"/>
  </r>
  <r>
    <x v="269"/>
    <s v="Philippine Crocodile"/>
    <x v="12"/>
    <s v="Crocodylidae"/>
    <x v="0"/>
    <x v="73"/>
    <n v="84.8"/>
    <x v="0"/>
    <x v="1"/>
    <s v="06-12-2025"/>
    <x v="11"/>
    <x v="3"/>
    <x v="2"/>
    <s v="Kevin Scott"/>
    <s v="Letter visit always up others similar personal successful feeling."/>
    <n v="0"/>
  </r>
  <r>
    <x v="270"/>
    <s v="Nile Crocodile"/>
    <x v="8"/>
    <s v="Crocodylidae"/>
    <x v="0"/>
    <x v="192"/>
    <n v="286.7"/>
    <x v="1"/>
    <x v="1"/>
    <s v="09-03-2010"/>
    <x v="22"/>
    <x v="12"/>
    <x v="0"/>
    <s v="Krista Jones"/>
    <s v="Moment whatever minute skill city myself idea glass third professional."/>
    <n v="0"/>
  </r>
  <r>
    <x v="271"/>
    <s v="West African Slender-snouted Crocodile"/>
    <x v="14"/>
    <s v="Crocodylidae"/>
    <x v="2"/>
    <x v="193"/>
    <n v="82.8"/>
    <x v="0"/>
    <x v="2"/>
    <s v="26-07-2021"/>
    <x v="27"/>
    <x v="17"/>
    <x v="2"/>
    <s v="Edward Clements"/>
    <s v="Most you statement wonder across protect knowledge toward."/>
    <n v="0"/>
  </r>
  <r>
    <x v="272"/>
    <s v="Nile Crocodile"/>
    <x v="8"/>
    <s v="Crocodylidae"/>
    <x v="0"/>
    <x v="194"/>
    <n v="848.2"/>
    <x v="0"/>
    <x v="1"/>
    <s v="01-02-2007"/>
    <x v="13"/>
    <x v="12"/>
    <x v="0"/>
    <s v="Lisa Haley"/>
    <s v="High someone box either rich agency might side."/>
    <n v="0"/>
  </r>
  <r>
    <x v="273"/>
    <s v="Morelet's Crocodile"/>
    <x v="0"/>
    <s v="Crocodylidae"/>
    <x v="0"/>
    <x v="195"/>
    <n v="118.9"/>
    <x v="0"/>
    <x v="1"/>
    <s v="16-11-2024"/>
    <x v="2"/>
    <x v="0"/>
    <x v="0"/>
    <s v="Katie Tucker"/>
    <s v="Together court message way cold what Mrs."/>
    <n v="0"/>
  </r>
  <r>
    <x v="274"/>
    <s v="Saltwater Crocodile"/>
    <x v="10"/>
    <s v="Crocodylidae"/>
    <x v="0"/>
    <x v="196"/>
    <n v="541.70000000000005"/>
    <x v="0"/>
    <x v="2"/>
    <s v="18-09-2018"/>
    <x v="20"/>
    <x v="1"/>
    <x v="0"/>
    <s v="Austin Santiago"/>
    <s v="Ten interest billion Mrs reflect wish simple position vote section child."/>
    <n v="0"/>
  </r>
  <r>
    <x v="275"/>
    <s v="Central African Slender-snouted Crocodile"/>
    <x v="16"/>
    <s v="Crocodylidae"/>
    <x v="2"/>
    <x v="103"/>
    <n v="125.4"/>
    <x v="0"/>
    <x v="1"/>
    <s v="09-10-2016"/>
    <x v="32"/>
    <x v="21"/>
    <x v="4"/>
    <s v="Gary Miller"/>
    <s v="Concern edge audience start treat imagine later."/>
    <n v="0"/>
  </r>
  <r>
    <x v="276"/>
    <s v="West African Dwarf Crocodile"/>
    <x v="7"/>
    <s v="Crocodylidae"/>
    <x v="1"/>
    <x v="197"/>
    <n v="15.4"/>
    <x v="2"/>
    <x v="1"/>
    <s v="03-01-2025"/>
    <x v="42"/>
    <x v="6"/>
    <x v="1"/>
    <s v="Eugene Price"/>
    <s v="Movement political peace series."/>
    <n v="0"/>
  </r>
  <r>
    <x v="277"/>
    <s v="Orinoco Crocodile"/>
    <x v="2"/>
    <s v="Crocodylidae"/>
    <x v="0"/>
    <x v="38"/>
    <n v="253.9"/>
    <x v="2"/>
    <x v="1"/>
    <s v="30-12-2009"/>
    <x v="24"/>
    <x v="2"/>
    <x v="2"/>
    <s v="Mercedes Jones"/>
    <s v="Blood skin feeling beat she join house produce listen mouth carry."/>
    <n v="0"/>
  </r>
  <r>
    <x v="278"/>
    <s v="American Crocodile"/>
    <x v="1"/>
    <s v="Crocodylidae"/>
    <x v="0"/>
    <x v="198"/>
    <n v="96.7"/>
    <x v="1"/>
    <x v="0"/>
    <s v="18-01-2014"/>
    <x v="24"/>
    <x v="22"/>
    <x v="1"/>
    <s v="Robert Gardner"/>
    <s v="Fear thought whole term possible whatever action themselves center among."/>
    <n v="0"/>
  </r>
  <r>
    <x v="279"/>
    <s v="Congo Dwarf Crocodile"/>
    <x v="5"/>
    <s v="Crocodylidae"/>
    <x v="1"/>
    <x v="157"/>
    <n v="23.7"/>
    <x v="0"/>
    <x v="2"/>
    <s v="24-02-2013"/>
    <x v="14"/>
    <x v="6"/>
    <x v="3"/>
    <s v="Jennifer Kelley"/>
    <s v="Fight security tough gas include position mention claim determine."/>
    <n v="0"/>
  </r>
  <r>
    <x v="280"/>
    <s v="New Guinea Crocodile"/>
    <x v="13"/>
    <s v="Crocodylidae"/>
    <x v="0"/>
    <x v="199"/>
    <n v="48.7"/>
    <x v="1"/>
    <x v="2"/>
    <s v="19-12-2012"/>
    <x v="26"/>
    <x v="3"/>
    <x v="0"/>
    <s v="Cheyenne White"/>
    <s v="System surface usually yes leave near fact attack better rise maintain former campaign pretty beyond people too fish."/>
    <n v="0"/>
  </r>
  <r>
    <x v="281"/>
    <s v="Hall's New Guinea Crocodile"/>
    <x v="17"/>
    <s v="Crocodylidae"/>
    <x v="0"/>
    <x v="41"/>
    <n v="69.2"/>
    <x v="0"/>
    <x v="0"/>
    <s v="17-09-2007"/>
    <x v="19"/>
    <x v="25"/>
    <x v="0"/>
    <s v="Luis Torres"/>
    <s v="Charge note space when collection finish size Republican political everybody growth quickly former lose knowledge simple main."/>
    <n v="0"/>
  </r>
  <r>
    <x v="282"/>
    <s v="Philippine Crocodile"/>
    <x v="12"/>
    <s v="Crocodylidae"/>
    <x v="0"/>
    <x v="200"/>
    <n v="71.7"/>
    <x v="2"/>
    <x v="0"/>
    <s v="10-03-2016"/>
    <x v="11"/>
    <x v="28"/>
    <x v="2"/>
    <s v="Matthew Miller"/>
    <s v="Teach cause Mrs enjoy though."/>
    <n v="0"/>
  </r>
  <r>
    <x v="283"/>
    <s v="Congo Dwarf Crocodile"/>
    <x v="5"/>
    <s v="Crocodylidae"/>
    <x v="1"/>
    <x v="201"/>
    <n v="21.1"/>
    <x v="2"/>
    <x v="1"/>
    <s v="08-10-2024"/>
    <x v="5"/>
    <x v="19"/>
    <x v="3"/>
    <s v="Bernard Smith"/>
    <s v="Place spend often shoulder defense already end thus music president chance."/>
    <n v="0"/>
  </r>
  <r>
    <x v="284"/>
    <s v="Siamese Crocodile"/>
    <x v="4"/>
    <s v="Crocodylidae"/>
    <x v="0"/>
    <x v="77"/>
    <n v="125.2"/>
    <x v="0"/>
    <x v="1"/>
    <s v="28-06-2016"/>
    <x v="41"/>
    <x v="27"/>
    <x v="2"/>
    <s v="Steven Lawrence"/>
    <s v="Card may bed hair action draw who word range serious cell city not."/>
    <n v="0"/>
  </r>
  <r>
    <x v="285"/>
    <s v="New Guinea Crocodile"/>
    <x v="13"/>
    <s v="Crocodylidae"/>
    <x v="0"/>
    <x v="202"/>
    <n v="83.8"/>
    <x v="2"/>
    <x v="1"/>
    <s v="01-08-2019"/>
    <x v="19"/>
    <x v="3"/>
    <x v="0"/>
    <s v="Shelby Thomas"/>
    <s v="Voice American seven discussion enough doctor protect military social hold truth thing always possible billion why."/>
    <n v="0"/>
  </r>
  <r>
    <x v="286"/>
    <s v="New Guinea Crocodile"/>
    <x v="13"/>
    <s v="Crocodylidae"/>
    <x v="0"/>
    <x v="151"/>
    <n v="144.5"/>
    <x v="0"/>
    <x v="1"/>
    <s v="10-10-2021"/>
    <x v="26"/>
    <x v="0"/>
    <x v="0"/>
    <s v="Denise Harmon"/>
    <s v="Name community president half president structure might heavy."/>
    <n v="0"/>
  </r>
  <r>
    <x v="287"/>
    <s v="West African Dwarf Crocodile"/>
    <x v="7"/>
    <s v="Crocodylidae"/>
    <x v="1"/>
    <x v="54"/>
    <n v="15.7"/>
    <x v="0"/>
    <x v="0"/>
    <s v="30-10-2023"/>
    <x v="27"/>
    <x v="9"/>
    <x v="1"/>
    <s v="Kelli Gomez"/>
    <s v="Main lot page maybe catch close baby poor deep."/>
    <n v="0"/>
  </r>
  <r>
    <x v="288"/>
    <s v="Congo Dwarf Crocodile"/>
    <x v="5"/>
    <s v="Crocodylidae"/>
    <x v="1"/>
    <x v="62"/>
    <n v="16.899999999999999"/>
    <x v="0"/>
    <x v="1"/>
    <s v="08-07-2019"/>
    <x v="5"/>
    <x v="6"/>
    <x v="3"/>
    <s v="Jack Love"/>
    <s v="Produce increase form box push look opportunity positive improve during."/>
    <n v="0"/>
  </r>
  <r>
    <x v="289"/>
    <s v="Freshwater Crocodile (Johnstone's)"/>
    <x v="15"/>
    <s v="Crocodylidae"/>
    <x v="0"/>
    <x v="117"/>
    <n v="30.9"/>
    <x v="1"/>
    <x v="2"/>
    <s v="14-08-2023"/>
    <x v="20"/>
    <x v="24"/>
    <x v="0"/>
    <s v="Kevin Taylor"/>
    <s v="Always occur argue election conference when out nor affect rest product exist beat."/>
    <n v="0"/>
  </r>
  <r>
    <x v="290"/>
    <s v="Congo Dwarf Crocodile"/>
    <x v="5"/>
    <s v="Crocodylidae"/>
    <x v="1"/>
    <x v="203"/>
    <n v="20.2"/>
    <x v="0"/>
    <x v="0"/>
    <s v="12-03-2009"/>
    <x v="14"/>
    <x v="6"/>
    <x v="3"/>
    <s v="Willie Dillon"/>
    <s v="Detail improve central old should perhaps member cold rate."/>
    <n v="0"/>
  </r>
  <r>
    <x v="291"/>
    <s v="Saltwater Crocodile"/>
    <x v="10"/>
    <s v="Crocodylidae"/>
    <x v="0"/>
    <x v="204"/>
    <n v="637.20000000000005"/>
    <x v="2"/>
    <x v="0"/>
    <s v="30-10-2025"/>
    <x v="29"/>
    <x v="11"/>
    <x v="0"/>
    <s v="Linda Jones"/>
    <s v="History board dark teacher mean information change benefit live pass."/>
    <n v="0"/>
  </r>
  <r>
    <x v="292"/>
    <s v="Central African Slender-snouted Crocodile"/>
    <x v="16"/>
    <s v="Crocodylidae"/>
    <x v="2"/>
    <x v="188"/>
    <n v="180.7"/>
    <x v="0"/>
    <x v="1"/>
    <s v="13-07-2006"/>
    <x v="32"/>
    <x v="21"/>
    <x v="4"/>
    <s v="Richard Gordon"/>
    <s v="Behavior process top much ability visit question issue inside."/>
    <n v="0"/>
  </r>
  <r>
    <x v="293"/>
    <s v="Congo Dwarf Crocodile"/>
    <x v="5"/>
    <s v="Crocodylidae"/>
    <x v="1"/>
    <x v="205"/>
    <n v="14.6"/>
    <x v="2"/>
    <x v="1"/>
    <s v="27-08-2015"/>
    <x v="14"/>
    <x v="6"/>
    <x v="3"/>
    <s v="Melissa Patterson"/>
    <s v="Smile high open scientist seven recent best care local discussion teacher exist theory."/>
    <n v="0"/>
  </r>
  <r>
    <x v="294"/>
    <s v="West African Slender-snouted Crocodile"/>
    <x v="14"/>
    <s v="Crocodylidae"/>
    <x v="2"/>
    <x v="206"/>
    <n v="187.8"/>
    <x v="0"/>
    <x v="0"/>
    <s v="28-08-2013"/>
    <x v="7"/>
    <x v="0"/>
    <x v="2"/>
    <s v="Colin Fletcher"/>
    <s v="Official brother according."/>
    <n v="0"/>
  </r>
  <r>
    <x v="295"/>
    <s v="West African Dwarf Crocodile"/>
    <x v="7"/>
    <s v="Crocodylidae"/>
    <x v="1"/>
    <x v="162"/>
    <n v="25"/>
    <x v="0"/>
    <x v="0"/>
    <s v="03-10-2008"/>
    <x v="42"/>
    <x v="6"/>
    <x v="1"/>
    <s v="Melissa Stewart"/>
    <s v="Blood international one end movie north partner."/>
    <n v="0"/>
  </r>
  <r>
    <x v="296"/>
    <s v="Philippine Crocodile"/>
    <x v="12"/>
    <s v="Crocodylidae"/>
    <x v="0"/>
    <x v="207"/>
    <n v="104.1"/>
    <x v="0"/>
    <x v="2"/>
    <s v="03-07-2019"/>
    <x v="11"/>
    <x v="28"/>
    <x v="2"/>
    <s v="Jennifer Harris DDS"/>
    <s v="Lot have never effect fill general relationship save talk process."/>
    <n v="0"/>
  </r>
  <r>
    <x v="297"/>
    <s v="Nile Crocodile"/>
    <x v="8"/>
    <s v="Crocodylidae"/>
    <x v="0"/>
    <x v="208"/>
    <n v="169.1"/>
    <x v="1"/>
    <x v="1"/>
    <s v="27-01-2014"/>
    <x v="22"/>
    <x v="12"/>
    <x v="0"/>
    <s v="Jillian Lyons"/>
    <s v="Beyond meet skill song."/>
    <n v="0"/>
  </r>
  <r>
    <x v="298"/>
    <s v="West African Crocodile"/>
    <x v="6"/>
    <s v="Crocodylidae"/>
    <x v="0"/>
    <x v="166"/>
    <n v="153.80000000000001"/>
    <x v="0"/>
    <x v="1"/>
    <s v="10-01-2024"/>
    <x v="34"/>
    <x v="7"/>
    <x v="0"/>
    <s v="Melinda Williams"/>
    <s v="Who accept before certainly unit itself ask develop bag also his worker pass minute represent."/>
    <n v="0"/>
  </r>
  <r>
    <x v="299"/>
    <s v="Morelet's Crocodile"/>
    <x v="0"/>
    <s v="Crocodylidae"/>
    <x v="0"/>
    <x v="137"/>
    <n v="101.5"/>
    <x v="2"/>
    <x v="0"/>
    <s v="19-12-2016"/>
    <x v="2"/>
    <x v="0"/>
    <x v="0"/>
    <s v="Theresa Wilkins"/>
    <s v="Keep cut prevent sound experience almost outside middle discuss college already dream a church."/>
    <n v="0"/>
  </r>
  <r>
    <x v="300"/>
    <s v="Congo Dwarf Crocodile"/>
    <x v="5"/>
    <s v="Crocodylidae"/>
    <x v="1"/>
    <x v="209"/>
    <n v="23"/>
    <x v="0"/>
    <x v="1"/>
    <s v="15-05-2013"/>
    <x v="14"/>
    <x v="6"/>
    <x v="3"/>
    <s v="Penny Gomez MD"/>
    <s v="Customer address region try near risk next on girl."/>
    <n v="0"/>
  </r>
  <r>
    <x v="301"/>
    <s v="Saltwater Crocodile"/>
    <x v="10"/>
    <s v="Crocodylidae"/>
    <x v="0"/>
    <x v="210"/>
    <n v="437.6"/>
    <x v="0"/>
    <x v="1"/>
    <s v="17-09-2012"/>
    <x v="3"/>
    <x v="18"/>
    <x v="0"/>
    <s v="Courtney Mccarty"/>
    <s v="Upon offer end imagine blood authority family water sort what then spend offer reason whom none."/>
    <n v="0"/>
  </r>
  <r>
    <x v="302"/>
    <s v="Cuban Crocodile"/>
    <x v="11"/>
    <s v="Crocodylidae"/>
    <x v="0"/>
    <x v="160"/>
    <n v="119.8"/>
    <x v="0"/>
    <x v="1"/>
    <s v="07-05-2015"/>
    <x v="15"/>
    <x v="0"/>
    <x v="2"/>
    <s v="Nina Ali"/>
    <s v="Race to television loss election him small detail."/>
    <n v="0"/>
  </r>
  <r>
    <x v="303"/>
    <s v="Siamese Crocodile"/>
    <x v="4"/>
    <s v="Crocodylidae"/>
    <x v="0"/>
    <x v="147"/>
    <n v="76.2"/>
    <x v="0"/>
    <x v="0"/>
    <s v="25-05-2011"/>
    <x v="8"/>
    <x v="5"/>
    <x v="2"/>
    <s v="Rebecca Gutierrez"/>
    <s v="Might act strategy eat behavior purpose start away use live government."/>
    <n v="0"/>
  </r>
  <r>
    <x v="304"/>
    <s v="Central African Slender-snouted Crocodile"/>
    <x v="16"/>
    <s v="Crocodylidae"/>
    <x v="2"/>
    <x v="211"/>
    <n v="75.7"/>
    <x v="2"/>
    <x v="0"/>
    <s v="10-01-2012"/>
    <x v="31"/>
    <x v="21"/>
    <x v="4"/>
    <s v="Debra Valentine"/>
    <s v="Material current save their deal dark economic peace choose blood."/>
    <n v="0"/>
  </r>
  <r>
    <x v="305"/>
    <s v="Siamese Crocodile"/>
    <x v="4"/>
    <s v="Crocodylidae"/>
    <x v="0"/>
    <x v="212"/>
    <n v="150.69999999999999"/>
    <x v="0"/>
    <x v="0"/>
    <s v="25-06-2019"/>
    <x v="8"/>
    <x v="0"/>
    <x v="2"/>
    <s v="Megan Alvarado"/>
    <s v="According tax when summer he firm together thing off ever consumer."/>
    <n v="0"/>
  </r>
  <r>
    <x v="306"/>
    <s v="Congo Dwarf Crocodile"/>
    <x v="5"/>
    <s v="Crocodylidae"/>
    <x v="1"/>
    <x v="138"/>
    <n v="15.5"/>
    <x v="0"/>
    <x v="1"/>
    <s v="13-09-2005"/>
    <x v="5"/>
    <x v="6"/>
    <x v="3"/>
    <s v="Kayla Sanders"/>
    <s v="Campaign moment institution vote allow girl team."/>
    <n v="0"/>
  </r>
  <r>
    <x v="307"/>
    <s v="Congo Dwarf Crocodile"/>
    <x v="5"/>
    <s v="Crocodylidae"/>
    <x v="1"/>
    <x v="117"/>
    <n v="25.1"/>
    <x v="2"/>
    <x v="2"/>
    <s v="02-01-2008"/>
    <x v="5"/>
    <x v="6"/>
    <x v="3"/>
    <s v="Joyce Martinez"/>
    <s v="Least ready activity decision ok foot party employee nature down likely party hand material decision."/>
    <n v="0"/>
  </r>
  <r>
    <x v="308"/>
    <s v="Hall's New Guinea Crocodile"/>
    <x v="17"/>
    <s v="Crocodylidae"/>
    <x v="0"/>
    <x v="157"/>
    <n v="43.1"/>
    <x v="1"/>
    <x v="0"/>
    <s v="14-09-2017"/>
    <x v="19"/>
    <x v="3"/>
    <x v="0"/>
    <s v="Jacqueline Dickerson"/>
    <s v="Late number without rather sport result sound new task cultural."/>
    <n v="0"/>
  </r>
  <r>
    <x v="309"/>
    <s v="Saltwater Crocodile"/>
    <x v="10"/>
    <s v="Crocodylidae"/>
    <x v="0"/>
    <x v="13"/>
    <n v="449.3"/>
    <x v="1"/>
    <x v="2"/>
    <s v="03-08-2025"/>
    <x v="19"/>
    <x v="11"/>
    <x v="0"/>
    <s v="Nancy Kennedy"/>
    <s v="Computer matter yet."/>
    <n v="0"/>
  </r>
  <r>
    <x v="310"/>
    <s v="New Guinea Crocodile"/>
    <x v="13"/>
    <s v="Crocodylidae"/>
    <x v="0"/>
    <x v="33"/>
    <n v="83.5"/>
    <x v="0"/>
    <x v="1"/>
    <s v="25-11-2008"/>
    <x v="26"/>
    <x v="3"/>
    <x v="0"/>
    <s v="Kelly Le"/>
    <s v="Feel no nothing huge real art sport live picture last free guess night use."/>
    <n v="0"/>
  </r>
  <r>
    <x v="311"/>
    <s v="Hall's New Guinea Crocodile"/>
    <x v="17"/>
    <s v="Crocodylidae"/>
    <x v="0"/>
    <x v="213"/>
    <n v="43.5"/>
    <x v="1"/>
    <x v="2"/>
    <s v="03-12-2015"/>
    <x v="19"/>
    <x v="25"/>
    <x v="0"/>
    <s v="Alejandro Martinez"/>
    <s v="Current office power company sister great pull maintain say threat high expert place certain cold space front piece occur."/>
    <n v="0"/>
  </r>
  <r>
    <x v="312"/>
    <s v="Cuban Crocodile"/>
    <x v="11"/>
    <s v="Crocodylidae"/>
    <x v="0"/>
    <x v="157"/>
    <n v="59.1"/>
    <x v="1"/>
    <x v="1"/>
    <s v="02-03-2010"/>
    <x v="15"/>
    <x v="0"/>
    <x v="2"/>
    <s v="Andrea Martin"/>
    <s v="Finish president report painting house thought."/>
    <n v="0"/>
  </r>
  <r>
    <x v="313"/>
    <s v="Central African Slender-snouted Crocodile"/>
    <x v="16"/>
    <s v="Crocodylidae"/>
    <x v="2"/>
    <x v="74"/>
    <n v="33.9"/>
    <x v="1"/>
    <x v="0"/>
    <s v="14-02-2019"/>
    <x v="32"/>
    <x v="21"/>
    <x v="4"/>
    <s v="Teresa Adkins"/>
    <s v="Whole including contain age road product wait red bag cold."/>
    <n v="0"/>
  </r>
  <r>
    <x v="314"/>
    <s v="Saltwater Crocodile"/>
    <x v="10"/>
    <s v="Crocodylidae"/>
    <x v="0"/>
    <x v="214"/>
    <n v="658.3"/>
    <x v="0"/>
    <x v="1"/>
    <s v="30-04-2021"/>
    <x v="36"/>
    <x v="26"/>
    <x v="0"/>
    <s v="Arthur Johns"/>
    <s v="Approach side model you billion peace base use hope."/>
    <n v="0"/>
  </r>
  <r>
    <x v="315"/>
    <s v="Philippine Crocodile"/>
    <x v="12"/>
    <s v="Crocodylidae"/>
    <x v="0"/>
    <x v="215"/>
    <n v="48.8"/>
    <x v="0"/>
    <x v="0"/>
    <s v="24-12-2018"/>
    <x v="11"/>
    <x v="13"/>
    <x v="2"/>
    <s v="Oscar Ramos"/>
    <s v="Capital stuff agreement professional team foot live window."/>
    <n v="0"/>
  </r>
  <r>
    <x v="316"/>
    <s v="West African Slender-snouted Crocodile"/>
    <x v="14"/>
    <s v="Crocodylidae"/>
    <x v="2"/>
    <x v="174"/>
    <n v="142.5"/>
    <x v="0"/>
    <x v="1"/>
    <s v="08-05-2020"/>
    <x v="9"/>
    <x v="17"/>
    <x v="2"/>
    <s v="Denise Wallace"/>
    <s v="Computer our piece player nor model police finally girl."/>
    <n v="0"/>
  </r>
  <r>
    <x v="317"/>
    <s v="Orinoco Crocodile"/>
    <x v="2"/>
    <s v="Crocodylidae"/>
    <x v="0"/>
    <x v="0"/>
    <n v="121.2"/>
    <x v="1"/>
    <x v="1"/>
    <s v="04-02-2017"/>
    <x v="1"/>
    <x v="2"/>
    <x v="2"/>
    <s v="Regina Ramos"/>
    <s v="Include choose action model serve carry expert movement reach man sense federal she something."/>
    <n v="0"/>
  </r>
  <r>
    <x v="318"/>
    <s v="Borneo Crocodile (disputed)"/>
    <x v="9"/>
    <s v="Crocodylidae"/>
    <x v="0"/>
    <x v="111"/>
    <n v="138.5"/>
    <x v="0"/>
    <x v="2"/>
    <s v="11-11-2012"/>
    <x v="10"/>
    <x v="10"/>
    <x v="3"/>
    <s v="Rebecca Kelley"/>
    <s v="In night house clear say hope."/>
    <n v="0"/>
  </r>
  <r>
    <x v="319"/>
    <s v="Siamese Crocodile"/>
    <x v="4"/>
    <s v="Crocodylidae"/>
    <x v="0"/>
    <x v="49"/>
    <n v="181.1"/>
    <x v="0"/>
    <x v="0"/>
    <s v="28-08-2016"/>
    <x v="8"/>
    <x v="0"/>
    <x v="2"/>
    <s v="Dennis Henderson"/>
    <s v="Might son party really even possible mother especially."/>
    <n v="0"/>
  </r>
  <r>
    <x v="320"/>
    <s v="New Guinea Crocodile"/>
    <x v="13"/>
    <s v="Crocodylidae"/>
    <x v="0"/>
    <x v="216"/>
    <n v="104.6"/>
    <x v="0"/>
    <x v="1"/>
    <s v="15-03-2013"/>
    <x v="26"/>
    <x v="3"/>
    <x v="0"/>
    <s v="Barry Taylor"/>
    <s v="Pm pay evening performance could affect anyone movement."/>
    <n v="0"/>
  </r>
  <r>
    <x v="321"/>
    <s v="Philippine Crocodile"/>
    <x v="12"/>
    <s v="Crocodylidae"/>
    <x v="0"/>
    <x v="217"/>
    <n v="45.3"/>
    <x v="2"/>
    <x v="1"/>
    <s v="06-12-2013"/>
    <x v="11"/>
    <x v="28"/>
    <x v="2"/>
    <s v="Brian Adams"/>
    <s v="Road do character management game find son your."/>
    <n v="0"/>
  </r>
  <r>
    <x v="322"/>
    <s v="Mugger Crocodile (Marsh Crocodile)"/>
    <x v="3"/>
    <s v="Crocodylidae"/>
    <x v="0"/>
    <x v="27"/>
    <n v="193.4"/>
    <x v="2"/>
    <x v="1"/>
    <s v="03-03-2006"/>
    <x v="45"/>
    <x v="12"/>
    <x v="1"/>
    <s v="Rick Rivera"/>
    <s v="Argue simply author like."/>
    <n v="0"/>
  </r>
  <r>
    <x v="323"/>
    <s v="American Crocodile"/>
    <x v="1"/>
    <s v="Crocodylidae"/>
    <x v="0"/>
    <x v="218"/>
    <n v="218"/>
    <x v="2"/>
    <x v="2"/>
    <s v="09-10-2018"/>
    <x v="18"/>
    <x v="1"/>
    <x v="1"/>
    <s v="Ryan Roth"/>
    <s v="Business should eat."/>
    <n v="0"/>
  </r>
  <r>
    <x v="324"/>
    <s v="Orinoco Crocodile"/>
    <x v="2"/>
    <s v="Crocodylidae"/>
    <x v="0"/>
    <x v="181"/>
    <n v="218"/>
    <x v="2"/>
    <x v="1"/>
    <s v="31-08-2020"/>
    <x v="1"/>
    <x v="16"/>
    <x v="2"/>
    <s v="Jessica Rojas"/>
    <s v="Current same behind."/>
    <n v="0"/>
  </r>
  <r>
    <x v="325"/>
    <s v="Hall's New Guinea Crocodile"/>
    <x v="17"/>
    <s v="Crocodylidae"/>
    <x v="0"/>
    <x v="92"/>
    <n v="73.099999999999994"/>
    <x v="0"/>
    <x v="1"/>
    <s v="06-05-2005"/>
    <x v="19"/>
    <x v="25"/>
    <x v="0"/>
    <s v="Christine Price"/>
    <s v="View city rock seat near business loss federal growth appear project wind door."/>
    <n v="0"/>
  </r>
  <r>
    <x v="326"/>
    <s v="Freshwater Crocodile (Johnstone's)"/>
    <x v="15"/>
    <s v="Crocodylidae"/>
    <x v="0"/>
    <x v="219"/>
    <n v="42.5"/>
    <x v="1"/>
    <x v="2"/>
    <s v="23-11-2017"/>
    <x v="20"/>
    <x v="23"/>
    <x v="0"/>
    <s v="Adrian Bauer"/>
    <s v="Build smile across among situation little other he become citizen."/>
    <n v="0"/>
  </r>
  <r>
    <x v="327"/>
    <s v="Borneo Crocodile (disputed)"/>
    <x v="9"/>
    <s v="Crocodylidae"/>
    <x v="0"/>
    <x v="220"/>
    <n v="130.30000000000001"/>
    <x v="0"/>
    <x v="2"/>
    <s v="26-08-2024"/>
    <x v="12"/>
    <x v="10"/>
    <x v="3"/>
    <s v="Luke Galvan"/>
    <s v="Art green child movie blue maintain first next popular girl through run again help right economy."/>
    <n v="0"/>
  </r>
  <r>
    <x v="328"/>
    <s v="Central African Slender-snouted Crocodile"/>
    <x v="16"/>
    <s v="Crocodylidae"/>
    <x v="2"/>
    <x v="221"/>
    <n v="33.5"/>
    <x v="1"/>
    <x v="0"/>
    <s v="08-03-2020"/>
    <x v="32"/>
    <x v="21"/>
    <x v="4"/>
    <s v="Michael Hansen"/>
    <s v="Recent couple cost girl run every story trial never attention choice fast enjoy happen."/>
    <n v="0"/>
  </r>
  <r>
    <x v="329"/>
    <s v="Borneo Crocodile (disputed)"/>
    <x v="9"/>
    <s v="Crocodylidae"/>
    <x v="0"/>
    <x v="58"/>
    <n v="83.7"/>
    <x v="0"/>
    <x v="0"/>
    <s v="09-06-2017"/>
    <x v="10"/>
    <x v="10"/>
    <x v="3"/>
    <s v="Mark Gray"/>
    <s v="Third people hair per fly as whose standard couple."/>
    <n v="0"/>
  </r>
  <r>
    <x v="330"/>
    <s v="Hall's New Guinea Crocodile"/>
    <x v="17"/>
    <s v="Crocodylidae"/>
    <x v="0"/>
    <x v="222"/>
    <n v="50.8"/>
    <x v="1"/>
    <x v="0"/>
    <s v="29-07-2024"/>
    <x v="19"/>
    <x v="25"/>
    <x v="0"/>
    <s v="Pamela Moore"/>
    <s v="Follow political book model at strong candidate them."/>
    <n v="0"/>
  </r>
  <r>
    <x v="331"/>
    <s v="Philippine Crocodile"/>
    <x v="12"/>
    <s v="Crocodylidae"/>
    <x v="0"/>
    <x v="110"/>
    <n v="40.700000000000003"/>
    <x v="1"/>
    <x v="0"/>
    <s v="21-02-2022"/>
    <x v="11"/>
    <x v="3"/>
    <x v="2"/>
    <s v="John Garcia"/>
    <s v="Politics home majority perhaps opportunity any determine responsibility actually TV pretty up story life."/>
    <n v="0"/>
  </r>
  <r>
    <x v="332"/>
    <s v="New Guinea Crocodile"/>
    <x v="13"/>
    <s v="Crocodylidae"/>
    <x v="0"/>
    <x v="41"/>
    <n v="82"/>
    <x v="0"/>
    <x v="1"/>
    <s v="15-04-2011"/>
    <x v="26"/>
    <x v="7"/>
    <x v="0"/>
    <s v="Heather Paul"/>
    <s v="State some around pay more same strong back democratic."/>
    <n v="0"/>
  </r>
  <r>
    <x v="333"/>
    <s v="Saltwater Crocodile"/>
    <x v="10"/>
    <s v="Crocodylidae"/>
    <x v="0"/>
    <x v="223"/>
    <n v="493.9"/>
    <x v="2"/>
    <x v="2"/>
    <s v="17-06-2020"/>
    <x v="20"/>
    <x v="11"/>
    <x v="0"/>
    <s v="Ashley Hall"/>
    <s v="Country moment eat personal condition see indeed black police."/>
    <n v="0"/>
  </r>
  <r>
    <x v="334"/>
    <s v="West African Crocodile"/>
    <x v="6"/>
    <s v="Crocodylidae"/>
    <x v="0"/>
    <x v="203"/>
    <n v="45.7"/>
    <x v="1"/>
    <x v="2"/>
    <s v="15-02-2009"/>
    <x v="39"/>
    <x v="7"/>
    <x v="0"/>
    <s v="Jimmy Ortega"/>
    <s v="Coach Congress husband front citizen your."/>
    <n v="0"/>
  </r>
  <r>
    <x v="335"/>
    <s v="Borneo Crocodile (disputed)"/>
    <x v="9"/>
    <s v="Crocodylidae"/>
    <x v="0"/>
    <x v="146"/>
    <n v="30.9"/>
    <x v="1"/>
    <x v="0"/>
    <s v="16-06-2017"/>
    <x v="12"/>
    <x v="10"/>
    <x v="3"/>
    <s v="Harold Edwards"/>
    <s v="Suddenly include plan step food drive nation heart nearly."/>
    <n v="0"/>
  </r>
  <r>
    <x v="336"/>
    <s v="Cuban Crocodile"/>
    <x v="11"/>
    <s v="Crocodylidae"/>
    <x v="0"/>
    <x v="112"/>
    <n v="71.599999999999994"/>
    <x v="1"/>
    <x v="1"/>
    <s v="28-02-2021"/>
    <x v="15"/>
    <x v="0"/>
    <x v="2"/>
    <s v="Heather Chavez"/>
    <s v="A alone expect administration career three according worker Democrat fire sign."/>
    <n v="0"/>
  </r>
  <r>
    <x v="337"/>
    <s v="Siamese Crocodile"/>
    <x v="4"/>
    <s v="Crocodylidae"/>
    <x v="0"/>
    <x v="111"/>
    <n v="127.1"/>
    <x v="0"/>
    <x v="2"/>
    <s v="26-10-2023"/>
    <x v="8"/>
    <x v="0"/>
    <x v="2"/>
    <s v="Samantha Ellison"/>
    <s v="News unit choice also green catch happen old do specific begin hundred truth."/>
    <n v="0"/>
  </r>
  <r>
    <x v="338"/>
    <s v="Siamese Crocodile"/>
    <x v="4"/>
    <s v="Crocodylidae"/>
    <x v="0"/>
    <x v="67"/>
    <n v="74.7"/>
    <x v="0"/>
    <x v="1"/>
    <s v="28-01-2017"/>
    <x v="4"/>
    <x v="0"/>
    <x v="2"/>
    <s v="Misty Mcguire"/>
    <s v="Major together reflect standard believe politics also space high."/>
    <n v="0"/>
  </r>
  <r>
    <x v="339"/>
    <s v="New Guinea Crocodile"/>
    <x v="13"/>
    <s v="Crocodylidae"/>
    <x v="0"/>
    <x v="224"/>
    <n v="90.2"/>
    <x v="2"/>
    <x v="0"/>
    <s v="15-05-2019"/>
    <x v="26"/>
    <x v="0"/>
    <x v="0"/>
    <s v="Tammy Cook"/>
    <s v="Indicate test thank dinner present own activity since him fight American music change."/>
    <n v="0"/>
  </r>
  <r>
    <x v="340"/>
    <s v="American Crocodile"/>
    <x v="1"/>
    <s v="Crocodylidae"/>
    <x v="0"/>
    <x v="8"/>
    <n v="188"/>
    <x v="0"/>
    <x v="2"/>
    <s v="01-02-2011"/>
    <x v="24"/>
    <x v="1"/>
    <x v="1"/>
    <s v="Connie Williams"/>
    <s v="Wife send offer bed it skill challenge from live seat nature energy huge its recently."/>
    <n v="0"/>
  </r>
  <r>
    <x v="341"/>
    <s v="West African Slender-snouted Crocodile"/>
    <x v="14"/>
    <s v="Crocodylidae"/>
    <x v="2"/>
    <x v="79"/>
    <n v="230.9"/>
    <x v="0"/>
    <x v="1"/>
    <s v="25-10-2021"/>
    <x v="27"/>
    <x v="17"/>
    <x v="2"/>
    <s v="Karen Gonzalez"/>
    <s v="Present cultural pattern save east author since food."/>
    <n v="0"/>
  </r>
  <r>
    <x v="342"/>
    <s v="West African Crocodile"/>
    <x v="6"/>
    <s v="Crocodylidae"/>
    <x v="0"/>
    <x v="92"/>
    <n v="97.8"/>
    <x v="0"/>
    <x v="2"/>
    <s v="22-02-2010"/>
    <x v="43"/>
    <x v="15"/>
    <x v="0"/>
    <s v="Ann Powers"/>
    <s v="Half couple general pretty show college glass start sort perhaps key."/>
    <n v="0"/>
  </r>
  <r>
    <x v="343"/>
    <s v="West African Slender-snouted Crocodile"/>
    <x v="14"/>
    <s v="Crocodylidae"/>
    <x v="2"/>
    <x v="225"/>
    <n v="170"/>
    <x v="2"/>
    <x v="2"/>
    <s v="21-04-2017"/>
    <x v="9"/>
    <x v="17"/>
    <x v="2"/>
    <s v="Cynthia Jennings"/>
    <s v="Serious table both approach we unit than star add really born."/>
    <n v="0"/>
  </r>
  <r>
    <x v="344"/>
    <s v="Orinoco Crocodile"/>
    <x v="2"/>
    <s v="Crocodylidae"/>
    <x v="0"/>
    <x v="226"/>
    <n v="305.39999999999998"/>
    <x v="0"/>
    <x v="1"/>
    <s v="12-12-2011"/>
    <x v="24"/>
    <x v="2"/>
    <x v="2"/>
    <s v="Alexander Clark"/>
    <s v="Deep national seek nature performance yeah reason property heavy town money eight art customer recent even let."/>
    <n v="0"/>
  </r>
  <r>
    <x v="345"/>
    <s v="Mugger Crocodile (Marsh Crocodile)"/>
    <x v="3"/>
    <s v="Crocodylidae"/>
    <x v="0"/>
    <x v="227"/>
    <n v="56.4"/>
    <x v="3"/>
    <x v="2"/>
    <s v="08-06-2011"/>
    <x v="17"/>
    <x v="7"/>
    <x v="1"/>
    <s v="Andrea Guerrero"/>
    <s v="Ten affect test power discuss herself with between firm term mother cost may."/>
    <n v="0"/>
  </r>
  <r>
    <x v="346"/>
    <s v="Central African Slender-snouted Crocodile"/>
    <x v="16"/>
    <s v="Crocodylidae"/>
    <x v="2"/>
    <x v="142"/>
    <n v="87.2"/>
    <x v="0"/>
    <x v="0"/>
    <s v="27-03-2014"/>
    <x v="32"/>
    <x v="0"/>
    <x v="4"/>
    <s v="Timothy Smith"/>
    <s v="Two figure majority season adult range green few you without."/>
    <n v="0"/>
  </r>
  <r>
    <x v="347"/>
    <s v="Mugger Crocodile (Marsh Crocodile)"/>
    <x v="3"/>
    <s v="Crocodylidae"/>
    <x v="0"/>
    <x v="181"/>
    <n v="149.4"/>
    <x v="2"/>
    <x v="1"/>
    <s v="11-02-2023"/>
    <x v="46"/>
    <x v="4"/>
    <x v="1"/>
    <s v="Antonio Scott"/>
    <s v="Three spring ahead never exactly charge today prevent because him whether partner personal dinner drive."/>
    <n v="0"/>
  </r>
  <r>
    <x v="348"/>
    <s v="Siamese Crocodile"/>
    <x v="4"/>
    <s v="Crocodylidae"/>
    <x v="0"/>
    <x v="212"/>
    <n v="166.7"/>
    <x v="0"/>
    <x v="2"/>
    <s v="17-09-2020"/>
    <x v="30"/>
    <x v="5"/>
    <x v="2"/>
    <s v="Wesley Browning"/>
    <s v="Last capital present ok range dark catch read together travel involve."/>
    <n v="0"/>
  </r>
  <r>
    <x v="349"/>
    <s v="Nile Crocodile"/>
    <x v="8"/>
    <s v="Crocodylidae"/>
    <x v="0"/>
    <x v="29"/>
    <n v="168.7"/>
    <x v="1"/>
    <x v="0"/>
    <s v="19-05-2008"/>
    <x v="16"/>
    <x v="4"/>
    <x v="0"/>
    <s v="Patricia Douglas"/>
    <s v="True fish newspaper we brother fish they risk she they increase."/>
    <n v="0"/>
  </r>
  <r>
    <x v="350"/>
    <s v="New Guinea Crocodile"/>
    <x v="13"/>
    <s v="Crocodylidae"/>
    <x v="0"/>
    <x v="228"/>
    <n v="32.299999999999997"/>
    <x v="3"/>
    <x v="0"/>
    <s v="05-04-2006"/>
    <x v="26"/>
    <x v="0"/>
    <x v="0"/>
    <s v="Jeremy Peck"/>
    <s v="Charge could capital ago worry pay."/>
    <n v="0"/>
  </r>
  <r>
    <x v="351"/>
    <s v="Congo Dwarf Crocodile"/>
    <x v="5"/>
    <s v="Crocodylidae"/>
    <x v="1"/>
    <x v="229"/>
    <n v="9"/>
    <x v="1"/>
    <x v="2"/>
    <s v="18-07-2010"/>
    <x v="14"/>
    <x v="6"/>
    <x v="3"/>
    <s v="Lisa Carlson"/>
    <s v="Reach grow read live maybe painting Republican hear system man case."/>
    <n v="0"/>
  </r>
  <r>
    <x v="352"/>
    <s v="Morelet's Crocodile"/>
    <x v="0"/>
    <s v="Crocodylidae"/>
    <x v="0"/>
    <x v="224"/>
    <n v="87.1"/>
    <x v="2"/>
    <x v="1"/>
    <s v="07-09-2016"/>
    <x v="2"/>
    <x v="3"/>
    <x v="0"/>
    <s v="Andrew Duran"/>
    <s v="Understand wear development provide dark daughter computer."/>
    <n v="0"/>
  </r>
  <r>
    <x v="353"/>
    <s v="Freshwater Crocodile (Johnstone's)"/>
    <x v="15"/>
    <s v="Crocodylidae"/>
    <x v="0"/>
    <x v="120"/>
    <n v="20.5"/>
    <x v="1"/>
    <x v="0"/>
    <s v="15-03-2005"/>
    <x v="20"/>
    <x v="24"/>
    <x v="0"/>
    <s v="Jessica Williamson"/>
    <s v="Term thought into simply part station result hour voice occur movie political region."/>
    <n v="0"/>
  </r>
  <r>
    <x v="354"/>
    <s v="Cuban Crocodile"/>
    <x v="11"/>
    <s v="Crocodylidae"/>
    <x v="0"/>
    <x v="212"/>
    <n v="139.4"/>
    <x v="0"/>
    <x v="1"/>
    <s v="07-05-2006"/>
    <x v="15"/>
    <x v="0"/>
    <x v="2"/>
    <s v="Brian Bryant"/>
    <s v="There early Mrs worker always."/>
    <n v="0"/>
  </r>
  <r>
    <x v="355"/>
    <s v="Congo Dwarf Crocodile"/>
    <x v="5"/>
    <s v="Crocodylidae"/>
    <x v="1"/>
    <x v="230"/>
    <n v="13.9"/>
    <x v="2"/>
    <x v="2"/>
    <s v="01-04-2021"/>
    <x v="14"/>
    <x v="19"/>
    <x v="3"/>
    <s v="Phillip Estes"/>
    <s v="Fact huge fight still leave."/>
    <n v="0"/>
  </r>
  <r>
    <x v="356"/>
    <s v="Central African Slender-snouted Crocodile"/>
    <x v="16"/>
    <s v="Crocodylidae"/>
    <x v="2"/>
    <x v="5"/>
    <n v="129.9"/>
    <x v="0"/>
    <x v="2"/>
    <s v="05-06-2021"/>
    <x v="35"/>
    <x v="0"/>
    <x v="4"/>
    <s v="Louis Brown"/>
    <s v="Tough less position bed may conference one thus national hotel food agent law to time think bed."/>
    <n v="0"/>
  </r>
  <r>
    <x v="357"/>
    <s v="Orinoco Crocodile"/>
    <x v="2"/>
    <s v="Crocodylidae"/>
    <x v="0"/>
    <x v="231"/>
    <n v="97.9"/>
    <x v="3"/>
    <x v="0"/>
    <s v="20-10-2024"/>
    <x v="1"/>
    <x v="2"/>
    <x v="2"/>
    <s v="Matthew Dawson"/>
    <s v="Responsibility but box last guy model himself."/>
    <n v="0"/>
  </r>
  <r>
    <x v="358"/>
    <s v="New Guinea Crocodile"/>
    <x v="13"/>
    <s v="Crocodylidae"/>
    <x v="0"/>
    <x v="42"/>
    <n v="97.3"/>
    <x v="2"/>
    <x v="2"/>
    <s v="12-03-2014"/>
    <x v="26"/>
    <x v="7"/>
    <x v="0"/>
    <s v="Kayla Herring"/>
    <s v="Nearly analysis color friend the television class."/>
    <n v="0"/>
  </r>
  <r>
    <x v="359"/>
    <s v="West African Dwarf Crocodile"/>
    <x v="7"/>
    <s v="Crocodylidae"/>
    <x v="1"/>
    <x v="232"/>
    <n v="5.4"/>
    <x v="3"/>
    <x v="0"/>
    <s v="12-11-2025"/>
    <x v="25"/>
    <x v="9"/>
    <x v="1"/>
    <s v="Randy Williams"/>
    <s v="Finally shoulder land phone brother capital."/>
    <n v="0"/>
  </r>
  <r>
    <x v="360"/>
    <s v="West African Slender-snouted Crocodile"/>
    <x v="14"/>
    <s v="Crocodylidae"/>
    <x v="2"/>
    <x v="106"/>
    <n v="168"/>
    <x v="0"/>
    <x v="2"/>
    <s v="12-11-2016"/>
    <x v="27"/>
    <x v="17"/>
    <x v="2"/>
    <s v="Marcus King"/>
    <s v="Marriage material space part management describe process law kind over according."/>
    <n v="0"/>
  </r>
  <r>
    <x v="361"/>
    <s v="American Crocodile"/>
    <x v="1"/>
    <s v="Crocodylidae"/>
    <x v="0"/>
    <x v="200"/>
    <n v="92.5"/>
    <x v="1"/>
    <x v="1"/>
    <s v="09-07-2017"/>
    <x v="24"/>
    <x v="22"/>
    <x v="1"/>
    <s v="Diana Fuller"/>
    <s v="Any challenge president already take project study fear turn."/>
    <n v="0"/>
  </r>
  <r>
    <x v="362"/>
    <s v="West African Slender-snouted Crocodile"/>
    <x v="14"/>
    <s v="Crocodylidae"/>
    <x v="2"/>
    <x v="233"/>
    <n v="217.2"/>
    <x v="0"/>
    <x v="1"/>
    <s v="19-07-2008"/>
    <x v="42"/>
    <x v="0"/>
    <x v="2"/>
    <s v="Jason Thompson"/>
    <s v="Particularly reality organization skin concern lay often use behavior federal."/>
    <n v="0"/>
  </r>
  <r>
    <x v="363"/>
    <s v="New Guinea Crocodile"/>
    <x v="13"/>
    <s v="Crocodylidae"/>
    <x v="0"/>
    <x v="177"/>
    <n v="41.8"/>
    <x v="1"/>
    <x v="1"/>
    <s v="09-10-2025"/>
    <x v="26"/>
    <x v="0"/>
    <x v="0"/>
    <s v="James Jones"/>
    <s v="Successful assume likely business teacher forget including decide decade around number without more because."/>
    <n v="0"/>
  </r>
  <r>
    <x v="364"/>
    <s v="West African Slender-snouted Crocodile"/>
    <x v="14"/>
    <s v="Crocodylidae"/>
    <x v="2"/>
    <x v="92"/>
    <n v="114"/>
    <x v="0"/>
    <x v="1"/>
    <s v="20-06-2016"/>
    <x v="42"/>
    <x v="17"/>
    <x v="2"/>
    <s v="Lisa French"/>
    <s v="Interview summer employee offer perhaps until."/>
    <n v="0"/>
  </r>
  <r>
    <x v="365"/>
    <s v="Saltwater Crocodile"/>
    <x v="10"/>
    <s v="Crocodylidae"/>
    <x v="0"/>
    <x v="234"/>
    <n v="558.29999999999995"/>
    <x v="2"/>
    <x v="1"/>
    <s v="03-08-2025"/>
    <x v="3"/>
    <x v="11"/>
    <x v="0"/>
    <s v="Kathleen Daniel"/>
    <s v="Manage conference participant remember without ability agency personal brother summer son yourself increase."/>
    <n v="0"/>
  </r>
  <r>
    <x v="366"/>
    <s v="Central African Slender-snouted Crocodile"/>
    <x v="16"/>
    <s v="Crocodylidae"/>
    <x v="2"/>
    <x v="193"/>
    <n v="88.4"/>
    <x v="0"/>
    <x v="2"/>
    <s v="03-11-2005"/>
    <x v="32"/>
    <x v="0"/>
    <x v="4"/>
    <s v="Justin Walsh"/>
    <s v="Political real effort attack."/>
    <n v="0"/>
  </r>
  <r>
    <x v="367"/>
    <s v="Saltwater Crocodile"/>
    <x v="10"/>
    <s v="Crocodylidae"/>
    <x v="0"/>
    <x v="235"/>
    <n v="696"/>
    <x v="0"/>
    <x v="0"/>
    <s v="02-11-2011"/>
    <x v="11"/>
    <x v="11"/>
    <x v="0"/>
    <s v="Joshua Wang"/>
    <s v="Rate game right pattern ahead compare form full."/>
    <n v="0"/>
  </r>
  <r>
    <x v="368"/>
    <s v="Congo Dwarf Crocodile"/>
    <x v="5"/>
    <s v="Crocodylidae"/>
    <x v="1"/>
    <x v="197"/>
    <n v="19"/>
    <x v="0"/>
    <x v="2"/>
    <s v="20-11-2021"/>
    <x v="14"/>
    <x v="6"/>
    <x v="3"/>
    <s v="Sydney Robles"/>
    <s v="Loss physical throughout Mr friend six including sea strong."/>
    <n v="0"/>
  </r>
  <r>
    <x v="369"/>
    <s v="Freshwater Crocodile (Johnstone's)"/>
    <x v="15"/>
    <s v="Crocodylidae"/>
    <x v="0"/>
    <x v="29"/>
    <n v="59.3"/>
    <x v="2"/>
    <x v="0"/>
    <s v="15-10-2015"/>
    <x v="20"/>
    <x v="23"/>
    <x v="0"/>
    <s v="Nathaniel Stewart"/>
    <s v="Affect officer forward trouble somebody at chance subject fund heart move coach paper cost bring."/>
    <n v="0"/>
  </r>
  <r>
    <x v="370"/>
    <s v="Philippine Crocodile"/>
    <x v="12"/>
    <s v="Crocodylidae"/>
    <x v="0"/>
    <x v="29"/>
    <n v="65.8"/>
    <x v="2"/>
    <x v="0"/>
    <s v="25-01-2020"/>
    <x v="11"/>
    <x v="3"/>
    <x v="2"/>
    <s v="Elizabeth Hodge"/>
    <s v="Even beautiful theory he stop few modern."/>
    <n v="0"/>
  </r>
  <r>
    <x v="371"/>
    <s v="Hall's New Guinea Crocodile"/>
    <x v="17"/>
    <s v="Crocodylidae"/>
    <x v="0"/>
    <x v="236"/>
    <n v="145.9"/>
    <x v="2"/>
    <x v="1"/>
    <s v="09-04-2008"/>
    <x v="19"/>
    <x v="25"/>
    <x v="0"/>
    <s v="James Johnson"/>
    <s v="Tree kitchen agent lot matter couple type."/>
    <n v="0"/>
  </r>
  <r>
    <x v="372"/>
    <s v="Philippine Crocodile"/>
    <x v="12"/>
    <s v="Crocodylidae"/>
    <x v="0"/>
    <x v="179"/>
    <n v="33.299999999999997"/>
    <x v="1"/>
    <x v="2"/>
    <s v="24-07-2020"/>
    <x v="11"/>
    <x v="3"/>
    <x v="2"/>
    <s v="Kelly Rowe"/>
    <s v="Show better word might yeah day already hold ten break."/>
    <n v="0"/>
  </r>
  <r>
    <x v="373"/>
    <s v="Central African Slender-snouted Crocodile"/>
    <x v="16"/>
    <s v="Crocodylidae"/>
    <x v="2"/>
    <x v="127"/>
    <n v="95"/>
    <x v="2"/>
    <x v="0"/>
    <s v="04-08-2020"/>
    <x v="32"/>
    <x v="21"/>
    <x v="4"/>
    <s v="Andrew Charles"/>
    <s v="Four threat billion she seat against serve police."/>
    <n v="0"/>
  </r>
  <r>
    <x v="374"/>
    <s v="West African Dwarf Crocodile"/>
    <x v="7"/>
    <s v="Crocodylidae"/>
    <x v="1"/>
    <x v="237"/>
    <n v="6.5"/>
    <x v="1"/>
    <x v="2"/>
    <s v="24-10-2019"/>
    <x v="7"/>
    <x v="9"/>
    <x v="1"/>
    <s v="Curtis Mitchell"/>
    <s v="Five kid brother chance event address performance method."/>
    <n v="0"/>
  </r>
  <r>
    <x v="375"/>
    <s v="Nile Crocodile"/>
    <x v="8"/>
    <s v="Crocodylidae"/>
    <x v="0"/>
    <x v="238"/>
    <n v="513.9"/>
    <x v="0"/>
    <x v="2"/>
    <s v="15-11-2015"/>
    <x v="6"/>
    <x v="3"/>
    <x v="0"/>
    <s v="Gregory Flores"/>
    <s v="Wall sound off commercial find throughout."/>
    <n v="0"/>
  </r>
  <r>
    <x v="376"/>
    <s v="Philippine Crocodile"/>
    <x v="12"/>
    <s v="Crocodylidae"/>
    <x v="0"/>
    <x v="239"/>
    <n v="40.4"/>
    <x v="2"/>
    <x v="2"/>
    <s v="21-12-2012"/>
    <x v="11"/>
    <x v="13"/>
    <x v="2"/>
    <s v="Amber Johnson"/>
    <s v="Black approach interview condition other or structure record pattern."/>
    <n v="0"/>
  </r>
  <r>
    <x v="377"/>
    <s v="Siamese Crocodile"/>
    <x v="4"/>
    <s v="Crocodylidae"/>
    <x v="0"/>
    <x v="50"/>
    <n v="28.5"/>
    <x v="3"/>
    <x v="0"/>
    <s v="31-08-2012"/>
    <x v="30"/>
    <x v="27"/>
    <x v="2"/>
    <s v="Robert Marquez"/>
    <s v="Bad type share nothing behavior sort recognize best financial popular."/>
    <n v="0"/>
  </r>
  <r>
    <x v="378"/>
    <s v="American Crocodile"/>
    <x v="1"/>
    <s v="Crocodylidae"/>
    <x v="0"/>
    <x v="38"/>
    <n v="194.1"/>
    <x v="2"/>
    <x v="2"/>
    <s v="28-05-2025"/>
    <x v="1"/>
    <x v="1"/>
    <x v="1"/>
    <s v="Julie Meza"/>
    <s v="Technology pay tree hot record professor small think law air."/>
    <n v="0"/>
  </r>
  <r>
    <x v="379"/>
    <s v="Congo Dwarf Crocodile"/>
    <x v="5"/>
    <s v="Crocodylidae"/>
    <x v="1"/>
    <x v="240"/>
    <n v="9.9"/>
    <x v="1"/>
    <x v="0"/>
    <s v="25-08-2014"/>
    <x v="14"/>
    <x v="6"/>
    <x v="3"/>
    <s v="Gregory Murray"/>
    <s v="Executive give offer meet if research blood news."/>
    <n v="0"/>
  </r>
  <r>
    <x v="380"/>
    <s v="American Crocodile"/>
    <x v="1"/>
    <s v="Crocodylidae"/>
    <x v="0"/>
    <x v="241"/>
    <n v="352.7"/>
    <x v="0"/>
    <x v="2"/>
    <s v="28-09-2024"/>
    <x v="24"/>
    <x v="20"/>
    <x v="1"/>
    <s v="Eric Murray"/>
    <s v="Including per nature wind himself future sport opportunity six itself skin name door."/>
    <n v="0"/>
  </r>
  <r>
    <x v="381"/>
    <s v="West African Slender-snouted Crocodile"/>
    <x v="14"/>
    <s v="Crocodylidae"/>
    <x v="2"/>
    <x v="120"/>
    <n v="37.6"/>
    <x v="1"/>
    <x v="1"/>
    <s v="03-11-2018"/>
    <x v="7"/>
    <x v="17"/>
    <x v="2"/>
    <s v="Angela Galvan"/>
    <s v="Student boy other foot best knowledge final image our rate others."/>
    <n v="0"/>
  </r>
  <r>
    <x v="382"/>
    <s v="Mugger Crocodile (Marsh Crocodile)"/>
    <x v="3"/>
    <s v="Crocodylidae"/>
    <x v="0"/>
    <x v="38"/>
    <n v="186.3"/>
    <x v="0"/>
    <x v="1"/>
    <s v="28-07-2019"/>
    <x v="46"/>
    <x v="3"/>
    <x v="1"/>
    <s v="Erin Newman"/>
    <s v="Bed stage thought tough player a chair chance."/>
    <n v="0"/>
  </r>
  <r>
    <x v="383"/>
    <s v="Central African Slender-snouted Crocodile"/>
    <x v="16"/>
    <s v="Crocodylidae"/>
    <x v="2"/>
    <x v="37"/>
    <n v="155.30000000000001"/>
    <x v="0"/>
    <x v="2"/>
    <s v="29-12-2009"/>
    <x v="32"/>
    <x v="21"/>
    <x v="4"/>
    <s v="Jean Lane"/>
    <s v="Day theory feel some quickly truth view."/>
    <n v="0"/>
  </r>
  <r>
    <x v="384"/>
    <s v="American Crocodile"/>
    <x v="1"/>
    <s v="Crocodylidae"/>
    <x v="0"/>
    <x v="172"/>
    <n v="196.7"/>
    <x v="0"/>
    <x v="0"/>
    <s v="04-08-2014"/>
    <x v="24"/>
    <x v="22"/>
    <x v="1"/>
    <s v="Suzanne Mooney"/>
    <s v="Account worry identify camera family hard nature apply reflect star grow technology tend dog reduce hour."/>
    <n v="0"/>
  </r>
  <r>
    <x v="385"/>
    <s v="New Guinea Crocodile"/>
    <x v="13"/>
    <s v="Crocodylidae"/>
    <x v="0"/>
    <x v="242"/>
    <n v="106.1"/>
    <x v="0"/>
    <x v="0"/>
    <s v="05-09-2016"/>
    <x v="19"/>
    <x v="0"/>
    <x v="0"/>
    <s v="James James"/>
    <s v="Deep community cause new successful growth individual eye their by activity possible century those price window."/>
    <n v="0"/>
  </r>
  <r>
    <x v="386"/>
    <s v="Saltwater Crocodile"/>
    <x v="10"/>
    <s v="Crocodylidae"/>
    <x v="0"/>
    <x v="243"/>
    <n v="1139.7"/>
    <x v="0"/>
    <x v="0"/>
    <s v="14-07-2011"/>
    <x v="19"/>
    <x v="18"/>
    <x v="0"/>
    <s v="Chad Shaffer"/>
    <s v="Throw receive us perhaps lawyer interest star his difficult interesting account."/>
    <n v="0"/>
  </r>
  <r>
    <x v="387"/>
    <s v="Freshwater Crocodile (Johnstone's)"/>
    <x v="15"/>
    <s v="Crocodylidae"/>
    <x v="0"/>
    <x v="244"/>
    <n v="36.6"/>
    <x v="1"/>
    <x v="1"/>
    <s v="25-03-2016"/>
    <x v="20"/>
    <x v="14"/>
    <x v="0"/>
    <s v="Dr. Michael Adams DVM"/>
    <s v="Happen within nothing relate both loss real center rule worker worker single let back three because line score."/>
    <n v="0"/>
  </r>
  <r>
    <x v="388"/>
    <s v="Cuban Crocodile"/>
    <x v="11"/>
    <s v="Crocodylidae"/>
    <x v="0"/>
    <x v="122"/>
    <n v="191.8"/>
    <x v="0"/>
    <x v="2"/>
    <s v="09-01-2007"/>
    <x v="15"/>
    <x v="0"/>
    <x v="2"/>
    <s v="Angela Schultz"/>
    <s v="Fine apply gas sing light mention light safe inside whether."/>
    <n v="0"/>
  </r>
  <r>
    <x v="389"/>
    <s v="Morelet's Crocodile"/>
    <x v="0"/>
    <s v="Crocodylidae"/>
    <x v="0"/>
    <x v="245"/>
    <n v="59"/>
    <x v="0"/>
    <x v="1"/>
    <s v="24-09-2018"/>
    <x v="2"/>
    <x v="3"/>
    <x v="0"/>
    <s v="Donna Johnson"/>
    <s v="See risk nor article list college appear wrong speak person expert bar measure surface everyone car exactly tax add."/>
    <n v="0"/>
  </r>
  <r>
    <x v="390"/>
    <s v="West African Crocodile"/>
    <x v="6"/>
    <s v="Crocodylidae"/>
    <x v="0"/>
    <x v="229"/>
    <n v="37.1"/>
    <x v="1"/>
    <x v="0"/>
    <s v="31-05-2014"/>
    <x v="37"/>
    <x v="7"/>
    <x v="0"/>
    <s v="Christopher Vargas"/>
    <s v="Process have compare site door Congress month almost worker whose."/>
    <n v="0"/>
  </r>
  <r>
    <x v="391"/>
    <s v="Freshwater Crocodile (Johnstone's)"/>
    <x v="15"/>
    <s v="Crocodylidae"/>
    <x v="0"/>
    <x v="211"/>
    <n v="63.1"/>
    <x v="2"/>
    <x v="1"/>
    <s v="10-02-2023"/>
    <x v="20"/>
    <x v="24"/>
    <x v="0"/>
    <s v="Samantha Monroe"/>
    <s v="Side draw key point decision same generation politics sense break cold human feeling second."/>
    <n v="0"/>
  </r>
  <r>
    <x v="392"/>
    <s v="Mugger Crocodile (Marsh Crocodile)"/>
    <x v="3"/>
    <s v="Crocodylidae"/>
    <x v="0"/>
    <x v="246"/>
    <n v="47.8"/>
    <x v="3"/>
    <x v="1"/>
    <s v="04-07-2017"/>
    <x v="45"/>
    <x v="7"/>
    <x v="1"/>
    <s v="Kim James"/>
    <s v="Listen certain that activity until large question which."/>
    <n v="0"/>
  </r>
  <r>
    <x v="393"/>
    <s v="Cuban Crocodile"/>
    <x v="11"/>
    <s v="Crocodylidae"/>
    <x v="0"/>
    <x v="74"/>
    <n v="48.4"/>
    <x v="1"/>
    <x v="0"/>
    <s v="28-01-2020"/>
    <x v="15"/>
    <x v="25"/>
    <x v="2"/>
    <s v="Amanda Hardin"/>
    <s v="What it truth teach friend environment better pressure hospital significant see same open."/>
    <n v="0"/>
  </r>
  <r>
    <x v="394"/>
    <s v="Hall's New Guinea Crocodile"/>
    <x v="17"/>
    <s v="Crocodylidae"/>
    <x v="0"/>
    <x v="111"/>
    <n v="110.9"/>
    <x v="0"/>
    <x v="2"/>
    <s v="24-07-2015"/>
    <x v="19"/>
    <x v="25"/>
    <x v="0"/>
    <s v="George Vaughn"/>
    <s v="Finish action across attack in moment rate goal."/>
    <n v="0"/>
  </r>
  <r>
    <x v="395"/>
    <s v="New Guinea Crocodile"/>
    <x v="13"/>
    <s v="Crocodylidae"/>
    <x v="0"/>
    <x v="242"/>
    <n v="89.9"/>
    <x v="0"/>
    <x v="1"/>
    <s v="12-11-2016"/>
    <x v="19"/>
    <x v="0"/>
    <x v="0"/>
    <s v="Darlene Johnson"/>
    <s v="Begin voice prevent structure wear point remain build task candidate prevent tonight not."/>
    <n v="0"/>
  </r>
  <r>
    <x v="396"/>
    <s v="Borneo Crocodile (disputed)"/>
    <x v="9"/>
    <s v="Crocodylidae"/>
    <x v="0"/>
    <x v="247"/>
    <n v="51.4"/>
    <x v="1"/>
    <x v="1"/>
    <s v="01-03-2016"/>
    <x v="12"/>
    <x v="3"/>
    <x v="3"/>
    <s v="Stephanie Dominguez"/>
    <s v="Far produce away law yet show realize property."/>
    <n v="0"/>
  </r>
  <r>
    <x v="397"/>
    <s v="Freshwater Crocodile (Johnstone's)"/>
    <x v="15"/>
    <s v="Crocodylidae"/>
    <x v="0"/>
    <x v="248"/>
    <n v="54.2"/>
    <x v="0"/>
    <x v="2"/>
    <s v="08-01-2006"/>
    <x v="20"/>
    <x v="23"/>
    <x v="0"/>
    <s v="Dawn Norman"/>
    <s v="Since him four art western enough key man up particular condition man century."/>
    <n v="0"/>
  </r>
  <r>
    <x v="398"/>
    <s v="Philippine Crocodile"/>
    <x v="12"/>
    <s v="Crocodylidae"/>
    <x v="0"/>
    <x v="177"/>
    <n v="34.700000000000003"/>
    <x v="0"/>
    <x v="2"/>
    <s v="16-03-2022"/>
    <x v="11"/>
    <x v="13"/>
    <x v="2"/>
    <s v="Colleen Schneider"/>
    <s v="Resource billion authority number economy knowledge to chance policy usually professor entire."/>
    <n v="0"/>
  </r>
  <r>
    <x v="399"/>
    <s v="New Guinea Crocodile"/>
    <x v="13"/>
    <s v="Crocodylidae"/>
    <x v="0"/>
    <x v="3"/>
    <n v="76"/>
    <x v="2"/>
    <x v="0"/>
    <s v="20-10-2015"/>
    <x v="19"/>
    <x v="3"/>
    <x v="0"/>
    <s v="Summer Andrews"/>
    <s v="Remain side long identify road speech audience difficult his ready sister building movement yard four field."/>
    <n v="0"/>
  </r>
  <r>
    <x v="400"/>
    <s v="Congo Dwarf Crocodile"/>
    <x v="5"/>
    <s v="Crocodylidae"/>
    <x v="1"/>
    <x v="217"/>
    <n v="36.9"/>
    <x v="0"/>
    <x v="1"/>
    <s v="07-01-2017"/>
    <x v="14"/>
    <x v="6"/>
    <x v="3"/>
    <s v="Zachary Holland"/>
    <s v="Movement which ball least short possible computer always his course receive."/>
    <n v="0"/>
  </r>
  <r>
    <x v="401"/>
    <s v="Hall's New Guinea Crocodile"/>
    <x v="17"/>
    <s v="Crocodylidae"/>
    <x v="0"/>
    <x v="249"/>
    <n v="75"/>
    <x v="0"/>
    <x v="0"/>
    <s v="08-05-2018"/>
    <x v="19"/>
    <x v="3"/>
    <x v="0"/>
    <s v="Lydia Howard"/>
    <s v="Those just country along agent you draw."/>
    <n v="0"/>
  </r>
  <r>
    <x v="402"/>
    <s v="Saltwater Crocodile"/>
    <x v="10"/>
    <s v="Crocodylidae"/>
    <x v="0"/>
    <x v="250"/>
    <n v="263.89999999999998"/>
    <x v="3"/>
    <x v="1"/>
    <s v="24-07-2005"/>
    <x v="19"/>
    <x v="1"/>
    <x v="0"/>
    <s v="Ricky Schneider"/>
    <s v="Move strong last yet already argue skin amount brother southern project."/>
    <n v="0"/>
  </r>
  <r>
    <x v="403"/>
    <s v="New Guinea Crocodile"/>
    <x v="13"/>
    <s v="Crocodylidae"/>
    <x v="0"/>
    <x v="251"/>
    <n v="166.5"/>
    <x v="0"/>
    <x v="1"/>
    <s v="24-12-2007"/>
    <x v="19"/>
    <x v="3"/>
    <x v="0"/>
    <s v="Michael Sawyer"/>
    <s v="Scientist do author save."/>
    <n v="0"/>
  </r>
  <r>
    <x v="404"/>
    <s v="West African Slender-snouted Crocodile"/>
    <x v="14"/>
    <s v="Crocodylidae"/>
    <x v="2"/>
    <x v="93"/>
    <n v="158.5"/>
    <x v="0"/>
    <x v="0"/>
    <s v="23-06-2012"/>
    <x v="9"/>
    <x v="17"/>
    <x v="2"/>
    <s v="Alec Meadows DDS"/>
    <s v="Red candidate common anyone film soldier."/>
    <n v="0"/>
  </r>
  <r>
    <x v="405"/>
    <s v="West African Dwarf Crocodile"/>
    <x v="7"/>
    <s v="Crocodylidae"/>
    <x v="1"/>
    <x v="252"/>
    <n v="5.2"/>
    <x v="1"/>
    <x v="1"/>
    <s v="28-02-2012"/>
    <x v="9"/>
    <x v="6"/>
    <x v="1"/>
    <s v="Christopher Garza"/>
    <s v="Box organization past as dark front structure."/>
    <n v="0"/>
  </r>
  <r>
    <x v="406"/>
    <s v="Cuban Crocodile"/>
    <x v="11"/>
    <s v="Crocodylidae"/>
    <x v="0"/>
    <x v="212"/>
    <n v="146.9"/>
    <x v="2"/>
    <x v="1"/>
    <s v="29-06-2010"/>
    <x v="15"/>
    <x v="25"/>
    <x v="2"/>
    <s v="Jennifer Martinez"/>
    <s v="National focus who degree animal community as event serious collection have close during."/>
    <n v="0"/>
  </r>
  <r>
    <x v="407"/>
    <s v="New Guinea Crocodile"/>
    <x v="13"/>
    <s v="Crocodylidae"/>
    <x v="0"/>
    <x v="200"/>
    <n v="62.4"/>
    <x v="2"/>
    <x v="1"/>
    <s v="16-05-2018"/>
    <x v="26"/>
    <x v="3"/>
    <x v="0"/>
    <s v="Brandi Moody"/>
    <s v="Partner sing administration main according conference become prepare thought indicate southern significant realize deal policy."/>
    <n v="0"/>
  </r>
  <r>
    <x v="408"/>
    <s v="Freshwater Crocodile (Johnstone's)"/>
    <x v="15"/>
    <s v="Crocodylidae"/>
    <x v="0"/>
    <x v="253"/>
    <n v="42.6"/>
    <x v="0"/>
    <x v="2"/>
    <s v="26-09-2017"/>
    <x v="20"/>
    <x v="14"/>
    <x v="0"/>
    <s v="Jennifer Hurley"/>
    <s v="Reality other response partner because step feeling industry newspaper court worry with peace television would medical less."/>
    <n v="0"/>
  </r>
  <r>
    <x v="409"/>
    <s v="Morelet's Crocodile"/>
    <x v="0"/>
    <s v="Crocodylidae"/>
    <x v="0"/>
    <x v="175"/>
    <n v="60.1"/>
    <x v="1"/>
    <x v="2"/>
    <s v="17-10-2013"/>
    <x v="2"/>
    <x v="8"/>
    <x v="0"/>
    <s v="Christine Brown"/>
    <s v="Someone rate why listen computer prove amount population."/>
    <n v="0"/>
  </r>
  <r>
    <x v="410"/>
    <s v="New Guinea Crocodile"/>
    <x v="13"/>
    <s v="Crocodylidae"/>
    <x v="0"/>
    <x v="198"/>
    <n v="55.6"/>
    <x v="1"/>
    <x v="0"/>
    <s v="24-05-2016"/>
    <x v="19"/>
    <x v="0"/>
    <x v="0"/>
    <s v="Jeffrey Cook"/>
    <s v="Analysis science understand compare size machine break time."/>
    <n v="0"/>
  </r>
  <r>
    <x v="411"/>
    <s v="New Guinea Crocodile"/>
    <x v="13"/>
    <s v="Crocodylidae"/>
    <x v="0"/>
    <x v="136"/>
    <n v="31.5"/>
    <x v="1"/>
    <x v="2"/>
    <s v="11-08-2013"/>
    <x v="19"/>
    <x v="0"/>
    <x v="0"/>
    <s v="Leslie Nguyen"/>
    <s v="Section together discover body direction down include."/>
    <n v="0"/>
  </r>
  <r>
    <x v="412"/>
    <s v="Borneo Crocodile (disputed)"/>
    <x v="9"/>
    <s v="Crocodylidae"/>
    <x v="0"/>
    <x v="170"/>
    <n v="134.5"/>
    <x v="0"/>
    <x v="0"/>
    <s v="01-08-2021"/>
    <x v="12"/>
    <x v="3"/>
    <x v="3"/>
    <s v="Steven Jones"/>
    <s v="Machine three certain until lawyer hold carry rest place wish dark camera realize arrive carry surface learn."/>
    <n v="0"/>
  </r>
  <r>
    <x v="413"/>
    <s v="New Guinea Crocodile"/>
    <x v="13"/>
    <s v="Crocodylidae"/>
    <x v="0"/>
    <x v="11"/>
    <n v="60.9"/>
    <x v="1"/>
    <x v="2"/>
    <s v="06-05-2012"/>
    <x v="26"/>
    <x v="3"/>
    <x v="0"/>
    <s v="Greg Tanner"/>
    <s v="Church some well town official need discover in."/>
    <n v="0"/>
  </r>
  <r>
    <x v="414"/>
    <s v="American Crocodile"/>
    <x v="1"/>
    <s v="Crocodylidae"/>
    <x v="0"/>
    <x v="93"/>
    <n v="195.5"/>
    <x v="0"/>
    <x v="1"/>
    <s v="07-05-2008"/>
    <x v="24"/>
    <x v="1"/>
    <x v="1"/>
    <s v="Shannon Robinson"/>
    <s v="Student evidence role save east force often through option chance off above woman always."/>
    <n v="0"/>
  </r>
  <r>
    <x v="415"/>
    <s v="West African Slender-snouted Crocodile"/>
    <x v="14"/>
    <s v="Crocodylidae"/>
    <x v="2"/>
    <x v="212"/>
    <n v="161"/>
    <x v="2"/>
    <x v="2"/>
    <s v="02-01-2007"/>
    <x v="42"/>
    <x v="17"/>
    <x v="2"/>
    <s v="Randy Johnson"/>
    <s v="Hour special recent better manager bar send really image design grow dream your administration protect class learn."/>
    <n v="0"/>
  </r>
  <r>
    <x v="416"/>
    <s v="West African Crocodile"/>
    <x v="6"/>
    <s v="Crocodylidae"/>
    <x v="0"/>
    <x v="254"/>
    <n v="35.1"/>
    <x v="3"/>
    <x v="0"/>
    <s v="26-04-2024"/>
    <x v="37"/>
    <x v="3"/>
    <x v="0"/>
    <s v="Lauren Bray"/>
    <s v="Sign them if smile have less plant team audience throw."/>
    <n v="0"/>
  </r>
  <r>
    <x v="417"/>
    <s v="Borneo Crocodile (disputed)"/>
    <x v="9"/>
    <s v="Crocodylidae"/>
    <x v="0"/>
    <x v="255"/>
    <n v="197.1"/>
    <x v="0"/>
    <x v="1"/>
    <s v="21-11-2008"/>
    <x v="12"/>
    <x v="3"/>
    <x v="3"/>
    <s v="Andrew Simmons"/>
    <s v="Recently partner offer debate range per friend usually."/>
    <n v="0"/>
  </r>
  <r>
    <x v="418"/>
    <s v="Congo Dwarf Crocodile"/>
    <x v="5"/>
    <s v="Crocodylidae"/>
    <x v="1"/>
    <x v="109"/>
    <n v="22.6"/>
    <x v="0"/>
    <x v="2"/>
    <s v="04-10-2019"/>
    <x v="5"/>
    <x v="6"/>
    <x v="3"/>
    <s v="Susan Cox"/>
    <s v="Book half people half."/>
    <n v="0"/>
  </r>
  <r>
    <x v="419"/>
    <s v="Cuban Crocodile"/>
    <x v="11"/>
    <s v="Crocodylidae"/>
    <x v="0"/>
    <x v="256"/>
    <n v="77.099999999999994"/>
    <x v="2"/>
    <x v="1"/>
    <s v="25-05-2023"/>
    <x v="15"/>
    <x v="0"/>
    <x v="2"/>
    <s v="Justin Jones"/>
    <s v="Catch friend much power say sell that reflect send."/>
    <n v="0"/>
  </r>
  <r>
    <x v="420"/>
    <s v="Mugger Crocodile (Marsh Crocodile)"/>
    <x v="3"/>
    <s v="Crocodylidae"/>
    <x v="0"/>
    <x v="257"/>
    <n v="116.2"/>
    <x v="0"/>
    <x v="2"/>
    <s v="13-10-2025"/>
    <x v="40"/>
    <x v="4"/>
    <x v="1"/>
    <s v="Erica Hurst"/>
    <s v="Quite everyone as generation main money but."/>
    <n v="0"/>
  </r>
  <r>
    <x v="421"/>
    <s v="Saltwater Crocodile"/>
    <x v="10"/>
    <s v="Crocodylidae"/>
    <x v="0"/>
    <x v="24"/>
    <n v="473.1"/>
    <x v="1"/>
    <x v="2"/>
    <s v="06-06-2015"/>
    <x v="11"/>
    <x v="11"/>
    <x v="0"/>
    <s v="Meghan Patel"/>
    <s v="Later happy pull really within third could this beautiful hospital condition when baby."/>
    <n v="0"/>
  </r>
  <r>
    <x v="422"/>
    <s v="American Crocodile"/>
    <x v="1"/>
    <s v="Crocodylidae"/>
    <x v="0"/>
    <x v="71"/>
    <n v="183.4"/>
    <x v="0"/>
    <x v="1"/>
    <s v="04-01-2012"/>
    <x v="1"/>
    <x v="22"/>
    <x v="1"/>
    <s v="Brian Hernandez"/>
    <s v="Themselves minute physical fall wide must car get."/>
    <n v="0"/>
  </r>
  <r>
    <x v="423"/>
    <s v="Congo Dwarf Crocodile"/>
    <x v="5"/>
    <s v="Crocodylidae"/>
    <x v="1"/>
    <x v="157"/>
    <n v="28.4"/>
    <x v="2"/>
    <x v="2"/>
    <s v="04-10-2008"/>
    <x v="14"/>
    <x v="19"/>
    <x v="3"/>
    <s v="Matthew Carter"/>
    <s v="Against soon strong mind from official."/>
    <n v="0"/>
  </r>
  <r>
    <x v="424"/>
    <s v="Saltwater Crocodile"/>
    <x v="10"/>
    <s v="Crocodylidae"/>
    <x v="0"/>
    <x v="99"/>
    <n v="698.8"/>
    <x v="0"/>
    <x v="0"/>
    <s v="08-06-2011"/>
    <x v="19"/>
    <x v="11"/>
    <x v="0"/>
    <s v="Rachel Tucker"/>
    <s v="Success knowledge fight car smile commercial employee machine wife show."/>
    <n v="0"/>
  </r>
  <r>
    <x v="425"/>
    <s v="West African Dwarf Crocodile"/>
    <x v="7"/>
    <s v="Crocodylidae"/>
    <x v="1"/>
    <x v="201"/>
    <n v="17.3"/>
    <x v="2"/>
    <x v="1"/>
    <s v="29-07-2021"/>
    <x v="25"/>
    <x v="9"/>
    <x v="1"/>
    <s v="Harry Bryant"/>
    <s v="Peace claim movement consider compare remain toward some."/>
    <n v="0"/>
  </r>
  <r>
    <x v="426"/>
    <s v="Orinoco Crocodile"/>
    <x v="2"/>
    <s v="Crocodylidae"/>
    <x v="0"/>
    <x v="107"/>
    <n v="197.6"/>
    <x v="2"/>
    <x v="0"/>
    <s v="15-10-2023"/>
    <x v="24"/>
    <x v="2"/>
    <x v="2"/>
    <s v="Bruce Chaney"/>
    <s v="Call employee continue none alone first gas health music class feeling turn identify material certainly."/>
    <n v="0"/>
  </r>
  <r>
    <x v="427"/>
    <s v="Mugger Crocodile (Marsh Crocodile)"/>
    <x v="3"/>
    <s v="Crocodylidae"/>
    <x v="0"/>
    <x v="75"/>
    <n v="63.7"/>
    <x v="1"/>
    <x v="0"/>
    <s v="04-10-2008"/>
    <x v="17"/>
    <x v="12"/>
    <x v="1"/>
    <s v="Francisco Smith"/>
    <s v="Wish former relate listen face want wonder off chair north trade kind ready rule too cause."/>
    <n v="0"/>
  </r>
  <r>
    <x v="428"/>
    <s v="Freshwater Crocodile (Johnstone's)"/>
    <x v="15"/>
    <s v="Crocodylidae"/>
    <x v="0"/>
    <x v="108"/>
    <n v="53.4"/>
    <x v="0"/>
    <x v="2"/>
    <s v="08-04-2005"/>
    <x v="20"/>
    <x v="23"/>
    <x v="0"/>
    <s v="Elizabeth Morales"/>
    <s v="Land begin area political on develop very everyone against Mrs."/>
    <n v="0"/>
  </r>
  <r>
    <x v="429"/>
    <s v="New Guinea Crocodile"/>
    <x v="13"/>
    <s v="Crocodylidae"/>
    <x v="0"/>
    <x v="258"/>
    <n v="70.5"/>
    <x v="0"/>
    <x v="2"/>
    <s v="07-07-2012"/>
    <x v="26"/>
    <x v="0"/>
    <x v="0"/>
    <s v="Michael Miller"/>
    <s v="Hour make owner memory argue project huge respond."/>
    <n v="0"/>
  </r>
  <r>
    <x v="430"/>
    <s v="Siamese Crocodile"/>
    <x v="4"/>
    <s v="Crocodylidae"/>
    <x v="0"/>
    <x v="46"/>
    <n v="121.9"/>
    <x v="0"/>
    <x v="0"/>
    <s v="30-08-2016"/>
    <x v="41"/>
    <x v="27"/>
    <x v="2"/>
    <s v="James Smith"/>
    <s v="Goal within them because road know yeah sound."/>
    <n v="0"/>
  </r>
  <r>
    <x v="431"/>
    <s v="New Guinea Crocodile"/>
    <x v="13"/>
    <s v="Crocodylidae"/>
    <x v="0"/>
    <x v="70"/>
    <n v="32.6"/>
    <x v="1"/>
    <x v="0"/>
    <s v="23-11-2018"/>
    <x v="19"/>
    <x v="7"/>
    <x v="0"/>
    <s v="Robert Waller"/>
    <s v="Rock increase structure our century field write moment friend value."/>
    <n v="0"/>
  </r>
  <r>
    <x v="432"/>
    <s v="Morelet's Crocodile"/>
    <x v="0"/>
    <s v="Crocodylidae"/>
    <x v="0"/>
    <x v="94"/>
    <n v="101.4"/>
    <x v="0"/>
    <x v="0"/>
    <s v="08-08-2020"/>
    <x v="2"/>
    <x v="3"/>
    <x v="0"/>
    <s v="Jaime Smith"/>
    <s v="Increase new report sense carry control high network amount."/>
    <n v="0"/>
  </r>
  <r>
    <x v="433"/>
    <s v="West African Slender-snouted Crocodile"/>
    <x v="14"/>
    <s v="Crocodylidae"/>
    <x v="2"/>
    <x v="91"/>
    <n v="178.8"/>
    <x v="0"/>
    <x v="1"/>
    <s v="08-04-2022"/>
    <x v="7"/>
    <x v="0"/>
    <x v="2"/>
    <s v="Sandra Torres"/>
    <s v="Science different social child feel policy PM buy program explain."/>
    <n v="0"/>
  </r>
  <r>
    <x v="434"/>
    <s v="American Crocodile"/>
    <x v="1"/>
    <s v="Crocodylidae"/>
    <x v="0"/>
    <x v="259"/>
    <n v="196.1"/>
    <x v="0"/>
    <x v="0"/>
    <s v="19-11-2014"/>
    <x v="2"/>
    <x v="20"/>
    <x v="1"/>
    <s v="Terry Newman"/>
    <s v="Budget everyone yes at seat."/>
    <n v="0"/>
  </r>
  <r>
    <x v="435"/>
    <s v="West African Crocodile"/>
    <x v="6"/>
    <s v="Crocodylidae"/>
    <x v="0"/>
    <x v="111"/>
    <n v="134"/>
    <x v="0"/>
    <x v="2"/>
    <s v="17-01-2021"/>
    <x v="37"/>
    <x v="3"/>
    <x v="0"/>
    <s v="Krystal Oneill"/>
    <s v="Rather window stand health run adult employee ok."/>
    <n v="0"/>
  </r>
  <r>
    <x v="436"/>
    <s v="American Crocodile"/>
    <x v="1"/>
    <s v="Crocodylidae"/>
    <x v="0"/>
    <x v="260"/>
    <n v="63.2"/>
    <x v="3"/>
    <x v="2"/>
    <s v="16-04-2025"/>
    <x v="24"/>
    <x v="22"/>
    <x v="1"/>
    <s v="Joel Steele"/>
    <s v="Clear evening information treatment green face morning view message short consumer behind sell myself."/>
    <n v="0"/>
  </r>
  <r>
    <x v="437"/>
    <s v="Central African Slender-snouted Crocodile"/>
    <x v="16"/>
    <s v="Crocodylidae"/>
    <x v="2"/>
    <x v="132"/>
    <n v="40.5"/>
    <x v="1"/>
    <x v="2"/>
    <s v="20-09-2007"/>
    <x v="32"/>
    <x v="0"/>
    <x v="4"/>
    <s v="Samantha Cohen"/>
    <s v="Even recently guy move goal century carry example single include."/>
    <n v="0"/>
  </r>
  <r>
    <x v="438"/>
    <s v="Freshwater Crocodile (Johnstone's)"/>
    <x v="15"/>
    <s v="Crocodylidae"/>
    <x v="0"/>
    <x v="261"/>
    <n v="76.8"/>
    <x v="2"/>
    <x v="0"/>
    <s v="09-06-2017"/>
    <x v="20"/>
    <x v="23"/>
    <x v="0"/>
    <s v="Carla Robinson"/>
    <s v="Determine could today party story moment mother necessary series box leave."/>
    <n v="0"/>
  </r>
  <r>
    <x v="439"/>
    <s v="Freshwater Crocodile (Johnstone's)"/>
    <x v="15"/>
    <s v="Crocodylidae"/>
    <x v="0"/>
    <x v="73"/>
    <n v="62.6"/>
    <x v="0"/>
    <x v="1"/>
    <s v="02-04-2009"/>
    <x v="20"/>
    <x v="14"/>
    <x v="0"/>
    <s v="Robert Mclean"/>
    <s v="Give reality catch kind would mission wide common fight season."/>
    <n v="0"/>
  </r>
  <r>
    <x v="440"/>
    <s v="Nile Crocodile"/>
    <x v="8"/>
    <s v="Crocodylidae"/>
    <x v="0"/>
    <x v="262"/>
    <n v="512.70000000000005"/>
    <x v="2"/>
    <x v="2"/>
    <s v="15-05-2005"/>
    <x v="16"/>
    <x v="12"/>
    <x v="0"/>
    <s v="Carl Benson"/>
    <s v="Film decide wonder interesting several."/>
    <n v="0"/>
  </r>
  <r>
    <x v="441"/>
    <s v="New Guinea Crocodile"/>
    <x v="13"/>
    <s v="Crocodylidae"/>
    <x v="0"/>
    <x v="33"/>
    <n v="82"/>
    <x v="0"/>
    <x v="0"/>
    <s v="15-08-2021"/>
    <x v="19"/>
    <x v="7"/>
    <x v="0"/>
    <s v="Albert Washington"/>
    <s v="Amount blue soldier message arrive budget."/>
    <n v="0"/>
  </r>
  <r>
    <x v="442"/>
    <s v="Cuban Crocodile"/>
    <x v="11"/>
    <s v="Crocodylidae"/>
    <x v="0"/>
    <x v="263"/>
    <n v="114.2"/>
    <x v="0"/>
    <x v="2"/>
    <s v="30-05-2023"/>
    <x v="15"/>
    <x v="0"/>
    <x v="2"/>
    <s v="Austin Contreras"/>
    <s v="Site turn day top continue."/>
    <n v="0"/>
  </r>
  <r>
    <x v="443"/>
    <s v="American Crocodile"/>
    <x v="1"/>
    <s v="Crocodylidae"/>
    <x v="0"/>
    <x v="131"/>
    <n v="273.7"/>
    <x v="0"/>
    <x v="1"/>
    <s v="20-03-2020"/>
    <x v="24"/>
    <x v="1"/>
    <x v="1"/>
    <s v="Brandon Singleton"/>
    <s v="We girl civil may rock drop."/>
    <n v="0"/>
  </r>
  <r>
    <x v="444"/>
    <s v="Congo Dwarf Crocodile"/>
    <x v="5"/>
    <s v="Crocodylidae"/>
    <x v="1"/>
    <x v="264"/>
    <n v="11.2"/>
    <x v="2"/>
    <x v="2"/>
    <s v="08-10-2008"/>
    <x v="5"/>
    <x v="6"/>
    <x v="3"/>
    <s v="Annette Lane"/>
    <s v="More respond who commercial senior above rise."/>
    <n v="0"/>
  </r>
  <r>
    <x v="445"/>
    <s v="Mugger Crocodile (Marsh Crocodile)"/>
    <x v="3"/>
    <s v="Crocodylidae"/>
    <x v="0"/>
    <x v="207"/>
    <n v="101.4"/>
    <x v="2"/>
    <x v="0"/>
    <s v="07-11-2020"/>
    <x v="40"/>
    <x v="4"/>
    <x v="1"/>
    <s v="Tami York"/>
    <s v="Hand operation keep whatever Congress great here Democrat dinner both world buy book career."/>
    <n v="0"/>
  </r>
  <r>
    <x v="446"/>
    <s v="Central African Slender-snouted Crocodile"/>
    <x v="16"/>
    <s v="Crocodylidae"/>
    <x v="2"/>
    <x v="265"/>
    <n v="114.9"/>
    <x v="0"/>
    <x v="1"/>
    <s v="07-07-2020"/>
    <x v="31"/>
    <x v="21"/>
    <x v="4"/>
    <s v="Michele Hawkins"/>
    <s v="Bank management his lead save reach subject difficult."/>
    <n v="0"/>
  </r>
  <r>
    <x v="447"/>
    <s v="American Crocodile"/>
    <x v="1"/>
    <s v="Crocodylidae"/>
    <x v="0"/>
    <x v="266"/>
    <n v="91.4"/>
    <x v="1"/>
    <x v="1"/>
    <s v="20-05-2016"/>
    <x v="15"/>
    <x v="20"/>
    <x v="1"/>
    <s v="William Patterson"/>
    <s v="Thus sort voice happen actually purpose."/>
    <n v="0"/>
  </r>
  <r>
    <x v="448"/>
    <s v="Siamese Crocodile"/>
    <x v="4"/>
    <s v="Crocodylidae"/>
    <x v="0"/>
    <x v="267"/>
    <n v="89.4"/>
    <x v="2"/>
    <x v="0"/>
    <s v="19-06-2019"/>
    <x v="41"/>
    <x v="0"/>
    <x v="2"/>
    <s v="Jennifer Mills"/>
    <s v="Budget house reason within scientist throughout."/>
    <n v="0"/>
  </r>
  <r>
    <x v="449"/>
    <s v="Borneo Crocodile (disputed)"/>
    <x v="9"/>
    <s v="Crocodylidae"/>
    <x v="0"/>
    <x v="257"/>
    <n v="96.8"/>
    <x v="0"/>
    <x v="0"/>
    <s v="28-01-2025"/>
    <x v="10"/>
    <x v="10"/>
    <x v="3"/>
    <s v="Jack Gonzalez"/>
    <s v="Organization wrong but study rise everything require old event."/>
    <n v="0"/>
  </r>
  <r>
    <x v="450"/>
    <s v="Borneo Crocodile (disputed)"/>
    <x v="9"/>
    <s v="Crocodylidae"/>
    <x v="0"/>
    <x v="268"/>
    <n v="70.7"/>
    <x v="1"/>
    <x v="2"/>
    <s v="29-12-2024"/>
    <x v="10"/>
    <x v="3"/>
    <x v="3"/>
    <s v="Maria Ross"/>
    <s v="Project wear would memory challenge lawyer business majority discuss wall ahead scene store marriage ago."/>
    <n v="0"/>
  </r>
  <r>
    <x v="451"/>
    <s v="Central African Slender-snouted Crocodile"/>
    <x v="16"/>
    <s v="Crocodylidae"/>
    <x v="2"/>
    <x v="269"/>
    <n v="79.3"/>
    <x v="2"/>
    <x v="2"/>
    <s v="19-01-2011"/>
    <x v="31"/>
    <x v="0"/>
    <x v="4"/>
    <s v="Larry Murphy"/>
    <s v="Perform benefit baby seem should society dark."/>
    <n v="0"/>
  </r>
  <r>
    <x v="452"/>
    <s v="Saltwater Crocodile"/>
    <x v="10"/>
    <s v="Crocodylidae"/>
    <x v="0"/>
    <x v="214"/>
    <n v="550"/>
    <x v="0"/>
    <x v="1"/>
    <s v="08-07-2008"/>
    <x v="36"/>
    <x v="1"/>
    <x v="0"/>
    <s v="Katherine Green"/>
    <s v="Special music adult shake wrong they budget late table kind along computer process single."/>
    <n v="0"/>
  </r>
  <r>
    <x v="453"/>
    <s v="Mugger Crocodile (Marsh Crocodile)"/>
    <x v="3"/>
    <s v="Crocodylidae"/>
    <x v="0"/>
    <x v="20"/>
    <n v="118.3"/>
    <x v="0"/>
    <x v="2"/>
    <s v="29-04-2005"/>
    <x v="17"/>
    <x v="3"/>
    <x v="1"/>
    <s v="Carly Jordan"/>
    <s v="Resource maintain body push process rate occur live."/>
    <n v="0"/>
  </r>
  <r>
    <x v="454"/>
    <s v="New Guinea Crocodile"/>
    <x v="13"/>
    <s v="Crocodylidae"/>
    <x v="0"/>
    <x v="154"/>
    <n v="86.8"/>
    <x v="0"/>
    <x v="2"/>
    <s v="29-12-2005"/>
    <x v="19"/>
    <x v="0"/>
    <x v="0"/>
    <s v="Katie Myers"/>
    <s v="Opportunity help put short expect article opportunity campaign hand special once she personal herself into yeah in."/>
    <n v="0"/>
  </r>
  <r>
    <x v="455"/>
    <s v="Saltwater Crocodile"/>
    <x v="10"/>
    <s v="Crocodylidae"/>
    <x v="0"/>
    <x v="270"/>
    <n v="517.70000000000005"/>
    <x v="2"/>
    <x v="1"/>
    <s v="31-05-2021"/>
    <x v="19"/>
    <x v="1"/>
    <x v="0"/>
    <s v="David Young"/>
    <s v="Or travel assume figure front after for."/>
    <n v="0"/>
  </r>
  <r>
    <x v="456"/>
    <s v="Hall's New Guinea Crocodile"/>
    <x v="17"/>
    <s v="Crocodylidae"/>
    <x v="0"/>
    <x v="38"/>
    <n v="147.9"/>
    <x v="0"/>
    <x v="1"/>
    <s v="05-10-2021"/>
    <x v="19"/>
    <x v="3"/>
    <x v="0"/>
    <s v="Scott Bradley"/>
    <s v="Entire receive onto worry help hope occur space beyond push from me share fund."/>
    <n v="0"/>
  </r>
  <r>
    <x v="457"/>
    <s v="Cuban Crocodile"/>
    <x v="11"/>
    <s v="Crocodylidae"/>
    <x v="0"/>
    <x v="112"/>
    <n v="65.400000000000006"/>
    <x v="1"/>
    <x v="0"/>
    <s v="27-08-2011"/>
    <x v="15"/>
    <x v="0"/>
    <x v="2"/>
    <s v="Heidi Graham"/>
    <s v="Player wind away sure degree enter father of source person when response official option event note most."/>
    <n v="0"/>
  </r>
  <r>
    <x v="458"/>
    <s v="Philippine Crocodile"/>
    <x v="12"/>
    <s v="Crocodylidae"/>
    <x v="0"/>
    <x v="271"/>
    <n v="117.5"/>
    <x v="0"/>
    <x v="0"/>
    <s v="04-08-2013"/>
    <x v="11"/>
    <x v="3"/>
    <x v="2"/>
    <s v="Gregory Jones"/>
    <s v="Measure feel professional finish increase."/>
    <n v="0"/>
  </r>
  <r>
    <x v="459"/>
    <s v="Hall's New Guinea Crocodile"/>
    <x v="17"/>
    <s v="Crocodylidae"/>
    <x v="0"/>
    <x v="75"/>
    <n v="38"/>
    <x v="1"/>
    <x v="1"/>
    <s v="25-09-2015"/>
    <x v="19"/>
    <x v="25"/>
    <x v="0"/>
    <s v="Jose Powers"/>
    <s v="Congress affect reflect television officer defense while score level view mouth pass shoulder its."/>
    <n v="0"/>
  </r>
  <r>
    <x v="460"/>
    <s v="Hall's New Guinea Crocodile"/>
    <x v="17"/>
    <s v="Crocodylidae"/>
    <x v="0"/>
    <x v="225"/>
    <n v="126"/>
    <x v="0"/>
    <x v="2"/>
    <s v="02-12-2020"/>
    <x v="19"/>
    <x v="3"/>
    <x v="0"/>
    <s v="Lori Boyd"/>
    <s v="Leg drive second she such improve team treat plant suffer environment."/>
    <n v="0"/>
  </r>
  <r>
    <x v="461"/>
    <s v="American Crocodile"/>
    <x v="1"/>
    <s v="Crocodylidae"/>
    <x v="0"/>
    <x v="4"/>
    <n v="239"/>
    <x v="0"/>
    <x v="0"/>
    <s v="15-06-2007"/>
    <x v="15"/>
    <x v="1"/>
    <x v="1"/>
    <s v="Christopher Mcdaniel"/>
    <s v="Image box court early still less."/>
    <n v="0"/>
  </r>
  <r>
    <x v="462"/>
    <s v="Cuban Crocodile"/>
    <x v="11"/>
    <s v="Crocodylidae"/>
    <x v="0"/>
    <x v="12"/>
    <n v="103"/>
    <x v="0"/>
    <x v="1"/>
    <s v="24-11-2025"/>
    <x v="15"/>
    <x v="0"/>
    <x v="2"/>
    <s v="Jessica Lucas"/>
    <s v="Dark evening ahead smile everyone nearly popular."/>
    <n v="0"/>
  </r>
  <r>
    <x v="463"/>
    <s v="Borneo Crocodile (disputed)"/>
    <x v="9"/>
    <s v="Crocodylidae"/>
    <x v="0"/>
    <x v="73"/>
    <n v="88.6"/>
    <x v="1"/>
    <x v="2"/>
    <s v="24-12-2017"/>
    <x v="12"/>
    <x v="10"/>
    <x v="3"/>
    <s v="Nathan Casey"/>
    <s v="Teacher base own test too imagine guy price."/>
    <n v="0"/>
  </r>
  <r>
    <x v="464"/>
    <s v="West African Dwarf Crocodile"/>
    <x v="7"/>
    <s v="Crocodylidae"/>
    <x v="1"/>
    <x v="272"/>
    <n v="19.7"/>
    <x v="0"/>
    <x v="0"/>
    <s v="30-04-2008"/>
    <x v="7"/>
    <x v="9"/>
    <x v="1"/>
    <s v="Tony Ramsey"/>
    <s v="Door number matter building professional oil simple moment market bed."/>
    <n v="0"/>
  </r>
  <r>
    <x v="465"/>
    <s v="Orinoco Crocodile"/>
    <x v="2"/>
    <s v="Crocodylidae"/>
    <x v="0"/>
    <x v="273"/>
    <n v="347.9"/>
    <x v="0"/>
    <x v="1"/>
    <s v="27-10-2022"/>
    <x v="1"/>
    <x v="16"/>
    <x v="2"/>
    <s v="Patricia Edwards"/>
    <s v="Say south season very design blood degree ever impact television argue mouth."/>
    <n v="0"/>
  </r>
  <r>
    <x v="466"/>
    <s v="Morelet's Crocodile"/>
    <x v="0"/>
    <s v="Crocodylidae"/>
    <x v="0"/>
    <x v="258"/>
    <n v="65.099999999999994"/>
    <x v="0"/>
    <x v="0"/>
    <s v="06-12-2019"/>
    <x v="0"/>
    <x v="3"/>
    <x v="0"/>
    <s v="Ashley Gardner"/>
    <s v="Radio white these view guy resource start again whom."/>
    <n v="0"/>
  </r>
  <r>
    <x v="467"/>
    <s v="Hall's New Guinea Crocodile"/>
    <x v="17"/>
    <s v="Crocodylidae"/>
    <x v="0"/>
    <x v="111"/>
    <n v="97.2"/>
    <x v="0"/>
    <x v="0"/>
    <s v="11-04-2015"/>
    <x v="19"/>
    <x v="25"/>
    <x v="0"/>
    <s v="Sarah Bates"/>
    <s v="Real small dream."/>
    <n v="0"/>
  </r>
  <r>
    <x v="468"/>
    <s v="Congo Dwarf Crocodile"/>
    <x v="5"/>
    <s v="Crocodylidae"/>
    <x v="1"/>
    <x v="189"/>
    <n v="32.200000000000003"/>
    <x v="0"/>
    <x v="0"/>
    <s v="08-12-2022"/>
    <x v="5"/>
    <x v="19"/>
    <x v="3"/>
    <s v="Ellen Mullen"/>
    <s v="Total rate movement door kind account whether."/>
    <n v="0"/>
  </r>
  <r>
    <x v="469"/>
    <s v="Central African Slender-snouted Crocodile"/>
    <x v="16"/>
    <s v="Crocodylidae"/>
    <x v="2"/>
    <x v="274"/>
    <n v="33.4"/>
    <x v="1"/>
    <x v="1"/>
    <s v="22-10-2016"/>
    <x v="31"/>
    <x v="0"/>
    <x v="4"/>
    <s v="Tabitha Turner"/>
    <s v="Father teacher civil keep first speech popular smile."/>
    <n v="0"/>
  </r>
  <r>
    <x v="470"/>
    <s v="Nile Crocodile"/>
    <x v="8"/>
    <s v="Crocodylidae"/>
    <x v="0"/>
    <x v="275"/>
    <n v="461.5"/>
    <x v="2"/>
    <x v="1"/>
    <s v="05-04-2006"/>
    <x v="33"/>
    <x v="12"/>
    <x v="0"/>
    <s v="Bobby Chan"/>
    <s v="Likely include subject response theory star station recognize media goal own spend scene law."/>
    <n v="0"/>
  </r>
  <r>
    <x v="471"/>
    <s v="Cuban Crocodile"/>
    <x v="11"/>
    <s v="Crocodylidae"/>
    <x v="0"/>
    <x v="276"/>
    <n v="141"/>
    <x v="0"/>
    <x v="0"/>
    <s v="29-04-2021"/>
    <x v="15"/>
    <x v="0"/>
    <x v="2"/>
    <s v="Anthony May"/>
    <s v="Kitchen political able customer figure office book economic require should power candidate order improve vote later them card."/>
    <n v="0"/>
  </r>
  <r>
    <x v="472"/>
    <s v="Freshwater Crocodile (Johnstone's)"/>
    <x v="15"/>
    <s v="Crocodylidae"/>
    <x v="0"/>
    <x v="277"/>
    <n v="26.9"/>
    <x v="1"/>
    <x v="1"/>
    <s v="10-07-2012"/>
    <x v="20"/>
    <x v="24"/>
    <x v="0"/>
    <s v="Kevin Murphy"/>
    <s v="Cup increase consider then war this difference way type positive phone."/>
    <n v="0"/>
  </r>
  <r>
    <x v="473"/>
    <s v="American Crocodile"/>
    <x v="1"/>
    <s v="Crocodylidae"/>
    <x v="0"/>
    <x v="192"/>
    <n v="141.80000000000001"/>
    <x v="0"/>
    <x v="0"/>
    <s v="21-06-2009"/>
    <x v="15"/>
    <x v="20"/>
    <x v="1"/>
    <s v="Valerie Gonzalez"/>
    <s v="Anyone peace outside chance when color note add."/>
    <n v="0"/>
  </r>
  <r>
    <x v="474"/>
    <s v="Congo Dwarf Crocodile"/>
    <x v="5"/>
    <s v="Crocodylidae"/>
    <x v="1"/>
    <x v="278"/>
    <n v="23.7"/>
    <x v="0"/>
    <x v="0"/>
    <s v="08-08-2005"/>
    <x v="14"/>
    <x v="6"/>
    <x v="3"/>
    <s v="Patricia Hebert"/>
    <s v="Budget require course technology site explain management candidate task outside yet executive."/>
    <n v="0"/>
  </r>
  <r>
    <x v="475"/>
    <s v="Freshwater Crocodile (Johnstone's)"/>
    <x v="15"/>
    <s v="Crocodylidae"/>
    <x v="0"/>
    <x v="120"/>
    <n v="26.6"/>
    <x v="1"/>
    <x v="0"/>
    <s v="08-06-2018"/>
    <x v="20"/>
    <x v="24"/>
    <x v="0"/>
    <s v="Jennifer Ortiz"/>
    <s v="Agreement wish dog late eat old positive beat light the."/>
    <n v="0"/>
  </r>
  <r>
    <x v="476"/>
    <s v="Borneo Crocodile (disputed)"/>
    <x v="9"/>
    <s v="Crocodylidae"/>
    <x v="0"/>
    <x v="279"/>
    <n v="191.7"/>
    <x v="0"/>
    <x v="1"/>
    <s v="24-05-2005"/>
    <x v="12"/>
    <x v="3"/>
    <x v="3"/>
    <s v="Jennifer Lewis"/>
    <s v="Remain save eight believe arrive four."/>
    <n v="0"/>
  </r>
  <r>
    <x v="477"/>
    <s v="Cuban Crocodile"/>
    <x v="11"/>
    <s v="Crocodylidae"/>
    <x v="0"/>
    <x v="107"/>
    <n v="125.2"/>
    <x v="2"/>
    <x v="2"/>
    <s v="18-07-2011"/>
    <x v="15"/>
    <x v="25"/>
    <x v="2"/>
    <s v="Terry Barajas"/>
    <s v="Remember special accept mean herself within provide car throughout American."/>
    <n v="0"/>
  </r>
  <r>
    <x v="478"/>
    <s v="Morelet's Crocodile"/>
    <x v="0"/>
    <s v="Crocodylidae"/>
    <x v="0"/>
    <x v="76"/>
    <n v="133.4"/>
    <x v="0"/>
    <x v="2"/>
    <s v="17-05-2020"/>
    <x v="23"/>
    <x v="8"/>
    <x v="0"/>
    <s v="Christopher Vasquez"/>
    <s v="There car fish most center bring analysis campaign the strong security."/>
    <n v="0"/>
  </r>
  <r>
    <x v="479"/>
    <s v="Morelet's Crocodile"/>
    <x v="0"/>
    <s v="Crocodylidae"/>
    <x v="0"/>
    <x v="220"/>
    <n v="129.6"/>
    <x v="0"/>
    <x v="2"/>
    <s v="19-08-2012"/>
    <x v="2"/>
    <x v="0"/>
    <x v="0"/>
    <s v="Diane Mcdowell"/>
    <s v="Stop unit might job close say man wear new type PM key."/>
    <n v="0"/>
  </r>
  <r>
    <x v="480"/>
    <s v="Cuban Crocodile"/>
    <x v="11"/>
    <s v="Crocodylidae"/>
    <x v="0"/>
    <x v="261"/>
    <n v="94.9"/>
    <x v="0"/>
    <x v="1"/>
    <s v="25-12-2020"/>
    <x v="15"/>
    <x v="0"/>
    <x v="2"/>
    <s v="Anthony White"/>
    <s v="Employee relationship job yet until American ground remember magazine manage suffer term buy behavior test."/>
    <n v="0"/>
  </r>
  <r>
    <x v="481"/>
    <s v="American Crocodile"/>
    <x v="1"/>
    <s v="Crocodylidae"/>
    <x v="0"/>
    <x v="280"/>
    <n v="102"/>
    <x v="1"/>
    <x v="1"/>
    <s v="16-02-2022"/>
    <x v="38"/>
    <x v="11"/>
    <x v="1"/>
    <s v="Christopher Hicks"/>
    <s v="None production defense your above short Congress turn east."/>
    <n v="0"/>
  </r>
  <r>
    <x v="482"/>
    <s v="Nile Crocodile"/>
    <x v="8"/>
    <s v="Crocodylidae"/>
    <x v="0"/>
    <x v="281"/>
    <n v="334.3"/>
    <x v="0"/>
    <x v="2"/>
    <s v="30-06-2020"/>
    <x v="6"/>
    <x v="3"/>
    <x v="0"/>
    <s v="Mr. Gary Mitchell DVM"/>
    <s v="Hour opportunity week student child."/>
    <n v="0"/>
  </r>
  <r>
    <x v="483"/>
    <s v="Nile Crocodile"/>
    <x v="8"/>
    <s v="Crocodylidae"/>
    <x v="0"/>
    <x v="282"/>
    <n v="998.3"/>
    <x v="0"/>
    <x v="0"/>
    <s v="10-07-2015"/>
    <x v="16"/>
    <x v="12"/>
    <x v="0"/>
    <s v="Ronald Keller"/>
    <s v="Pick especially price forget analysis performance laugh."/>
    <n v="0"/>
  </r>
  <r>
    <x v="484"/>
    <s v="American Crocodile"/>
    <x v="1"/>
    <s v="Crocodylidae"/>
    <x v="0"/>
    <x v="183"/>
    <n v="144.4"/>
    <x v="0"/>
    <x v="0"/>
    <s v="14-01-2007"/>
    <x v="15"/>
    <x v="1"/>
    <x v="1"/>
    <s v="Zoe Meadows"/>
    <s v="Can tell soon executive sometimes season natural own begin effort drive side human after."/>
    <n v="0"/>
  </r>
  <r>
    <x v="485"/>
    <s v="Hall's New Guinea Crocodile"/>
    <x v="17"/>
    <s v="Crocodylidae"/>
    <x v="0"/>
    <x v="239"/>
    <n v="39.799999999999997"/>
    <x v="1"/>
    <x v="0"/>
    <s v="20-01-2021"/>
    <x v="19"/>
    <x v="3"/>
    <x v="0"/>
    <s v="James Powell"/>
    <s v="Building make it south financial rate."/>
    <n v="0"/>
  </r>
  <r>
    <x v="486"/>
    <s v="Congo Dwarf Crocodile"/>
    <x v="5"/>
    <s v="Crocodylidae"/>
    <x v="1"/>
    <x v="104"/>
    <n v="18.899999999999999"/>
    <x v="2"/>
    <x v="1"/>
    <s v="30-05-2007"/>
    <x v="14"/>
    <x v="19"/>
    <x v="3"/>
    <s v="Max Collier"/>
    <s v="Customer knowledge hold environmental outside bed institution happy control piece behavior message wind put positive."/>
    <n v="0"/>
  </r>
  <r>
    <x v="487"/>
    <s v="Borneo Crocodile (disputed)"/>
    <x v="9"/>
    <s v="Crocodylidae"/>
    <x v="0"/>
    <x v="161"/>
    <n v="36.6"/>
    <x v="1"/>
    <x v="1"/>
    <s v="20-06-2011"/>
    <x v="10"/>
    <x v="3"/>
    <x v="3"/>
    <s v="Tara Rose"/>
    <s v="Base life bad soon feel worker range feel eat into notice necessary true."/>
    <n v="0"/>
  </r>
  <r>
    <x v="488"/>
    <s v="Central African Slender-snouted Crocodile"/>
    <x v="16"/>
    <s v="Crocodylidae"/>
    <x v="2"/>
    <x v="202"/>
    <n v="88.5"/>
    <x v="2"/>
    <x v="2"/>
    <s v="27-03-2009"/>
    <x v="31"/>
    <x v="0"/>
    <x v="4"/>
    <s v="Kayla Gutierrez"/>
    <s v="Produce nothing effect effort bank me box product conference consider hotel bar theory."/>
    <n v="0"/>
  </r>
  <r>
    <x v="489"/>
    <s v="Orinoco Crocodile"/>
    <x v="2"/>
    <s v="Crocodylidae"/>
    <x v="0"/>
    <x v="12"/>
    <n v="194.4"/>
    <x v="0"/>
    <x v="0"/>
    <s v="20-03-2008"/>
    <x v="24"/>
    <x v="2"/>
    <x v="2"/>
    <s v="Kevin Gibson"/>
    <s v="Perhaps enter whom the cost continue section page."/>
    <n v="0"/>
  </r>
  <r>
    <x v="490"/>
    <s v="Orinoco Crocodile"/>
    <x v="2"/>
    <s v="Crocodylidae"/>
    <x v="0"/>
    <x v="257"/>
    <n v="209.5"/>
    <x v="1"/>
    <x v="2"/>
    <s v="26-02-2022"/>
    <x v="24"/>
    <x v="2"/>
    <x v="2"/>
    <s v="Ashley Ferguson"/>
    <s v="House actually pretty least if price."/>
    <n v="0"/>
  </r>
  <r>
    <x v="491"/>
    <s v="Central African Slender-snouted Crocodile"/>
    <x v="16"/>
    <s v="Crocodylidae"/>
    <x v="2"/>
    <x v="16"/>
    <n v="81.8"/>
    <x v="2"/>
    <x v="0"/>
    <s v="27-03-2007"/>
    <x v="32"/>
    <x v="21"/>
    <x v="4"/>
    <s v="Molly Turner"/>
    <s v="Guess purpose real house few by add born administration."/>
    <n v="0"/>
  </r>
  <r>
    <x v="492"/>
    <s v="Central African Slender-snouted Crocodile"/>
    <x v="16"/>
    <s v="Crocodylidae"/>
    <x v="2"/>
    <x v="148"/>
    <n v="124"/>
    <x v="0"/>
    <x v="0"/>
    <s v="19-01-2022"/>
    <x v="31"/>
    <x v="0"/>
    <x v="4"/>
    <s v="Shannon Clark"/>
    <s v="Power job personal so course feeling leg listen against coach."/>
    <n v="0"/>
  </r>
  <r>
    <x v="493"/>
    <s v="Philippine Crocodile"/>
    <x v="12"/>
    <s v="Crocodylidae"/>
    <x v="0"/>
    <x v="245"/>
    <n v="56.7"/>
    <x v="0"/>
    <x v="0"/>
    <s v="19-02-2022"/>
    <x v="11"/>
    <x v="3"/>
    <x v="2"/>
    <s v="Michael Maynard"/>
    <s v="After last drug far stop hot free bill."/>
    <n v="0"/>
  </r>
  <r>
    <x v="494"/>
    <s v="West African Crocodile"/>
    <x v="6"/>
    <s v="Crocodylidae"/>
    <x v="0"/>
    <x v="77"/>
    <n v="126.9"/>
    <x v="0"/>
    <x v="2"/>
    <s v="04-11-2024"/>
    <x v="21"/>
    <x v="3"/>
    <x v="0"/>
    <s v="Jessica Perry"/>
    <s v="Say other never fact maintain main opportunity particularly question stage maintain research month instead firm."/>
    <n v="0"/>
  </r>
  <r>
    <x v="495"/>
    <s v="Borneo Crocodile (disputed)"/>
    <x v="9"/>
    <s v="Crocodylidae"/>
    <x v="0"/>
    <x v="20"/>
    <n v="106"/>
    <x v="0"/>
    <x v="1"/>
    <s v="05-02-2017"/>
    <x v="12"/>
    <x v="10"/>
    <x v="3"/>
    <s v="Steven Butler"/>
    <s v="Bring performance position large job claim risk light just medical onto rate two table resource life."/>
    <n v="0"/>
  </r>
  <r>
    <x v="496"/>
    <s v="Orinoco Crocodile"/>
    <x v="2"/>
    <s v="Crocodylidae"/>
    <x v="0"/>
    <x v="283"/>
    <n v="441.8"/>
    <x v="2"/>
    <x v="0"/>
    <s v="31-03-2018"/>
    <x v="1"/>
    <x v="16"/>
    <x v="2"/>
    <s v="Miranda Myers"/>
    <s v="Strategy pull same somebody son suddenly perform executive see project can current."/>
    <n v="0"/>
  </r>
  <r>
    <x v="497"/>
    <s v="Hall's New Guinea Crocodile"/>
    <x v="17"/>
    <s v="Crocodylidae"/>
    <x v="0"/>
    <x v="27"/>
    <n v="149.69999999999999"/>
    <x v="2"/>
    <x v="0"/>
    <s v="31-10-2019"/>
    <x v="19"/>
    <x v="25"/>
    <x v="0"/>
    <s v="Ashlee Perry"/>
    <s v="Field decide another adult thing ground city still thus allow as."/>
    <n v="0"/>
  </r>
  <r>
    <x v="498"/>
    <s v="Freshwater Crocodile (Johnstone's)"/>
    <x v="15"/>
    <s v="Crocodylidae"/>
    <x v="0"/>
    <x v="284"/>
    <n v="19.899999999999999"/>
    <x v="3"/>
    <x v="2"/>
    <s v="28-09-2017"/>
    <x v="20"/>
    <x v="23"/>
    <x v="0"/>
    <s v="Luke Martinez"/>
    <s v="Main year size show show."/>
    <n v="0"/>
  </r>
  <r>
    <x v="499"/>
    <s v="Central African Slender-snouted Crocodile"/>
    <x v="16"/>
    <s v="Crocodylidae"/>
    <x v="2"/>
    <x v="195"/>
    <n v="133.4"/>
    <x v="0"/>
    <x v="0"/>
    <s v="30-06-2020"/>
    <x v="32"/>
    <x v="21"/>
    <x v="4"/>
    <s v="Stephanie Castaneda"/>
    <s v="Page bit anyone watch sometimes while sense window sit participant teach big none."/>
    <n v="0"/>
  </r>
  <r>
    <x v="500"/>
    <s v="Central African Slender-snouted Crocodile"/>
    <x v="16"/>
    <s v="Crocodylidae"/>
    <x v="2"/>
    <x v="285"/>
    <n v="99.8"/>
    <x v="2"/>
    <x v="0"/>
    <s v="07-11-2023"/>
    <x v="32"/>
    <x v="21"/>
    <x v="4"/>
    <s v="Carol Wilson"/>
    <s v="Treat church factor kid media run between positive."/>
    <n v="0"/>
  </r>
  <r>
    <x v="501"/>
    <s v="Siamese Crocodile"/>
    <x v="4"/>
    <s v="Crocodylidae"/>
    <x v="0"/>
    <x v="286"/>
    <n v="57.7"/>
    <x v="1"/>
    <x v="2"/>
    <s v="18-02-2011"/>
    <x v="8"/>
    <x v="27"/>
    <x v="2"/>
    <s v="Chad Allison"/>
    <s v="Wide shoulder according strong list expert commercial entire resource increase picture early send morning skin case."/>
    <n v="0"/>
  </r>
  <r>
    <x v="502"/>
    <s v="Central African Slender-snouted Crocodile"/>
    <x v="16"/>
    <s v="Crocodylidae"/>
    <x v="2"/>
    <x v="85"/>
    <n v="98"/>
    <x v="2"/>
    <x v="2"/>
    <s v="09-01-2014"/>
    <x v="35"/>
    <x v="0"/>
    <x v="4"/>
    <s v="Thomas Villanueva"/>
    <s v="Some gun ahead certainly act south want be fire word clearly article service produce political total around."/>
    <n v="0"/>
  </r>
  <r>
    <x v="503"/>
    <s v="Orinoco Crocodile"/>
    <x v="2"/>
    <s v="Crocodylidae"/>
    <x v="0"/>
    <x v="287"/>
    <n v="400"/>
    <x v="0"/>
    <x v="2"/>
    <s v="23-04-2019"/>
    <x v="24"/>
    <x v="16"/>
    <x v="2"/>
    <s v="Michelle Guerrero"/>
    <s v="Win information though red them return finish general still too particular chair identify popular thought person peace."/>
    <n v="0"/>
  </r>
  <r>
    <x v="504"/>
    <s v="Philippine Crocodile"/>
    <x v="12"/>
    <s v="Crocodylidae"/>
    <x v="0"/>
    <x v="173"/>
    <n v="52.7"/>
    <x v="2"/>
    <x v="0"/>
    <s v="22-03-2019"/>
    <x v="11"/>
    <x v="3"/>
    <x v="2"/>
    <s v="Gregory Cain"/>
    <s v="Simple thing base Mr hope rest they minute must degree memory."/>
    <n v="0"/>
  </r>
  <r>
    <x v="505"/>
    <s v="Freshwater Crocodile (Johnstone's)"/>
    <x v="15"/>
    <s v="Crocodylidae"/>
    <x v="0"/>
    <x v="240"/>
    <n v="25"/>
    <x v="1"/>
    <x v="2"/>
    <s v="21-11-2015"/>
    <x v="20"/>
    <x v="23"/>
    <x v="0"/>
    <s v="Glen Reid"/>
    <s v="Agreement someone or."/>
    <n v="0"/>
  </r>
  <r>
    <x v="506"/>
    <s v="Philippine Crocodile"/>
    <x v="12"/>
    <s v="Crocodylidae"/>
    <x v="0"/>
    <x v="278"/>
    <n v="41.6"/>
    <x v="1"/>
    <x v="2"/>
    <s v="19-07-2022"/>
    <x v="11"/>
    <x v="13"/>
    <x v="2"/>
    <s v="Raymond Barber"/>
    <s v="Book art health phone great answer prepare by."/>
    <n v="0"/>
  </r>
  <r>
    <x v="507"/>
    <s v="New Guinea Crocodile"/>
    <x v="13"/>
    <s v="Crocodylidae"/>
    <x v="0"/>
    <x v="35"/>
    <n v="118"/>
    <x v="0"/>
    <x v="1"/>
    <s v="26-11-2023"/>
    <x v="19"/>
    <x v="7"/>
    <x v="0"/>
    <s v="Norman Chavez"/>
    <s v="South writer not thus physical mouth."/>
    <n v="0"/>
  </r>
  <r>
    <x v="508"/>
    <s v="West African Dwarf Crocodile"/>
    <x v="7"/>
    <s v="Crocodylidae"/>
    <x v="1"/>
    <x v="239"/>
    <n v="25"/>
    <x v="0"/>
    <x v="2"/>
    <s v="28-01-2023"/>
    <x v="31"/>
    <x v="6"/>
    <x v="1"/>
    <s v="Hayley Mitchell"/>
    <s v="Public research mind easy foreign old state guess better Republican stock bank artist thousand live."/>
    <n v="0"/>
  </r>
  <r>
    <x v="509"/>
    <s v="Philippine Crocodile"/>
    <x v="12"/>
    <s v="Crocodylidae"/>
    <x v="0"/>
    <x v="154"/>
    <n v="74.599999999999994"/>
    <x v="2"/>
    <x v="2"/>
    <s v="27-08-2015"/>
    <x v="11"/>
    <x v="3"/>
    <x v="2"/>
    <s v="Jacob Fox"/>
    <s v="Next single the once PM you ready way rule indicate."/>
    <n v="0"/>
  </r>
  <r>
    <x v="510"/>
    <s v="Hall's New Guinea Crocodile"/>
    <x v="17"/>
    <s v="Crocodylidae"/>
    <x v="0"/>
    <x v="288"/>
    <n v="33.6"/>
    <x v="3"/>
    <x v="0"/>
    <s v="29-06-2020"/>
    <x v="19"/>
    <x v="3"/>
    <x v="0"/>
    <s v="Jonathan Washington"/>
    <s v="Can relate tell brother defense list second want hard weight own impact building occur American check."/>
    <n v="0"/>
  </r>
  <r>
    <x v="511"/>
    <s v="West African Crocodile"/>
    <x v="6"/>
    <s v="Crocodylidae"/>
    <x v="0"/>
    <x v="83"/>
    <n v="118.5"/>
    <x v="0"/>
    <x v="2"/>
    <s v="18-09-2013"/>
    <x v="34"/>
    <x v="7"/>
    <x v="0"/>
    <s v="William Turner"/>
    <s v="Agreement central six instead view figure exist consumer science able natural attack."/>
    <n v="0"/>
  </r>
  <r>
    <x v="512"/>
    <s v="Freshwater Crocodile (Johnstone's)"/>
    <x v="15"/>
    <s v="Crocodylidae"/>
    <x v="0"/>
    <x v="143"/>
    <n v="60.8"/>
    <x v="0"/>
    <x v="1"/>
    <s v="12-02-2012"/>
    <x v="20"/>
    <x v="14"/>
    <x v="0"/>
    <s v="John Collins"/>
    <s v="Too sit little result paper seven measure leave last last term."/>
    <n v="0"/>
  </r>
  <r>
    <x v="513"/>
    <s v="American Crocodile"/>
    <x v="1"/>
    <s v="Crocodylidae"/>
    <x v="0"/>
    <x v="26"/>
    <n v="324.60000000000002"/>
    <x v="0"/>
    <x v="0"/>
    <s v="29-06-2023"/>
    <x v="15"/>
    <x v="1"/>
    <x v="1"/>
    <s v="Robert Beck"/>
    <s v="Hold too fund animal provide kitchen everyone because close agent picture sign final population popular."/>
    <n v="0"/>
  </r>
  <r>
    <x v="514"/>
    <s v="American Crocodile"/>
    <x v="1"/>
    <s v="Crocodylidae"/>
    <x v="0"/>
    <x v="289"/>
    <n v="73.099999999999994"/>
    <x v="3"/>
    <x v="1"/>
    <s v="12-12-2014"/>
    <x v="18"/>
    <x v="11"/>
    <x v="1"/>
    <s v="Tyler Weaver"/>
    <s v="Whatever miss seek."/>
    <n v="0"/>
  </r>
  <r>
    <x v="515"/>
    <s v="West African Crocodile"/>
    <x v="6"/>
    <s v="Crocodylidae"/>
    <x v="0"/>
    <x v="249"/>
    <n v="96.7"/>
    <x v="0"/>
    <x v="1"/>
    <s v="12-02-2022"/>
    <x v="43"/>
    <x v="15"/>
    <x v="0"/>
    <s v="Alicia Barrett"/>
    <s v="Conference affect skill early relationship thought know southern parent I and technology age join increase."/>
    <n v="0"/>
  </r>
  <r>
    <x v="516"/>
    <s v="New Guinea Crocodile"/>
    <x v="13"/>
    <s v="Crocodylidae"/>
    <x v="0"/>
    <x v="127"/>
    <n v="66"/>
    <x v="2"/>
    <x v="2"/>
    <s v="30-01-2009"/>
    <x v="26"/>
    <x v="0"/>
    <x v="0"/>
    <s v="Emily Scott"/>
    <s v="Woman my experience consumer shoulder child."/>
    <n v="0"/>
  </r>
  <r>
    <x v="517"/>
    <s v="Nile Crocodile"/>
    <x v="8"/>
    <s v="Crocodylidae"/>
    <x v="0"/>
    <x v="290"/>
    <n v="379.4"/>
    <x v="0"/>
    <x v="0"/>
    <s v="12-02-2006"/>
    <x v="22"/>
    <x v="4"/>
    <x v="0"/>
    <s v="Meghan Brown"/>
    <s v="Consider require fear better central throw election walk tonight appear."/>
    <n v="0"/>
  </r>
  <r>
    <x v="518"/>
    <s v="Cuban Crocodile"/>
    <x v="11"/>
    <s v="Crocodylidae"/>
    <x v="0"/>
    <x v="12"/>
    <n v="97.3"/>
    <x v="2"/>
    <x v="1"/>
    <s v="23-07-2009"/>
    <x v="15"/>
    <x v="0"/>
    <x v="2"/>
    <s v="Kyle Young"/>
    <s v="Sell his boy art let imagine machine imagine do though especially white."/>
    <n v="0"/>
  </r>
  <r>
    <x v="519"/>
    <s v="Central African Slender-snouted Crocodile"/>
    <x v="16"/>
    <s v="Crocodylidae"/>
    <x v="2"/>
    <x v="195"/>
    <n v="143.19999999999999"/>
    <x v="0"/>
    <x v="0"/>
    <s v="20-05-2014"/>
    <x v="31"/>
    <x v="0"/>
    <x v="4"/>
    <s v="Danielle Peters"/>
    <s v="Fight image base player data whose."/>
    <n v="0"/>
  </r>
  <r>
    <x v="520"/>
    <s v="Nile Crocodile"/>
    <x v="8"/>
    <s v="Crocodylidae"/>
    <x v="0"/>
    <x v="55"/>
    <n v="419.4"/>
    <x v="0"/>
    <x v="2"/>
    <s v="04-12-2006"/>
    <x v="16"/>
    <x v="4"/>
    <x v="0"/>
    <s v="William Casey"/>
    <s v="Weight which new among spend which per president cold art."/>
    <n v="0"/>
  </r>
  <r>
    <x v="521"/>
    <s v="New Guinea Crocodile"/>
    <x v="13"/>
    <s v="Crocodylidae"/>
    <x v="0"/>
    <x v="65"/>
    <n v="84.7"/>
    <x v="0"/>
    <x v="0"/>
    <s v="19-06-2012"/>
    <x v="19"/>
    <x v="0"/>
    <x v="0"/>
    <s v="Denise King"/>
    <s v="Yourself successful defense subject example claim move attorney bed recognize store."/>
    <n v="0"/>
  </r>
  <r>
    <x v="522"/>
    <s v="Saltwater Crocodile"/>
    <x v="10"/>
    <s v="Crocodylidae"/>
    <x v="0"/>
    <x v="291"/>
    <n v="399.7"/>
    <x v="1"/>
    <x v="0"/>
    <s v="03-11-2010"/>
    <x v="3"/>
    <x v="18"/>
    <x v="0"/>
    <s v="Yvonne Johns"/>
    <s v="Particular whatever five radio garden end sell laugh early."/>
    <n v="0"/>
  </r>
  <r>
    <x v="523"/>
    <s v="West African Slender-snouted Crocodile"/>
    <x v="14"/>
    <s v="Crocodylidae"/>
    <x v="2"/>
    <x v="292"/>
    <n v="44.6"/>
    <x v="3"/>
    <x v="2"/>
    <s v="10-10-2021"/>
    <x v="7"/>
    <x v="0"/>
    <x v="2"/>
    <s v="Mrs. Julia Greene"/>
    <s v="Trial card two participant above act."/>
    <n v="0"/>
  </r>
  <r>
    <x v="524"/>
    <s v="Siamese Crocodile"/>
    <x v="4"/>
    <s v="Crocodylidae"/>
    <x v="0"/>
    <x v="49"/>
    <n v="179.8"/>
    <x v="2"/>
    <x v="0"/>
    <s v="19-06-2017"/>
    <x v="30"/>
    <x v="5"/>
    <x v="2"/>
    <s v="Justin Horton"/>
    <s v="Several Mrs skin power back all story public public good."/>
    <n v="0"/>
  </r>
  <r>
    <x v="525"/>
    <s v="Cuban Crocodile"/>
    <x v="11"/>
    <s v="Crocodylidae"/>
    <x v="0"/>
    <x v="268"/>
    <n v="69.2"/>
    <x v="1"/>
    <x v="2"/>
    <s v="30-12-2012"/>
    <x v="15"/>
    <x v="0"/>
    <x v="2"/>
    <s v="Samantha Howard"/>
    <s v="Stuff speech worker by have cover act sea serve quite."/>
    <n v="0"/>
  </r>
  <r>
    <x v="526"/>
    <s v="Morelet's Crocodile"/>
    <x v="0"/>
    <s v="Crocodylidae"/>
    <x v="0"/>
    <x v="74"/>
    <n v="32.4"/>
    <x v="1"/>
    <x v="2"/>
    <s v="20-08-2017"/>
    <x v="23"/>
    <x v="8"/>
    <x v="0"/>
    <s v="Cheryl Velasquez"/>
    <s v="Field response doctor management guy exactly toward religious decide cultural start how."/>
    <n v="0"/>
  </r>
  <r>
    <x v="527"/>
    <s v="Nile Crocodile"/>
    <x v="8"/>
    <s v="Crocodylidae"/>
    <x v="0"/>
    <x v="293"/>
    <n v="646.1"/>
    <x v="0"/>
    <x v="2"/>
    <s v="01-08-2005"/>
    <x v="13"/>
    <x v="3"/>
    <x v="0"/>
    <s v="Laura Snyder"/>
    <s v="Create school public owner compare open second camera value talk thing rock ever summer age."/>
    <n v="0"/>
  </r>
  <r>
    <x v="528"/>
    <s v="Hall's New Guinea Crocodile"/>
    <x v="17"/>
    <s v="Crocodylidae"/>
    <x v="0"/>
    <x v="24"/>
    <n v="153.5"/>
    <x v="2"/>
    <x v="0"/>
    <s v="22-05-2012"/>
    <x v="19"/>
    <x v="3"/>
    <x v="0"/>
    <s v="Megan Mendez"/>
    <s v="Third ability interview pull practice take follow such imagine business million many military analysis."/>
    <n v="0"/>
  </r>
  <r>
    <x v="529"/>
    <s v="Cuban Crocodile"/>
    <x v="11"/>
    <s v="Crocodylidae"/>
    <x v="0"/>
    <x v="151"/>
    <n v="150.19999999999999"/>
    <x v="0"/>
    <x v="0"/>
    <s v="18-06-2005"/>
    <x v="15"/>
    <x v="25"/>
    <x v="2"/>
    <s v="Amber Hull"/>
    <s v="Large accept create bank occur agent scene within interest avoid economic clearly financial personal benefit."/>
    <n v="0"/>
  </r>
  <r>
    <x v="530"/>
    <s v="West African Crocodile"/>
    <x v="6"/>
    <s v="Crocodylidae"/>
    <x v="0"/>
    <x v="165"/>
    <n v="133.6"/>
    <x v="2"/>
    <x v="1"/>
    <s v="15-07-2018"/>
    <x v="43"/>
    <x v="7"/>
    <x v="0"/>
    <s v="Robert Watkins"/>
    <s v="Various subject east list when strategy start mind door."/>
    <n v="0"/>
  </r>
  <r>
    <x v="531"/>
    <s v="Hall's New Guinea Crocodile"/>
    <x v="17"/>
    <s v="Crocodylidae"/>
    <x v="0"/>
    <x v="6"/>
    <n v="125.8"/>
    <x v="0"/>
    <x v="1"/>
    <s v="07-03-2009"/>
    <x v="19"/>
    <x v="3"/>
    <x v="0"/>
    <s v="Kyle Gonzales"/>
    <s v="Personal often beat art almost."/>
    <n v="0"/>
  </r>
  <r>
    <x v="532"/>
    <s v="Saltwater Crocodile"/>
    <x v="10"/>
    <s v="Crocodylidae"/>
    <x v="0"/>
    <x v="28"/>
    <n v="695.5"/>
    <x v="0"/>
    <x v="1"/>
    <s v="14-02-2019"/>
    <x v="36"/>
    <x v="11"/>
    <x v="0"/>
    <s v="Ryan Brown"/>
    <s v="Artist sort area particularly it big argue."/>
    <n v="0"/>
  </r>
  <r>
    <x v="533"/>
    <s v="West African Slender-snouted Crocodile"/>
    <x v="14"/>
    <s v="Crocodylidae"/>
    <x v="2"/>
    <x v="86"/>
    <n v="124.4"/>
    <x v="0"/>
    <x v="0"/>
    <s v="25-09-2016"/>
    <x v="9"/>
    <x v="0"/>
    <x v="2"/>
    <s v="Samuel Morales"/>
    <s v="Sell do outside process action himself somebody they."/>
    <n v="0"/>
  </r>
  <r>
    <x v="534"/>
    <s v="Congo Dwarf Crocodile"/>
    <x v="5"/>
    <s v="Crocodylidae"/>
    <x v="1"/>
    <x v="132"/>
    <n v="12.3"/>
    <x v="2"/>
    <x v="1"/>
    <s v="14-05-2005"/>
    <x v="14"/>
    <x v="19"/>
    <x v="3"/>
    <s v="Gina Pace"/>
    <s v="Law foreign court bill organization."/>
    <n v="0"/>
  </r>
  <r>
    <x v="535"/>
    <s v="Orinoco Crocodile"/>
    <x v="2"/>
    <s v="Crocodylidae"/>
    <x v="0"/>
    <x v="294"/>
    <n v="385.8"/>
    <x v="2"/>
    <x v="0"/>
    <s v="26-09-2009"/>
    <x v="1"/>
    <x v="16"/>
    <x v="2"/>
    <s v="Richard Lee"/>
    <s v="Call meeting green loss per control case analysis camera once message prepare group."/>
    <n v="0"/>
  </r>
  <r>
    <x v="536"/>
    <s v="Morelet's Crocodile"/>
    <x v="0"/>
    <s v="Crocodylidae"/>
    <x v="0"/>
    <x v="295"/>
    <n v="87.5"/>
    <x v="2"/>
    <x v="1"/>
    <s v="02-07-2018"/>
    <x v="23"/>
    <x v="3"/>
    <x v="0"/>
    <s v="Kimberly Thomas"/>
    <s v="Final garden hard account only question arm medical strong teach instead crime."/>
    <n v="0"/>
  </r>
  <r>
    <x v="537"/>
    <s v="Hall's New Guinea Crocodile"/>
    <x v="17"/>
    <s v="Crocodylidae"/>
    <x v="0"/>
    <x v="149"/>
    <n v="37.4"/>
    <x v="1"/>
    <x v="1"/>
    <s v="22-03-2009"/>
    <x v="19"/>
    <x v="25"/>
    <x v="0"/>
    <s v="Terry Glover"/>
    <s v="Country little reality level realize system not friend federal forget bit then treat."/>
    <n v="0"/>
  </r>
  <r>
    <x v="538"/>
    <s v="Cuban Crocodile"/>
    <x v="11"/>
    <s v="Crocodylidae"/>
    <x v="0"/>
    <x v="249"/>
    <n v="93.5"/>
    <x v="2"/>
    <x v="0"/>
    <s v="13-08-2007"/>
    <x v="15"/>
    <x v="25"/>
    <x v="2"/>
    <s v="Thomas Fowler DDS"/>
    <s v="Perhaps dream same weight former science day contain wrong guy available air boy fact create."/>
    <n v="0"/>
  </r>
  <r>
    <x v="539"/>
    <s v="Central African Slender-snouted Crocodile"/>
    <x v="16"/>
    <s v="Crocodylidae"/>
    <x v="2"/>
    <x v="249"/>
    <n v="106.9"/>
    <x v="0"/>
    <x v="0"/>
    <s v="27-06-2012"/>
    <x v="31"/>
    <x v="21"/>
    <x v="4"/>
    <s v="Pamela Williams"/>
    <s v="Current exist despite energy company suggest early."/>
    <n v="0"/>
  </r>
  <r>
    <x v="540"/>
    <s v="Borneo Crocodile (disputed)"/>
    <x v="9"/>
    <s v="Crocodylidae"/>
    <x v="0"/>
    <x v="166"/>
    <n v="127.4"/>
    <x v="2"/>
    <x v="1"/>
    <s v="23-12-2025"/>
    <x v="12"/>
    <x v="3"/>
    <x v="3"/>
    <s v="Christopher Green"/>
    <s v="Again quality her skin."/>
    <n v="0"/>
  </r>
  <r>
    <x v="541"/>
    <s v="West African Dwarf Crocodile"/>
    <x v="7"/>
    <s v="Crocodylidae"/>
    <x v="1"/>
    <x v="296"/>
    <n v="10.4"/>
    <x v="0"/>
    <x v="0"/>
    <s v="06-02-2016"/>
    <x v="42"/>
    <x v="9"/>
    <x v="1"/>
    <s v="Timothy Torres"/>
    <s v="Hard head commercial money sometimes perhaps its represent budget third capital."/>
    <n v="0"/>
  </r>
  <r>
    <x v="542"/>
    <s v="Borneo Crocodile (disputed)"/>
    <x v="9"/>
    <s v="Crocodylidae"/>
    <x v="0"/>
    <x v="154"/>
    <n v="77"/>
    <x v="1"/>
    <x v="1"/>
    <s v="22-02-2024"/>
    <x v="12"/>
    <x v="3"/>
    <x v="3"/>
    <s v="Joseph Benson"/>
    <s v="Outside with each animal pattern country movement smile foreign apply."/>
    <n v="0"/>
  </r>
  <r>
    <x v="543"/>
    <s v="West African Crocodile"/>
    <x v="6"/>
    <s v="Crocodylidae"/>
    <x v="0"/>
    <x v="160"/>
    <n v="136.80000000000001"/>
    <x v="0"/>
    <x v="2"/>
    <s v="29-06-2020"/>
    <x v="21"/>
    <x v="3"/>
    <x v="0"/>
    <s v="Shelley York"/>
    <s v="Though decide bank likely professional ask meet seem population meeting material less focus hear reason resource manager."/>
    <n v="0"/>
  </r>
  <r>
    <x v="544"/>
    <s v="Cuban Crocodile"/>
    <x v="11"/>
    <s v="Crocodylidae"/>
    <x v="0"/>
    <x v="118"/>
    <n v="81.400000000000006"/>
    <x v="2"/>
    <x v="0"/>
    <s v="18-01-2013"/>
    <x v="15"/>
    <x v="0"/>
    <x v="2"/>
    <s v="James Morse"/>
    <s v="Power debate thus later doctor despite interesting help church successful."/>
    <n v="0"/>
  </r>
  <r>
    <x v="545"/>
    <s v="Orinoco Crocodile"/>
    <x v="2"/>
    <s v="Crocodylidae"/>
    <x v="0"/>
    <x v="179"/>
    <n v="110.1"/>
    <x v="1"/>
    <x v="2"/>
    <s v="04-04-2022"/>
    <x v="1"/>
    <x v="2"/>
    <x v="2"/>
    <s v="Bradley Walton"/>
    <s v="Know goal once let perform international level."/>
    <n v="0"/>
  </r>
  <r>
    <x v="546"/>
    <s v="West African Dwarf Crocodile"/>
    <x v="7"/>
    <s v="Crocodylidae"/>
    <x v="1"/>
    <x v="72"/>
    <n v="28.3"/>
    <x v="0"/>
    <x v="0"/>
    <s v="18-05-2007"/>
    <x v="42"/>
    <x v="6"/>
    <x v="1"/>
    <s v="Robert Stewart"/>
    <s v="Agent kid enter away top family maybe national back everybody direction budget growth national free."/>
    <n v="0"/>
  </r>
  <r>
    <x v="547"/>
    <s v="Saltwater Crocodile"/>
    <x v="10"/>
    <s v="Crocodylidae"/>
    <x v="0"/>
    <x v="297"/>
    <n v="904.4"/>
    <x v="0"/>
    <x v="1"/>
    <s v="26-11-2014"/>
    <x v="11"/>
    <x v="18"/>
    <x v="0"/>
    <s v="Danielle Mcgee"/>
    <s v="Course page case talk respond myself."/>
    <n v="0"/>
  </r>
  <r>
    <x v="548"/>
    <s v="Cuban Crocodile"/>
    <x v="11"/>
    <s v="Crocodylidae"/>
    <x v="0"/>
    <x v="216"/>
    <n v="108.8"/>
    <x v="2"/>
    <x v="2"/>
    <s v="28-08-2012"/>
    <x v="15"/>
    <x v="25"/>
    <x v="2"/>
    <s v="Randy Campbell"/>
    <s v="Situation identify if oil pretty line mention."/>
    <n v="0"/>
  </r>
  <r>
    <x v="549"/>
    <s v="Siamese Crocodile"/>
    <x v="4"/>
    <s v="Crocodylidae"/>
    <x v="0"/>
    <x v="257"/>
    <n v="115.8"/>
    <x v="0"/>
    <x v="2"/>
    <s v="28-08-2022"/>
    <x v="4"/>
    <x v="5"/>
    <x v="2"/>
    <s v="Brittany Sanders"/>
    <s v="Rich decide do only need light sport future beat suffer."/>
    <n v="0"/>
  </r>
  <r>
    <x v="550"/>
    <s v="Borneo Crocodile (disputed)"/>
    <x v="9"/>
    <s v="Crocodylidae"/>
    <x v="0"/>
    <x v="255"/>
    <n v="200.8"/>
    <x v="0"/>
    <x v="1"/>
    <s v="31-01-2023"/>
    <x v="10"/>
    <x v="3"/>
    <x v="3"/>
    <s v="Tom Butler"/>
    <s v="Last next hear officer campaign wall act special strong fund industry rate."/>
    <n v="0"/>
  </r>
  <r>
    <x v="551"/>
    <s v="New Guinea Crocodile"/>
    <x v="13"/>
    <s v="Crocodylidae"/>
    <x v="0"/>
    <x v="37"/>
    <n v="96.3"/>
    <x v="0"/>
    <x v="0"/>
    <s v="30-03-2025"/>
    <x v="19"/>
    <x v="3"/>
    <x v="0"/>
    <s v="Richard Medina"/>
    <s v="Only nothing allow cause with yes nothing sometimes trial off hospital high we as."/>
    <n v="0"/>
  </r>
  <r>
    <x v="552"/>
    <s v="Freshwater Crocodile (Johnstone's)"/>
    <x v="15"/>
    <s v="Crocodylidae"/>
    <x v="0"/>
    <x v="81"/>
    <n v="57.1"/>
    <x v="2"/>
    <x v="1"/>
    <s v="10-09-2018"/>
    <x v="20"/>
    <x v="24"/>
    <x v="0"/>
    <s v="John Murphy"/>
    <s v="Police fight commercial push concern step owner agree current treat history day fact modern."/>
    <n v="0"/>
  </r>
  <r>
    <x v="553"/>
    <s v="West African Slender-snouted Crocodile"/>
    <x v="14"/>
    <s v="Crocodylidae"/>
    <x v="2"/>
    <x v="166"/>
    <n v="154.30000000000001"/>
    <x v="2"/>
    <x v="0"/>
    <s v="04-10-2024"/>
    <x v="7"/>
    <x v="17"/>
    <x v="2"/>
    <s v="Jacob Smith"/>
    <s v="Teacher improve church book movie long."/>
    <n v="0"/>
  </r>
  <r>
    <x v="554"/>
    <s v="Congo Dwarf Crocodile"/>
    <x v="5"/>
    <s v="Crocodylidae"/>
    <x v="1"/>
    <x v="266"/>
    <n v="27.4"/>
    <x v="0"/>
    <x v="0"/>
    <s v="11-07-2005"/>
    <x v="14"/>
    <x v="19"/>
    <x v="3"/>
    <s v="Troy Glenn"/>
    <s v="That finally stand professor city offer."/>
    <n v="0"/>
  </r>
  <r>
    <x v="555"/>
    <s v="Freshwater Crocodile (Johnstone's)"/>
    <x v="15"/>
    <s v="Crocodylidae"/>
    <x v="0"/>
    <x v="298"/>
    <n v="18"/>
    <x v="3"/>
    <x v="2"/>
    <s v="03-11-2017"/>
    <x v="20"/>
    <x v="23"/>
    <x v="0"/>
    <s v="Dale Moran"/>
    <s v="Every account central ask human space moment travel these least office say."/>
    <n v="0"/>
  </r>
  <r>
    <x v="556"/>
    <s v="Mugger Crocodile (Marsh Crocodile)"/>
    <x v="3"/>
    <s v="Crocodylidae"/>
    <x v="0"/>
    <x v="13"/>
    <n v="249.9"/>
    <x v="0"/>
    <x v="1"/>
    <s v="31-03-2010"/>
    <x v="46"/>
    <x v="4"/>
    <x v="1"/>
    <s v="Stanley Bryant"/>
    <s v="Hospital statement sure indeed conference pay it his probably."/>
    <n v="0"/>
  </r>
  <r>
    <x v="557"/>
    <s v="Cuban Crocodile"/>
    <x v="11"/>
    <s v="Crocodylidae"/>
    <x v="0"/>
    <x v="128"/>
    <n v="156.30000000000001"/>
    <x v="0"/>
    <x v="2"/>
    <s v="11-03-2015"/>
    <x v="15"/>
    <x v="25"/>
    <x v="2"/>
    <s v="Anna Hale"/>
    <s v="Dream that event physical factor trouble recently."/>
    <n v="0"/>
  </r>
  <r>
    <x v="558"/>
    <s v="Borneo Crocodile (disputed)"/>
    <x v="9"/>
    <s v="Crocodylidae"/>
    <x v="0"/>
    <x v="20"/>
    <n v="100.7"/>
    <x v="2"/>
    <x v="2"/>
    <s v="15-11-2014"/>
    <x v="12"/>
    <x v="10"/>
    <x v="3"/>
    <s v="Claudia Snyder"/>
    <s v="Building hard sense mean single improve close debate and ago."/>
    <n v="0"/>
  </r>
  <r>
    <x v="559"/>
    <s v="Cuban Crocodile"/>
    <x v="11"/>
    <s v="Crocodylidae"/>
    <x v="0"/>
    <x v="83"/>
    <n v="115.8"/>
    <x v="0"/>
    <x v="1"/>
    <s v="08-10-2009"/>
    <x v="15"/>
    <x v="0"/>
    <x v="2"/>
    <s v="Megan Murray"/>
    <s v="Second talk however action boy true."/>
    <n v="0"/>
  </r>
  <r>
    <x v="560"/>
    <s v="Orinoco Crocodile"/>
    <x v="2"/>
    <s v="Crocodylidae"/>
    <x v="0"/>
    <x v="299"/>
    <n v="444.1"/>
    <x v="2"/>
    <x v="2"/>
    <s v="18-08-2005"/>
    <x v="1"/>
    <x v="16"/>
    <x v="2"/>
    <s v="Paul Washington"/>
    <s v="Bar prevent require just likely evidence claim stuff."/>
    <n v="0"/>
  </r>
  <r>
    <x v="561"/>
    <s v="Saltwater Crocodile"/>
    <x v="10"/>
    <s v="Crocodylidae"/>
    <x v="0"/>
    <x v="300"/>
    <n v="542.29999999999995"/>
    <x v="2"/>
    <x v="2"/>
    <s v="11-07-2022"/>
    <x v="19"/>
    <x v="18"/>
    <x v="0"/>
    <s v="Cassandra Martinez"/>
    <s v="Collection provide action event key concern research throughout."/>
    <n v="0"/>
  </r>
  <r>
    <x v="562"/>
    <s v="Cuban Crocodile"/>
    <x v="11"/>
    <s v="Crocodylidae"/>
    <x v="0"/>
    <x v="77"/>
    <n v="126.3"/>
    <x v="2"/>
    <x v="2"/>
    <s v="08-09-2013"/>
    <x v="15"/>
    <x v="0"/>
    <x v="2"/>
    <s v="Jessica Williams"/>
    <s v="Political respond to hospital final appear above significant short up hear draw before."/>
    <n v="0"/>
  </r>
  <r>
    <x v="563"/>
    <s v="Congo Dwarf Crocodile"/>
    <x v="5"/>
    <s v="Crocodylidae"/>
    <x v="1"/>
    <x v="163"/>
    <n v="5.5"/>
    <x v="1"/>
    <x v="1"/>
    <s v="06-12-2011"/>
    <x v="14"/>
    <x v="6"/>
    <x v="3"/>
    <s v="William Rogers"/>
    <s v="Quite as when benefit structure professional right."/>
    <n v="0"/>
  </r>
  <r>
    <x v="564"/>
    <s v="Congo Dwarf Crocodile"/>
    <x v="5"/>
    <s v="Crocodylidae"/>
    <x v="1"/>
    <x v="209"/>
    <n v="20.100000000000001"/>
    <x v="0"/>
    <x v="0"/>
    <s v="07-10-2019"/>
    <x v="14"/>
    <x v="6"/>
    <x v="3"/>
    <s v="Jose Ochoa"/>
    <s v="No couple debate must voice building degree ground community I."/>
    <n v="0"/>
  </r>
  <r>
    <x v="565"/>
    <s v="Philippine Crocodile"/>
    <x v="12"/>
    <s v="Crocodylidae"/>
    <x v="0"/>
    <x v="301"/>
    <n v="17.5"/>
    <x v="3"/>
    <x v="2"/>
    <s v="18-01-2009"/>
    <x v="11"/>
    <x v="13"/>
    <x v="2"/>
    <s v="James Ellis"/>
    <s v="Price everything perhaps analysis those in should matter wrong."/>
    <n v="0"/>
  </r>
  <r>
    <x v="566"/>
    <s v="New Guinea Crocodile"/>
    <x v="13"/>
    <s v="Crocodylidae"/>
    <x v="0"/>
    <x v="164"/>
    <n v="68.5"/>
    <x v="1"/>
    <x v="0"/>
    <s v="13-10-2018"/>
    <x v="26"/>
    <x v="7"/>
    <x v="0"/>
    <s v="Raven Nielsen"/>
    <s v="Commercial where outside wonder recent question win."/>
    <n v="0"/>
  </r>
  <r>
    <x v="567"/>
    <s v="Saltwater Crocodile"/>
    <x v="10"/>
    <s v="Crocodylidae"/>
    <x v="0"/>
    <x v="302"/>
    <n v="765.7"/>
    <x v="0"/>
    <x v="0"/>
    <s v="01-03-2006"/>
    <x v="3"/>
    <x v="1"/>
    <x v="0"/>
    <s v="Evelyn Reid"/>
    <s v="Within project attack adult treatment large memory score me."/>
    <n v="0"/>
  </r>
  <r>
    <x v="568"/>
    <s v="Central African Slender-snouted Crocodile"/>
    <x v="16"/>
    <s v="Crocodylidae"/>
    <x v="2"/>
    <x v="303"/>
    <n v="34.5"/>
    <x v="3"/>
    <x v="0"/>
    <s v="14-01-2011"/>
    <x v="32"/>
    <x v="21"/>
    <x v="4"/>
    <s v="Alexis Smith"/>
    <s v="Final scene serious people art hear."/>
    <n v="0"/>
  </r>
  <r>
    <x v="569"/>
    <s v="Congo Dwarf Crocodile"/>
    <x v="5"/>
    <s v="Crocodylidae"/>
    <x v="1"/>
    <x v="168"/>
    <n v="24.2"/>
    <x v="0"/>
    <x v="0"/>
    <s v="17-05-2013"/>
    <x v="14"/>
    <x v="6"/>
    <x v="3"/>
    <s v="Christian Harris"/>
    <s v="Draw rise write kitchen theory care fish skin."/>
    <n v="0"/>
  </r>
  <r>
    <x v="570"/>
    <s v="Borneo Crocodile (disputed)"/>
    <x v="9"/>
    <s v="Crocodylidae"/>
    <x v="0"/>
    <x v="269"/>
    <n v="67.400000000000006"/>
    <x v="0"/>
    <x v="2"/>
    <s v="30-05-2018"/>
    <x v="12"/>
    <x v="10"/>
    <x v="3"/>
    <s v="Ricky Perry"/>
    <s v="Seek director run garden day approach truth write soon recent."/>
    <n v="0"/>
  </r>
  <r>
    <x v="571"/>
    <s v="Philippine Crocodile"/>
    <x v="12"/>
    <s v="Crocodylidae"/>
    <x v="0"/>
    <x v="304"/>
    <n v="45.5"/>
    <x v="2"/>
    <x v="0"/>
    <s v="06-04-2021"/>
    <x v="11"/>
    <x v="3"/>
    <x v="2"/>
    <s v="Shane Boyd"/>
    <s v="Kind accept thank attorney court plant center."/>
    <n v="0"/>
  </r>
  <r>
    <x v="572"/>
    <s v="West African Dwarf Crocodile"/>
    <x v="7"/>
    <s v="Crocodylidae"/>
    <x v="1"/>
    <x v="31"/>
    <n v="10"/>
    <x v="1"/>
    <x v="2"/>
    <s v="13-06-2018"/>
    <x v="7"/>
    <x v="6"/>
    <x v="1"/>
    <s v="Brandon Watkins"/>
    <s v="Door back right find return each."/>
    <n v="0"/>
  </r>
  <r>
    <x v="573"/>
    <s v="Nile Crocodile"/>
    <x v="8"/>
    <s v="Crocodylidae"/>
    <x v="0"/>
    <x v="305"/>
    <n v="507.6"/>
    <x v="0"/>
    <x v="1"/>
    <s v="28-09-2006"/>
    <x v="28"/>
    <x v="3"/>
    <x v="0"/>
    <s v="David Mitchell"/>
    <s v="Whose cut television loss week growth help likely institution participant item choose west lot seven."/>
    <n v="0"/>
  </r>
  <r>
    <x v="574"/>
    <s v="Morelet's Crocodile"/>
    <x v="0"/>
    <s v="Crocodylidae"/>
    <x v="0"/>
    <x v="306"/>
    <n v="34.1"/>
    <x v="3"/>
    <x v="2"/>
    <s v="18-03-2005"/>
    <x v="2"/>
    <x v="8"/>
    <x v="0"/>
    <s v="Bradley Knox"/>
    <s v="Organization check risk either less."/>
    <n v="0"/>
  </r>
  <r>
    <x v="575"/>
    <s v="Siamese Crocodile"/>
    <x v="4"/>
    <s v="Crocodylidae"/>
    <x v="0"/>
    <x v="121"/>
    <n v="196.2"/>
    <x v="0"/>
    <x v="0"/>
    <s v="04-04-2010"/>
    <x v="30"/>
    <x v="0"/>
    <x v="2"/>
    <s v="James Obrien"/>
    <s v="Four resource cultural trouble."/>
    <n v="0"/>
  </r>
  <r>
    <x v="576"/>
    <s v="Siamese Crocodile"/>
    <x v="4"/>
    <s v="Crocodylidae"/>
    <x v="0"/>
    <x v="277"/>
    <n v="36.9"/>
    <x v="1"/>
    <x v="1"/>
    <s v="22-04-2020"/>
    <x v="4"/>
    <x v="5"/>
    <x v="2"/>
    <s v="Scott Cross"/>
    <s v="Man understand wait wife health majority political open."/>
    <n v="0"/>
  </r>
  <r>
    <x v="577"/>
    <s v="American Crocodile"/>
    <x v="1"/>
    <s v="Crocodylidae"/>
    <x v="0"/>
    <x v="210"/>
    <n v="210.4"/>
    <x v="2"/>
    <x v="1"/>
    <s v="15-03-2020"/>
    <x v="1"/>
    <x v="1"/>
    <x v="1"/>
    <s v="Andrew Dorsey"/>
    <s v="Usually class several whatever side seem give remember play happy around history interest east local."/>
    <n v="0"/>
  </r>
  <r>
    <x v="578"/>
    <s v="West African Slender-snouted Crocodile"/>
    <x v="14"/>
    <s v="Crocodylidae"/>
    <x v="2"/>
    <x v="111"/>
    <n v="146.9"/>
    <x v="2"/>
    <x v="0"/>
    <s v="03-04-2020"/>
    <x v="42"/>
    <x v="0"/>
    <x v="2"/>
    <s v="Heather Mann"/>
    <s v="Recently population end lay race effect own weight."/>
    <n v="0"/>
  </r>
  <r>
    <x v="579"/>
    <s v="Hall's New Guinea Crocodile"/>
    <x v="17"/>
    <s v="Crocodylidae"/>
    <x v="0"/>
    <x v="113"/>
    <n v="134.80000000000001"/>
    <x v="0"/>
    <x v="0"/>
    <s v="17-07-2021"/>
    <x v="19"/>
    <x v="3"/>
    <x v="0"/>
    <s v="Alexandria Wise"/>
    <s v="Huge only too million country institution stop."/>
    <n v="0"/>
  </r>
  <r>
    <x v="580"/>
    <s v="Mugger Crocodile (Marsh Crocodile)"/>
    <x v="3"/>
    <s v="Crocodylidae"/>
    <x v="0"/>
    <x v="46"/>
    <n v="124.6"/>
    <x v="2"/>
    <x v="2"/>
    <s v="08-11-2023"/>
    <x v="46"/>
    <x v="3"/>
    <x v="1"/>
    <s v="Eric Ponce"/>
    <s v="Only safe sell under thank body of."/>
    <n v="0"/>
  </r>
  <r>
    <x v="581"/>
    <s v="Central African Slender-snouted Crocodile"/>
    <x v="16"/>
    <s v="Crocodylidae"/>
    <x v="2"/>
    <x v="76"/>
    <n v="160.9"/>
    <x v="0"/>
    <x v="1"/>
    <s v="24-11-2018"/>
    <x v="35"/>
    <x v="21"/>
    <x v="4"/>
    <s v="Robin Adams"/>
    <s v="Us huge final would staff ability attorney recent modern pressure run."/>
    <n v="0"/>
  </r>
  <r>
    <x v="582"/>
    <s v="Morelet's Crocodile"/>
    <x v="0"/>
    <s v="Crocodylidae"/>
    <x v="0"/>
    <x v="90"/>
    <n v="87.1"/>
    <x v="2"/>
    <x v="1"/>
    <s v="03-04-2006"/>
    <x v="23"/>
    <x v="0"/>
    <x v="0"/>
    <s v="James Padilla"/>
    <s v="Main me book note defense cut seek speak."/>
    <n v="0"/>
  </r>
  <r>
    <x v="583"/>
    <s v="West African Crocodile"/>
    <x v="6"/>
    <s v="Crocodylidae"/>
    <x v="0"/>
    <x v="148"/>
    <n v="150.1"/>
    <x v="0"/>
    <x v="2"/>
    <s v="12-08-2013"/>
    <x v="39"/>
    <x v="7"/>
    <x v="0"/>
    <s v="William Savage"/>
    <s v="Phone person than coach fall help everybody garden."/>
    <n v="0"/>
  </r>
  <r>
    <x v="584"/>
    <s v="New Guinea Crocodile"/>
    <x v="13"/>
    <s v="Crocodylidae"/>
    <x v="0"/>
    <x v="221"/>
    <n v="33.799999999999997"/>
    <x v="1"/>
    <x v="1"/>
    <s v="15-09-2022"/>
    <x v="19"/>
    <x v="3"/>
    <x v="0"/>
    <s v="Karen Chambers"/>
    <s v="Act entire western program smile."/>
    <n v="0"/>
  </r>
  <r>
    <x v="585"/>
    <s v="West African Dwarf Crocodile"/>
    <x v="7"/>
    <s v="Crocodylidae"/>
    <x v="1"/>
    <x v="230"/>
    <n v="11"/>
    <x v="0"/>
    <x v="0"/>
    <s v="12-11-2007"/>
    <x v="7"/>
    <x v="9"/>
    <x v="1"/>
    <s v="Daniel Conner"/>
    <s v="Owner would seven usually list front investment he three yourself stage wait professor her arm."/>
    <n v="0"/>
  </r>
  <r>
    <x v="586"/>
    <s v="Hall's New Guinea Crocodile"/>
    <x v="17"/>
    <s v="Crocodylidae"/>
    <x v="0"/>
    <x v="260"/>
    <n v="32.200000000000003"/>
    <x v="3"/>
    <x v="0"/>
    <s v="29-04-2010"/>
    <x v="19"/>
    <x v="3"/>
    <x v="0"/>
    <s v="Gary Garcia"/>
    <s v="That I structure understand agent but most week seem eat later rather."/>
    <n v="0"/>
  </r>
  <r>
    <x v="587"/>
    <s v="Philippine Crocodile"/>
    <x v="12"/>
    <s v="Crocodylidae"/>
    <x v="0"/>
    <x v="51"/>
    <n v="71.900000000000006"/>
    <x v="2"/>
    <x v="1"/>
    <s v="12-07-2012"/>
    <x v="11"/>
    <x v="3"/>
    <x v="2"/>
    <s v="Kayla Keller"/>
    <s v="Worry whatever spend admit growth animal."/>
    <n v="0"/>
  </r>
  <r>
    <x v="588"/>
    <s v="Orinoco Crocodile"/>
    <x v="2"/>
    <s v="Crocodylidae"/>
    <x v="0"/>
    <x v="307"/>
    <n v="428.9"/>
    <x v="2"/>
    <x v="1"/>
    <s v="07-06-2013"/>
    <x v="1"/>
    <x v="2"/>
    <x v="2"/>
    <s v="Erika Wallace"/>
    <s v="Machine school soldier give voice walk live probably record beyond."/>
    <n v="0"/>
  </r>
  <r>
    <x v="589"/>
    <s v="Nile Crocodile"/>
    <x v="8"/>
    <s v="Crocodylidae"/>
    <x v="0"/>
    <x v="17"/>
    <n v="601.29999999999995"/>
    <x v="0"/>
    <x v="0"/>
    <s v="01-09-2005"/>
    <x v="44"/>
    <x v="7"/>
    <x v="0"/>
    <s v="Lawrence Joseph"/>
    <s v="Then size respond all marriage beautiful strategy you would level to western."/>
    <n v="0"/>
  </r>
  <r>
    <x v="590"/>
    <s v="Orinoco Crocodile"/>
    <x v="2"/>
    <s v="Crocodylidae"/>
    <x v="0"/>
    <x v="57"/>
    <n v="102.9"/>
    <x v="1"/>
    <x v="0"/>
    <s v="21-06-2005"/>
    <x v="1"/>
    <x v="2"/>
    <x v="2"/>
    <s v="Mr. David Jackson"/>
    <s v="Black year ahead upon."/>
    <n v="0"/>
  </r>
  <r>
    <x v="591"/>
    <s v="New Guinea Crocodile"/>
    <x v="13"/>
    <s v="Crocodylidae"/>
    <x v="0"/>
    <x v="308"/>
    <n v="98.6"/>
    <x v="0"/>
    <x v="2"/>
    <s v="13-09-2024"/>
    <x v="19"/>
    <x v="7"/>
    <x v="0"/>
    <s v="James Ramirez"/>
    <s v="Program week provide program two plant man."/>
    <n v="0"/>
  </r>
  <r>
    <x v="592"/>
    <s v="Cuban Crocodile"/>
    <x v="11"/>
    <s v="Crocodylidae"/>
    <x v="0"/>
    <x v="252"/>
    <n v="36.700000000000003"/>
    <x v="3"/>
    <x v="1"/>
    <s v="07-08-2011"/>
    <x v="15"/>
    <x v="0"/>
    <x v="2"/>
    <s v="Faith Walker"/>
    <s v="Short over popular help response save high politics no task speak."/>
    <n v="0"/>
  </r>
  <r>
    <x v="593"/>
    <s v="Saltwater Crocodile"/>
    <x v="10"/>
    <s v="Crocodylidae"/>
    <x v="0"/>
    <x v="309"/>
    <n v="779.4"/>
    <x v="2"/>
    <x v="1"/>
    <s v="17-10-2018"/>
    <x v="20"/>
    <x v="1"/>
    <x v="0"/>
    <s v="Brian Miller"/>
    <s v="Future or could walk of camera finish herself say."/>
    <n v="0"/>
  </r>
  <r>
    <x v="594"/>
    <s v="West African Crocodile"/>
    <x v="6"/>
    <s v="Crocodylidae"/>
    <x v="0"/>
    <x v="310"/>
    <n v="102.4"/>
    <x v="2"/>
    <x v="1"/>
    <s v="06-02-2016"/>
    <x v="39"/>
    <x v="7"/>
    <x v="0"/>
    <s v="Kevin Lee"/>
    <s v="Woman floor half quickly someone mind own develop house Mrs leave certain wall."/>
    <n v="0"/>
  </r>
  <r>
    <x v="595"/>
    <s v="Saltwater Crocodile"/>
    <x v="10"/>
    <s v="Crocodylidae"/>
    <x v="0"/>
    <x v="311"/>
    <n v="514.4"/>
    <x v="2"/>
    <x v="2"/>
    <s v="17-09-2010"/>
    <x v="11"/>
    <x v="11"/>
    <x v="0"/>
    <s v="Kathryn Bryant"/>
    <s v="Exist section support still alone floor maybe read event summer."/>
    <n v="0"/>
  </r>
  <r>
    <x v="596"/>
    <s v="American Crocodile"/>
    <x v="1"/>
    <s v="Crocodylidae"/>
    <x v="0"/>
    <x v="49"/>
    <n v="168.8"/>
    <x v="2"/>
    <x v="2"/>
    <s v="30-07-2013"/>
    <x v="2"/>
    <x v="11"/>
    <x v="1"/>
    <s v="Lynn Lewis"/>
    <s v="Region heavy wonder four still decision run special red apply tend condition."/>
    <n v="0"/>
  </r>
  <r>
    <x v="597"/>
    <s v="Mugger Crocodile (Marsh Crocodile)"/>
    <x v="3"/>
    <s v="Crocodylidae"/>
    <x v="0"/>
    <x v="166"/>
    <n v="121"/>
    <x v="2"/>
    <x v="2"/>
    <s v="10-11-2005"/>
    <x v="40"/>
    <x v="3"/>
    <x v="1"/>
    <s v="Mr. William Hopkins"/>
    <s v="Yard nature front question wrong serious hospital month."/>
    <n v="0"/>
  </r>
  <r>
    <x v="598"/>
    <s v="Philippine Crocodile"/>
    <x v="12"/>
    <s v="Crocodylidae"/>
    <x v="0"/>
    <x v="312"/>
    <n v="25.5"/>
    <x v="1"/>
    <x v="1"/>
    <s v="05-08-2021"/>
    <x v="11"/>
    <x v="13"/>
    <x v="2"/>
    <s v="Michael Lee"/>
    <s v="Hour capital sell oil source sure report leader clear case receive fact certain."/>
    <n v="0"/>
  </r>
  <r>
    <x v="599"/>
    <s v="Freshwater Crocodile (Johnstone's)"/>
    <x v="15"/>
    <s v="Crocodylidae"/>
    <x v="0"/>
    <x v="12"/>
    <n v="97.4"/>
    <x v="0"/>
    <x v="2"/>
    <s v="03-09-2019"/>
    <x v="20"/>
    <x v="23"/>
    <x v="0"/>
    <s v="Paul Moss"/>
    <s v="Gun task big size teach."/>
    <n v="0"/>
  </r>
  <r>
    <x v="600"/>
    <s v="Mugger Crocodile (Marsh Crocodile)"/>
    <x v="3"/>
    <s v="Crocodylidae"/>
    <x v="0"/>
    <x v="39"/>
    <n v="217.9"/>
    <x v="2"/>
    <x v="0"/>
    <s v="09-01-2012"/>
    <x v="45"/>
    <x v="12"/>
    <x v="1"/>
    <s v="William Shelton"/>
    <s v="Unit benefit wind conference appear woman practice order wide."/>
    <n v="0"/>
  </r>
  <r>
    <x v="601"/>
    <s v="Philippine Crocodile"/>
    <x v="12"/>
    <s v="Crocodylidae"/>
    <x v="0"/>
    <x v="193"/>
    <n v="66.900000000000006"/>
    <x v="2"/>
    <x v="1"/>
    <s v="18-09-2023"/>
    <x v="11"/>
    <x v="3"/>
    <x v="2"/>
    <s v="Jennifer Johnson"/>
    <s v="However few other common seat simply yard provide."/>
    <n v="0"/>
  </r>
  <r>
    <x v="602"/>
    <s v="Borneo Crocodile (disputed)"/>
    <x v="9"/>
    <s v="Crocodylidae"/>
    <x v="0"/>
    <x v="242"/>
    <n v="101"/>
    <x v="0"/>
    <x v="1"/>
    <s v="13-08-2022"/>
    <x v="10"/>
    <x v="3"/>
    <x v="3"/>
    <s v="John Meyers"/>
    <s v="Every president happen build bar majority protect meeting."/>
    <n v="0"/>
  </r>
  <r>
    <x v="603"/>
    <s v="New Guinea Crocodile"/>
    <x v="13"/>
    <s v="Crocodylidae"/>
    <x v="0"/>
    <x v="182"/>
    <n v="38.1"/>
    <x v="1"/>
    <x v="2"/>
    <s v="10-10-2017"/>
    <x v="26"/>
    <x v="3"/>
    <x v="0"/>
    <s v="Kenneth Armstrong"/>
    <s v="Really behind or himself yourself reflect fear by foot."/>
    <n v="0"/>
  </r>
  <r>
    <x v="604"/>
    <s v="American Crocodile"/>
    <x v="1"/>
    <s v="Crocodylidae"/>
    <x v="0"/>
    <x v="313"/>
    <n v="78.900000000000006"/>
    <x v="3"/>
    <x v="2"/>
    <s v="15-05-2011"/>
    <x v="15"/>
    <x v="11"/>
    <x v="1"/>
    <s v="Shannon Medina"/>
    <s v="Spend after new movie speech major million once research so buy."/>
    <n v="0"/>
  </r>
  <r>
    <x v="605"/>
    <s v="West African Dwarf Crocodile"/>
    <x v="7"/>
    <s v="Crocodylidae"/>
    <x v="1"/>
    <x v="296"/>
    <n v="11.3"/>
    <x v="2"/>
    <x v="0"/>
    <s v="01-12-2007"/>
    <x v="25"/>
    <x v="9"/>
    <x v="1"/>
    <s v="Tracie Merritt"/>
    <s v="Television receive accept language fire always offer present because."/>
    <n v="0"/>
  </r>
  <r>
    <x v="606"/>
    <s v="Central African Slender-snouted Crocodile"/>
    <x v="16"/>
    <s v="Crocodylidae"/>
    <x v="2"/>
    <x v="268"/>
    <n v="80.8"/>
    <x v="2"/>
    <x v="2"/>
    <s v="09-06-2006"/>
    <x v="35"/>
    <x v="21"/>
    <x v="4"/>
    <s v="Paul Miller"/>
    <s v="Media hair name institution war a feel watch mind situation."/>
    <n v="0"/>
  </r>
  <r>
    <x v="607"/>
    <s v="New Guinea Crocodile"/>
    <x v="13"/>
    <s v="Crocodylidae"/>
    <x v="0"/>
    <x v="6"/>
    <n v="122.1"/>
    <x v="2"/>
    <x v="1"/>
    <s v="25-11-2023"/>
    <x v="26"/>
    <x v="0"/>
    <x v="0"/>
    <s v="Jill Ray"/>
    <s v="Mission worry goal Mrs decide between standard down."/>
    <n v="0"/>
  </r>
  <r>
    <x v="608"/>
    <s v="Borneo Crocodile (disputed)"/>
    <x v="9"/>
    <s v="Crocodylidae"/>
    <x v="0"/>
    <x v="215"/>
    <n v="49.8"/>
    <x v="1"/>
    <x v="0"/>
    <s v="18-05-2010"/>
    <x v="10"/>
    <x v="10"/>
    <x v="3"/>
    <s v="Elijah Wall"/>
    <s v="Own democratic grow campaign performance avoid effort high tough hundred."/>
    <n v="0"/>
  </r>
  <r>
    <x v="609"/>
    <s v="Freshwater Crocodile (Johnstone's)"/>
    <x v="15"/>
    <s v="Crocodylidae"/>
    <x v="0"/>
    <x v="261"/>
    <n v="65.2"/>
    <x v="2"/>
    <x v="2"/>
    <s v="19-09-2006"/>
    <x v="20"/>
    <x v="24"/>
    <x v="0"/>
    <s v="David Coleman"/>
    <s v="Movie audience run yet recent cover head price."/>
    <n v="0"/>
  </r>
  <r>
    <x v="610"/>
    <s v="Borneo Crocodile (disputed)"/>
    <x v="9"/>
    <s v="Crocodylidae"/>
    <x v="0"/>
    <x v="174"/>
    <n v="122.6"/>
    <x v="0"/>
    <x v="1"/>
    <s v="12-05-2015"/>
    <x v="12"/>
    <x v="10"/>
    <x v="3"/>
    <s v="Lisa Barnes"/>
    <s v="First skin her who easy establish mother range image."/>
    <n v="0"/>
  </r>
  <r>
    <x v="611"/>
    <s v="Philippine Crocodile"/>
    <x v="12"/>
    <s v="Crocodylidae"/>
    <x v="0"/>
    <x v="73"/>
    <n v="79.3"/>
    <x v="0"/>
    <x v="2"/>
    <s v="08-05-2015"/>
    <x v="11"/>
    <x v="13"/>
    <x v="2"/>
    <s v="Brandon Blankenship"/>
    <s v="Chair something event better woman develop weight situation but money then open southern."/>
    <n v="0"/>
  </r>
  <r>
    <x v="612"/>
    <s v="Mugger Crocodile (Marsh Crocodile)"/>
    <x v="3"/>
    <s v="Crocodylidae"/>
    <x v="0"/>
    <x v="291"/>
    <n v="210.9"/>
    <x v="0"/>
    <x v="1"/>
    <s v="04-04-2007"/>
    <x v="45"/>
    <x v="4"/>
    <x v="1"/>
    <s v="Gregory Armstrong"/>
    <s v="Necessary parent to color water hope."/>
    <n v="0"/>
  </r>
  <r>
    <x v="613"/>
    <s v="Congo Dwarf Crocodile"/>
    <x v="5"/>
    <s v="Crocodylidae"/>
    <x v="1"/>
    <x v="179"/>
    <n v="25.3"/>
    <x v="0"/>
    <x v="2"/>
    <s v="17-08-2020"/>
    <x v="14"/>
    <x v="6"/>
    <x v="3"/>
    <s v="Patrick Faulkner"/>
    <s v="Necessary think I or else rather require price central nothing environment truth police have since."/>
    <n v="0"/>
  </r>
  <r>
    <x v="614"/>
    <s v="Freshwater Crocodile (Johnstone's)"/>
    <x v="15"/>
    <s v="Crocodylidae"/>
    <x v="0"/>
    <x v="280"/>
    <n v="36.799999999999997"/>
    <x v="1"/>
    <x v="0"/>
    <s v="17-06-2014"/>
    <x v="20"/>
    <x v="14"/>
    <x v="0"/>
    <s v="Jennifer Ellis"/>
    <s v="Worry sometimes maybe every into walk thing sport figure teach water image."/>
    <n v="0"/>
  </r>
  <r>
    <x v="615"/>
    <s v="Philippine Crocodile"/>
    <x v="12"/>
    <s v="Crocodylidae"/>
    <x v="0"/>
    <x v="314"/>
    <n v="78.400000000000006"/>
    <x v="0"/>
    <x v="1"/>
    <s v="24-08-2009"/>
    <x v="11"/>
    <x v="3"/>
    <x v="2"/>
    <s v="Brandon Miller"/>
    <s v="War close arm sea never manage."/>
    <n v="0"/>
  </r>
  <r>
    <x v="616"/>
    <s v="Mugger Crocodile (Marsh Crocodile)"/>
    <x v="3"/>
    <s v="Crocodylidae"/>
    <x v="0"/>
    <x v="159"/>
    <n v="145.80000000000001"/>
    <x v="2"/>
    <x v="2"/>
    <s v="31-07-2019"/>
    <x v="40"/>
    <x v="4"/>
    <x v="1"/>
    <s v="Tonya Coleman"/>
    <s v="Usually carry marriage rate quality mother by."/>
    <n v="0"/>
  </r>
  <r>
    <x v="617"/>
    <s v="American Crocodile"/>
    <x v="1"/>
    <s v="Crocodylidae"/>
    <x v="0"/>
    <x v="242"/>
    <n v="130"/>
    <x v="2"/>
    <x v="1"/>
    <s v="14-08-2020"/>
    <x v="24"/>
    <x v="11"/>
    <x v="1"/>
    <s v="Connor Guerra"/>
    <s v="Research reflect see each school week."/>
    <n v="0"/>
  </r>
  <r>
    <x v="618"/>
    <s v="Orinoco Crocodile"/>
    <x v="2"/>
    <s v="Crocodylidae"/>
    <x v="0"/>
    <x v="59"/>
    <n v="351.5"/>
    <x v="2"/>
    <x v="2"/>
    <s v="18-06-2016"/>
    <x v="1"/>
    <x v="16"/>
    <x v="2"/>
    <s v="Shirley Rice"/>
    <s v="Amount large collection us shake tough company happen card government anything many."/>
    <n v="0"/>
  </r>
  <r>
    <x v="619"/>
    <s v="Nile Crocodile"/>
    <x v="8"/>
    <s v="Crocodylidae"/>
    <x v="0"/>
    <x v="315"/>
    <n v="738.4"/>
    <x v="0"/>
    <x v="0"/>
    <s v="01-02-2008"/>
    <x v="13"/>
    <x v="4"/>
    <x v="0"/>
    <s v="Wayne Morgan"/>
    <s v="Story surface tax face low enter able piece hour."/>
    <n v="0"/>
  </r>
  <r>
    <x v="620"/>
    <s v="Philippine Crocodile"/>
    <x v="12"/>
    <s v="Crocodylidae"/>
    <x v="0"/>
    <x v="202"/>
    <n v="84.4"/>
    <x v="0"/>
    <x v="1"/>
    <s v="05-09-2024"/>
    <x v="11"/>
    <x v="13"/>
    <x v="2"/>
    <s v="Tanya Haley"/>
    <s v="Stay along leg pay major green past forget government accept three control."/>
    <n v="0"/>
  </r>
  <r>
    <x v="621"/>
    <s v="New Guinea Crocodile"/>
    <x v="13"/>
    <s v="Crocodylidae"/>
    <x v="0"/>
    <x v="268"/>
    <n v="67.5"/>
    <x v="2"/>
    <x v="2"/>
    <s v="08-09-2012"/>
    <x v="19"/>
    <x v="7"/>
    <x v="0"/>
    <s v="Brian Vasquez"/>
    <s v="More together improve tree according show economic likely hear."/>
    <n v="0"/>
  </r>
  <r>
    <x v="622"/>
    <s v="Saltwater Crocodile"/>
    <x v="10"/>
    <s v="Crocodylidae"/>
    <x v="0"/>
    <x v="316"/>
    <n v="509.4"/>
    <x v="2"/>
    <x v="2"/>
    <s v="28-07-2006"/>
    <x v="3"/>
    <x v="11"/>
    <x v="0"/>
    <s v="Steven Herrera"/>
    <s v="Board just style class government its grow."/>
    <n v="0"/>
  </r>
  <r>
    <x v="623"/>
    <s v="Philippine Crocodile"/>
    <x v="12"/>
    <s v="Crocodylidae"/>
    <x v="0"/>
    <x v="317"/>
    <n v="38.9"/>
    <x v="0"/>
    <x v="2"/>
    <s v="06-04-2021"/>
    <x v="11"/>
    <x v="3"/>
    <x v="2"/>
    <s v="Christina Lopez"/>
    <s v="Card inside former all program."/>
    <n v="0"/>
  </r>
  <r>
    <x v="624"/>
    <s v="Philippine Crocodile"/>
    <x v="12"/>
    <s v="Crocodylidae"/>
    <x v="0"/>
    <x v="15"/>
    <n v="60.9"/>
    <x v="0"/>
    <x v="2"/>
    <s v="05-05-2024"/>
    <x v="11"/>
    <x v="13"/>
    <x v="2"/>
    <s v="Tina Bird"/>
    <s v="Inside nearly son research foot share think maybe."/>
    <n v="0"/>
  </r>
  <r>
    <x v="625"/>
    <s v="West African Crocodile"/>
    <x v="6"/>
    <s v="Crocodylidae"/>
    <x v="0"/>
    <x v="29"/>
    <n v="75.599999999999994"/>
    <x v="1"/>
    <x v="2"/>
    <s v="03-08-2014"/>
    <x v="34"/>
    <x v="7"/>
    <x v="0"/>
    <s v="Sarah Price"/>
    <s v="Whatever society call general add range appear stop involve others."/>
    <n v="0"/>
  </r>
  <r>
    <x v="626"/>
    <s v="Cuban Crocodile"/>
    <x v="11"/>
    <s v="Crocodylidae"/>
    <x v="0"/>
    <x v="76"/>
    <n v="117.4"/>
    <x v="0"/>
    <x v="2"/>
    <s v="13-08-2006"/>
    <x v="15"/>
    <x v="25"/>
    <x v="2"/>
    <s v="John Campbell"/>
    <s v="Set easy check memory economic short ten yes easy."/>
    <n v="0"/>
  </r>
  <r>
    <x v="627"/>
    <s v="Philippine Crocodile"/>
    <x v="12"/>
    <s v="Crocodylidae"/>
    <x v="0"/>
    <x v="58"/>
    <n v="87.7"/>
    <x v="2"/>
    <x v="1"/>
    <s v="15-05-2013"/>
    <x v="11"/>
    <x v="3"/>
    <x v="2"/>
    <s v="Christina Mccarthy"/>
    <s v="Red maybe Congress yeah option play director."/>
    <n v="0"/>
  </r>
  <r>
    <x v="628"/>
    <s v="American Crocodile"/>
    <x v="1"/>
    <s v="Crocodylidae"/>
    <x v="0"/>
    <x v="318"/>
    <n v="275.8"/>
    <x v="2"/>
    <x v="1"/>
    <s v="27-11-2020"/>
    <x v="24"/>
    <x v="1"/>
    <x v="1"/>
    <s v="Andrew Mooney"/>
    <s v="International pattern before anything."/>
    <n v="0"/>
  </r>
  <r>
    <x v="629"/>
    <s v="West African Crocodile"/>
    <x v="6"/>
    <s v="Crocodylidae"/>
    <x v="0"/>
    <x v="85"/>
    <n v="109.3"/>
    <x v="2"/>
    <x v="2"/>
    <s v="20-07-2010"/>
    <x v="6"/>
    <x v="15"/>
    <x v="0"/>
    <s v="Eric Schultz"/>
    <s v="Develop international article interview appear body hair."/>
    <n v="0"/>
  </r>
  <r>
    <x v="630"/>
    <s v="Nile Crocodile"/>
    <x v="8"/>
    <s v="Crocodylidae"/>
    <x v="0"/>
    <x v="9"/>
    <n v="381.1"/>
    <x v="0"/>
    <x v="0"/>
    <s v="18-08-2016"/>
    <x v="44"/>
    <x v="4"/>
    <x v="0"/>
    <s v="Michelle Wright"/>
    <s v="Consider a produce focus experience."/>
    <n v="0"/>
  </r>
  <r>
    <x v="631"/>
    <s v="Borneo Crocodile (disputed)"/>
    <x v="9"/>
    <s v="Crocodylidae"/>
    <x v="0"/>
    <x v="319"/>
    <n v="125.6"/>
    <x v="0"/>
    <x v="1"/>
    <s v="02-07-2024"/>
    <x v="10"/>
    <x v="3"/>
    <x v="3"/>
    <s v="Lawrence Jordan"/>
    <s v="Way hair fight best add necessary technology former scientist guess."/>
    <n v="0"/>
  </r>
  <r>
    <x v="632"/>
    <s v="Cuban Crocodile"/>
    <x v="11"/>
    <s v="Crocodylidae"/>
    <x v="0"/>
    <x v="209"/>
    <n v="44"/>
    <x v="1"/>
    <x v="1"/>
    <s v="16-05-2014"/>
    <x v="15"/>
    <x v="0"/>
    <x v="2"/>
    <s v="Kendra Watson"/>
    <s v="Decide himself thought candidate sea build only treatment pressure couple relate."/>
    <n v="0"/>
  </r>
  <r>
    <x v="633"/>
    <s v="Orinoco Crocodile"/>
    <x v="2"/>
    <s v="Crocodylidae"/>
    <x v="0"/>
    <x v="193"/>
    <n v="134.5"/>
    <x v="1"/>
    <x v="0"/>
    <s v="29-04-2006"/>
    <x v="1"/>
    <x v="16"/>
    <x v="2"/>
    <s v="Angela Payne"/>
    <s v="Feeling listen set move child campaign industry represent through service."/>
    <n v="0"/>
  </r>
  <r>
    <x v="634"/>
    <s v="Borneo Crocodile (disputed)"/>
    <x v="9"/>
    <s v="Crocodylidae"/>
    <x v="0"/>
    <x v="277"/>
    <n v="29.3"/>
    <x v="1"/>
    <x v="0"/>
    <s v="19-02-2018"/>
    <x v="10"/>
    <x v="10"/>
    <x v="3"/>
    <s v="Kristina Reed"/>
    <s v="Large response treat attack industry use mean against out recent can animal not."/>
    <n v="0"/>
  </r>
  <r>
    <x v="635"/>
    <s v="Morelet's Crocodile"/>
    <x v="0"/>
    <s v="Crocodylidae"/>
    <x v="0"/>
    <x v="199"/>
    <n v="51.2"/>
    <x v="0"/>
    <x v="2"/>
    <s v="27-11-2025"/>
    <x v="0"/>
    <x v="3"/>
    <x v="0"/>
    <s v="Melissa Yang"/>
    <s v="Manager mouth message avoid just meeting none hope parent deal about occur."/>
    <n v="0"/>
  </r>
  <r>
    <x v="636"/>
    <s v="Borneo Crocodile (disputed)"/>
    <x v="9"/>
    <s v="Crocodylidae"/>
    <x v="0"/>
    <x v="192"/>
    <n v="118.3"/>
    <x v="2"/>
    <x v="2"/>
    <s v="01-08-2024"/>
    <x v="12"/>
    <x v="3"/>
    <x v="3"/>
    <s v="Alexa Mcfarland"/>
    <s v="Lay remain modern field detail remain need."/>
    <n v="0"/>
  </r>
  <r>
    <x v="637"/>
    <s v="West African Slender-snouted Crocodile"/>
    <x v="14"/>
    <s v="Crocodylidae"/>
    <x v="2"/>
    <x v="272"/>
    <n v="55.6"/>
    <x v="1"/>
    <x v="2"/>
    <s v="20-07-2016"/>
    <x v="9"/>
    <x v="17"/>
    <x v="2"/>
    <s v="Angel Allen"/>
    <s v="Policy walk everyone."/>
    <n v="0"/>
  </r>
  <r>
    <x v="638"/>
    <s v="New Guinea Crocodile"/>
    <x v="13"/>
    <s v="Crocodylidae"/>
    <x v="0"/>
    <x v="53"/>
    <n v="95.7"/>
    <x v="2"/>
    <x v="1"/>
    <s v="23-10-2022"/>
    <x v="19"/>
    <x v="0"/>
    <x v="0"/>
    <s v="Shane Williams"/>
    <s v="Writer decide break possible plan win foot watch this enough."/>
    <n v="0"/>
  </r>
  <r>
    <x v="639"/>
    <s v="Central African Slender-snouted Crocodile"/>
    <x v="16"/>
    <s v="Crocodylidae"/>
    <x v="2"/>
    <x v="192"/>
    <n v="134.5"/>
    <x v="0"/>
    <x v="1"/>
    <s v="18-09-2005"/>
    <x v="31"/>
    <x v="0"/>
    <x v="4"/>
    <s v="Steven Phillips"/>
    <s v="Personal action green room."/>
    <n v="0"/>
  </r>
  <r>
    <x v="640"/>
    <s v="Freshwater Crocodile (Johnstone's)"/>
    <x v="15"/>
    <s v="Crocodylidae"/>
    <x v="0"/>
    <x v="67"/>
    <n v="60.4"/>
    <x v="0"/>
    <x v="0"/>
    <s v="30-09-2009"/>
    <x v="20"/>
    <x v="24"/>
    <x v="0"/>
    <s v="David Smith"/>
    <s v="Blood second high president thank plant nearly stage determine."/>
    <n v="0"/>
  </r>
  <r>
    <x v="641"/>
    <s v="Morelet's Crocodile"/>
    <x v="0"/>
    <s v="Crocodylidae"/>
    <x v="0"/>
    <x v="107"/>
    <n v="141.9"/>
    <x v="0"/>
    <x v="0"/>
    <s v="17-02-2021"/>
    <x v="0"/>
    <x v="8"/>
    <x v="0"/>
    <s v="Kevin Morton"/>
    <s v="Choose discussion risk happy total behavior consider continue television country make role positive again."/>
    <n v="0"/>
  </r>
  <r>
    <x v="642"/>
    <s v="Morelet's Crocodile"/>
    <x v="0"/>
    <s v="Crocodylidae"/>
    <x v="0"/>
    <x v="258"/>
    <n v="73.599999999999994"/>
    <x v="2"/>
    <x v="1"/>
    <s v="14-06-2006"/>
    <x v="23"/>
    <x v="3"/>
    <x v="0"/>
    <s v="Christopher Long"/>
    <s v="Could century interview lawyer population I right case seek activity between himself body add store various."/>
    <n v="0"/>
  </r>
  <r>
    <x v="643"/>
    <s v="West African Crocodile"/>
    <x v="6"/>
    <s v="Crocodylidae"/>
    <x v="0"/>
    <x v="54"/>
    <n v="40.5"/>
    <x v="1"/>
    <x v="0"/>
    <s v="13-09-2021"/>
    <x v="34"/>
    <x v="15"/>
    <x v="0"/>
    <s v="Randy Adams"/>
    <s v="Outside society act social my stand system be cause service throughout spring film look during."/>
    <n v="0"/>
  </r>
  <r>
    <x v="644"/>
    <s v="Cuban Crocodile"/>
    <x v="11"/>
    <s v="Crocodylidae"/>
    <x v="0"/>
    <x v="320"/>
    <n v="203.8"/>
    <x v="0"/>
    <x v="2"/>
    <s v="20-04-2022"/>
    <x v="15"/>
    <x v="25"/>
    <x v="2"/>
    <s v="Debra Stephens"/>
    <s v="Stay bill father memory student center treatment agency."/>
    <n v="0"/>
  </r>
  <r>
    <x v="645"/>
    <s v="Mugger Crocodile (Marsh Crocodile)"/>
    <x v="3"/>
    <s v="Crocodylidae"/>
    <x v="0"/>
    <x v="321"/>
    <n v="223.3"/>
    <x v="0"/>
    <x v="1"/>
    <s v="09-10-2005"/>
    <x v="40"/>
    <x v="4"/>
    <x v="1"/>
    <s v="Charles Rios"/>
    <s v="Tv range rather resource top man yard different."/>
    <n v="0"/>
  </r>
  <r>
    <x v="646"/>
    <s v="West African Dwarf Crocodile"/>
    <x v="7"/>
    <s v="Crocodylidae"/>
    <x v="1"/>
    <x v="322"/>
    <n v="15.6"/>
    <x v="0"/>
    <x v="2"/>
    <s v="04-06-2008"/>
    <x v="31"/>
    <x v="6"/>
    <x v="1"/>
    <s v="Diane Jones"/>
    <s v="Brother type turn time page concern most outside quickly."/>
    <n v="0"/>
  </r>
  <r>
    <x v="647"/>
    <s v="Saltwater Crocodile"/>
    <x v="10"/>
    <s v="Crocodylidae"/>
    <x v="0"/>
    <x v="197"/>
    <n v="298.10000000000002"/>
    <x v="1"/>
    <x v="2"/>
    <s v="16-03-2020"/>
    <x v="19"/>
    <x v="26"/>
    <x v="0"/>
    <s v="Michael Turner"/>
    <s v="Give billion trouble product usually specific represent baby able value chance."/>
    <n v="0"/>
  </r>
  <r>
    <x v="648"/>
    <s v="West African Crocodile"/>
    <x v="6"/>
    <s v="Crocodylidae"/>
    <x v="0"/>
    <x v="3"/>
    <n v="111.8"/>
    <x v="0"/>
    <x v="0"/>
    <s v="09-12-2007"/>
    <x v="37"/>
    <x v="15"/>
    <x v="0"/>
    <s v="Erica Myers"/>
    <s v="Spring both into risk certain follow camera."/>
    <n v="0"/>
  </r>
  <r>
    <x v="649"/>
    <s v="Freshwater Crocodile (Johnstone's)"/>
    <x v="15"/>
    <s v="Crocodylidae"/>
    <x v="0"/>
    <x v="323"/>
    <n v="24"/>
    <x v="1"/>
    <x v="1"/>
    <s v="10-08-2019"/>
    <x v="20"/>
    <x v="23"/>
    <x v="0"/>
    <s v="Heather Snyder"/>
    <s v="Really including soldier four soon president early industry."/>
    <n v="0"/>
  </r>
  <r>
    <x v="650"/>
    <s v="Cuban Crocodile"/>
    <x v="11"/>
    <s v="Crocodylidae"/>
    <x v="0"/>
    <x v="3"/>
    <n v="107.5"/>
    <x v="2"/>
    <x v="0"/>
    <s v="24-07-2016"/>
    <x v="15"/>
    <x v="0"/>
    <x v="2"/>
    <s v="Joseph Patel PhD"/>
    <s v="Base resource money since specific despite beautiful gun."/>
    <n v="0"/>
  </r>
  <r>
    <x v="651"/>
    <s v="West African Crocodile"/>
    <x v="6"/>
    <s v="Crocodylidae"/>
    <x v="0"/>
    <x v="173"/>
    <n v="63.9"/>
    <x v="1"/>
    <x v="1"/>
    <s v="09-10-2019"/>
    <x v="34"/>
    <x v="7"/>
    <x v="0"/>
    <s v="Samuel Cox"/>
    <s v="Whatever TV arrive glass support term standard far century table will tree drug still."/>
    <n v="0"/>
  </r>
  <r>
    <x v="652"/>
    <s v="Siamese Crocodile"/>
    <x v="4"/>
    <s v="Crocodylidae"/>
    <x v="0"/>
    <x v="135"/>
    <n v="55.6"/>
    <x v="1"/>
    <x v="2"/>
    <s v="21-02-2011"/>
    <x v="8"/>
    <x v="27"/>
    <x v="2"/>
    <s v="Chad Hayden"/>
    <s v="Help ago who he reduce production."/>
    <n v="0"/>
  </r>
  <r>
    <x v="653"/>
    <s v="West African Crocodile"/>
    <x v="6"/>
    <s v="Crocodylidae"/>
    <x v="0"/>
    <x v="324"/>
    <n v="77.900000000000006"/>
    <x v="1"/>
    <x v="0"/>
    <s v="03-02-2014"/>
    <x v="21"/>
    <x v="3"/>
    <x v="0"/>
    <s v="Ryan Harrell"/>
    <s v="Chair center each actually store indicate she."/>
    <n v="0"/>
  </r>
  <r>
    <x v="654"/>
    <s v="Congo Dwarf Crocodile"/>
    <x v="5"/>
    <s v="Crocodylidae"/>
    <x v="1"/>
    <x v="109"/>
    <n v="29.1"/>
    <x v="0"/>
    <x v="1"/>
    <s v="14-10-2007"/>
    <x v="14"/>
    <x v="6"/>
    <x v="3"/>
    <s v="Charles Rose"/>
    <s v="Like reveal know population actually born art."/>
    <n v="0"/>
  </r>
  <r>
    <x v="655"/>
    <s v="Orinoco Crocodile"/>
    <x v="2"/>
    <s v="Crocodylidae"/>
    <x v="0"/>
    <x v="192"/>
    <n v="202.8"/>
    <x v="0"/>
    <x v="0"/>
    <s v="13-08-2017"/>
    <x v="24"/>
    <x v="16"/>
    <x v="2"/>
    <s v="Lindsey Thompson"/>
    <s v="Action strategy quite then never."/>
    <n v="0"/>
  </r>
  <r>
    <x v="656"/>
    <s v="Morelet's Crocodile"/>
    <x v="0"/>
    <s v="Crocodylidae"/>
    <x v="0"/>
    <x v="292"/>
    <n v="34.1"/>
    <x v="3"/>
    <x v="1"/>
    <s v="16-04-2025"/>
    <x v="0"/>
    <x v="8"/>
    <x v="0"/>
    <s v="Tamara Shaw"/>
    <s v="Interest church win miss within by deep people despite contain second nice."/>
    <n v="0"/>
  </r>
  <r>
    <x v="657"/>
    <s v="West African Slender-snouted Crocodile"/>
    <x v="14"/>
    <s v="Crocodylidae"/>
    <x v="2"/>
    <x v="325"/>
    <n v="140.1"/>
    <x v="0"/>
    <x v="1"/>
    <s v="16-09-2009"/>
    <x v="28"/>
    <x v="17"/>
    <x v="2"/>
    <s v="Rose Mcdonald"/>
    <s v="Present if herself area he interest."/>
    <n v="0"/>
  </r>
  <r>
    <x v="658"/>
    <s v="Mugger Crocodile (Marsh Crocodile)"/>
    <x v="3"/>
    <s v="Crocodylidae"/>
    <x v="0"/>
    <x v="326"/>
    <n v="208.3"/>
    <x v="2"/>
    <x v="1"/>
    <s v="20-09-2010"/>
    <x v="46"/>
    <x v="12"/>
    <x v="1"/>
    <s v="Brian Cox"/>
    <s v="Agreement executive must assume others series finally necessary."/>
    <n v="0"/>
  </r>
  <r>
    <x v="659"/>
    <s v="West African Crocodile"/>
    <x v="6"/>
    <s v="Crocodylidae"/>
    <x v="0"/>
    <x v="244"/>
    <n v="48.3"/>
    <x v="1"/>
    <x v="1"/>
    <s v="18-08-2020"/>
    <x v="21"/>
    <x v="3"/>
    <x v="0"/>
    <s v="Amanda Adams"/>
    <s v="North nor so animal fire want across ground executive huge crime sell rise wind."/>
    <n v="0"/>
  </r>
  <r>
    <x v="660"/>
    <s v="West African Dwarf Crocodile"/>
    <x v="7"/>
    <s v="Crocodylidae"/>
    <x v="1"/>
    <x v="327"/>
    <n v="4.4000000000000004"/>
    <x v="3"/>
    <x v="0"/>
    <s v="02-12-2016"/>
    <x v="27"/>
    <x v="9"/>
    <x v="1"/>
    <s v="Anne Russell"/>
    <s v="Big space change onto him only system face."/>
    <n v="0"/>
  </r>
  <r>
    <x v="661"/>
    <s v="New Guinea Crocodile"/>
    <x v="13"/>
    <s v="Crocodylidae"/>
    <x v="0"/>
    <x v="328"/>
    <n v="30.5"/>
    <x v="1"/>
    <x v="0"/>
    <s v="29-06-2013"/>
    <x v="19"/>
    <x v="7"/>
    <x v="0"/>
    <s v="Joel Mcclure"/>
    <s v="Well discuss democratic race cell."/>
    <n v="0"/>
  </r>
  <r>
    <x v="662"/>
    <s v="West African Dwarf Crocodile"/>
    <x v="7"/>
    <s v="Crocodylidae"/>
    <x v="1"/>
    <x v="182"/>
    <n v="15.1"/>
    <x v="0"/>
    <x v="2"/>
    <s v="16-05-2017"/>
    <x v="7"/>
    <x v="6"/>
    <x v="1"/>
    <s v="Wendy Mason"/>
    <s v="Prepare us game size fund growth task issue."/>
    <n v="0"/>
  </r>
  <r>
    <x v="663"/>
    <s v="Orinoco Crocodile"/>
    <x v="2"/>
    <s v="Crocodylidae"/>
    <x v="0"/>
    <x v="329"/>
    <n v="441"/>
    <x v="0"/>
    <x v="1"/>
    <s v="04-05-2018"/>
    <x v="24"/>
    <x v="2"/>
    <x v="2"/>
    <s v="Patricia Hughes"/>
    <s v="Young parent when note yes best."/>
    <n v="0"/>
  </r>
  <r>
    <x v="664"/>
    <s v="Siamese Crocodile"/>
    <x v="4"/>
    <s v="Crocodylidae"/>
    <x v="0"/>
    <x v="211"/>
    <n v="74.5"/>
    <x v="0"/>
    <x v="0"/>
    <s v="07-08-2025"/>
    <x v="41"/>
    <x v="27"/>
    <x v="2"/>
    <s v="Randall Collins"/>
    <s v="Material lawyer college fast attention office."/>
    <n v="0"/>
  </r>
  <r>
    <x v="665"/>
    <s v="Borneo Crocodile (disputed)"/>
    <x v="9"/>
    <s v="Crocodylidae"/>
    <x v="0"/>
    <x v="38"/>
    <n v="174"/>
    <x v="0"/>
    <x v="0"/>
    <s v="06-11-2011"/>
    <x v="10"/>
    <x v="10"/>
    <x v="3"/>
    <s v="Benjamin Page"/>
    <s v="Election list eight theory practice cell buy notice always teacher husband tax true can."/>
    <n v="0"/>
  </r>
  <r>
    <x v="666"/>
    <s v="New Guinea Crocodile"/>
    <x v="13"/>
    <s v="Crocodylidae"/>
    <x v="0"/>
    <x v="320"/>
    <n v="161.30000000000001"/>
    <x v="0"/>
    <x v="0"/>
    <s v="04-09-2021"/>
    <x v="26"/>
    <x v="3"/>
    <x v="0"/>
    <s v="Ryan Crane"/>
    <s v="Base including late theory yard amount within arm so record night choice black."/>
    <n v="0"/>
  </r>
  <r>
    <x v="667"/>
    <s v="Nile Crocodile"/>
    <x v="8"/>
    <s v="Crocodylidae"/>
    <x v="0"/>
    <x v="330"/>
    <n v="647.70000000000005"/>
    <x v="0"/>
    <x v="1"/>
    <s v="19-10-2007"/>
    <x v="22"/>
    <x v="3"/>
    <x v="0"/>
    <s v="Kelly Nash"/>
    <s v="Hold left behavior letter politics too let."/>
    <n v="0"/>
  </r>
  <r>
    <x v="668"/>
    <s v="Nile Crocodile"/>
    <x v="8"/>
    <s v="Crocodylidae"/>
    <x v="0"/>
    <x v="300"/>
    <n v="571.79999999999995"/>
    <x v="0"/>
    <x v="1"/>
    <s v="05-05-2020"/>
    <x v="28"/>
    <x v="3"/>
    <x v="0"/>
    <s v="Nicholas Lowery"/>
    <s v="Should current forget fish you main reduce live everything although choose like policy floor."/>
    <n v="0"/>
  </r>
  <r>
    <x v="669"/>
    <s v="Orinoco Crocodile"/>
    <x v="2"/>
    <s v="Crocodylidae"/>
    <x v="0"/>
    <x v="331"/>
    <n v="357.4"/>
    <x v="0"/>
    <x v="1"/>
    <s v="04-12-2012"/>
    <x v="1"/>
    <x v="2"/>
    <x v="2"/>
    <s v="Kyle James"/>
    <s v="Smile without degree deep age serve institution edge compare center event bank them."/>
    <n v="0"/>
  </r>
  <r>
    <x v="670"/>
    <s v="West African Crocodile"/>
    <x v="6"/>
    <s v="Crocodylidae"/>
    <x v="0"/>
    <x v="53"/>
    <n v="130.6"/>
    <x v="0"/>
    <x v="0"/>
    <s v="05-07-2011"/>
    <x v="37"/>
    <x v="7"/>
    <x v="0"/>
    <s v="Jason Lewis"/>
    <s v="Contain approach time investment white father cup walk loss."/>
    <n v="0"/>
  </r>
  <r>
    <x v="671"/>
    <s v="Siamese Crocodile"/>
    <x v="4"/>
    <s v="Crocodylidae"/>
    <x v="0"/>
    <x v="202"/>
    <n v="88.8"/>
    <x v="0"/>
    <x v="1"/>
    <s v="25-07-2016"/>
    <x v="8"/>
    <x v="0"/>
    <x v="2"/>
    <s v="Rachel Sheppard"/>
    <s v="Great realize home act situation others back property pattern food worry voice sea say."/>
    <n v="0"/>
  </r>
  <r>
    <x v="672"/>
    <s v="Saltwater Crocodile"/>
    <x v="10"/>
    <s v="Crocodylidae"/>
    <x v="0"/>
    <x v="332"/>
    <n v="624.1"/>
    <x v="0"/>
    <x v="0"/>
    <s v="07-01-2014"/>
    <x v="29"/>
    <x v="11"/>
    <x v="0"/>
    <s v="Chris Ellis"/>
    <s v="Material first society purpose enjoy."/>
    <n v="0"/>
  </r>
  <r>
    <x v="673"/>
    <s v="Borneo Crocodile (disputed)"/>
    <x v="9"/>
    <s v="Crocodylidae"/>
    <x v="0"/>
    <x v="308"/>
    <n v="94.9"/>
    <x v="2"/>
    <x v="0"/>
    <s v="23-07-2015"/>
    <x v="12"/>
    <x v="10"/>
    <x v="3"/>
    <s v="Virginia Harding"/>
    <s v="Plant police official already second could recent."/>
    <n v="0"/>
  </r>
  <r>
    <x v="674"/>
    <s v="Hall's New Guinea Crocodile"/>
    <x v="17"/>
    <s v="Crocodylidae"/>
    <x v="0"/>
    <x v="90"/>
    <n v="91.1"/>
    <x v="2"/>
    <x v="1"/>
    <s v="14-06-2009"/>
    <x v="19"/>
    <x v="25"/>
    <x v="0"/>
    <s v="Lindsay Robinson"/>
    <s v="Weight will officer add sport administration to maybe."/>
    <n v="0"/>
  </r>
  <r>
    <x v="675"/>
    <s v="Saltwater Crocodile"/>
    <x v="10"/>
    <s v="Crocodylidae"/>
    <x v="0"/>
    <x v="333"/>
    <n v="642.29999999999995"/>
    <x v="0"/>
    <x v="1"/>
    <s v="18-12-2010"/>
    <x v="20"/>
    <x v="18"/>
    <x v="0"/>
    <s v="Melissa Banks"/>
    <s v="Increase goal stock international wind from unit learn health need class job expect process quite."/>
    <n v="0"/>
  </r>
  <r>
    <x v="676"/>
    <s v="Congo Dwarf Crocodile"/>
    <x v="5"/>
    <s v="Crocodylidae"/>
    <x v="1"/>
    <x v="334"/>
    <n v="22.7"/>
    <x v="2"/>
    <x v="2"/>
    <s v="13-12-2007"/>
    <x v="14"/>
    <x v="6"/>
    <x v="3"/>
    <s v="Michaela Pace"/>
    <s v="Yet south billion power."/>
    <n v="0"/>
  </r>
  <r>
    <x v="677"/>
    <s v="Cuban Crocodile"/>
    <x v="11"/>
    <s v="Crocodylidae"/>
    <x v="0"/>
    <x v="225"/>
    <n v="147.19999999999999"/>
    <x v="2"/>
    <x v="2"/>
    <s v="09-10-2015"/>
    <x v="15"/>
    <x v="0"/>
    <x v="2"/>
    <s v="Jennifer Crawford"/>
    <s v="Until between know ok allow face inside development lawyer high crime light buy whose trial include star region."/>
    <n v="0"/>
  </r>
  <r>
    <x v="678"/>
    <s v="American Crocodile"/>
    <x v="1"/>
    <s v="Crocodylidae"/>
    <x v="0"/>
    <x v="300"/>
    <n v="311.2"/>
    <x v="0"/>
    <x v="2"/>
    <s v="21-09-2020"/>
    <x v="15"/>
    <x v="20"/>
    <x v="1"/>
    <s v="Adrienne Brooks"/>
    <s v="Medical environment probably film total training pull."/>
    <n v="0"/>
  </r>
  <r>
    <x v="679"/>
    <s v="Central African Slender-snouted Crocodile"/>
    <x v="16"/>
    <s v="Crocodylidae"/>
    <x v="2"/>
    <x v="46"/>
    <n v="103.1"/>
    <x v="0"/>
    <x v="1"/>
    <s v="09-02-2019"/>
    <x v="32"/>
    <x v="21"/>
    <x v="4"/>
    <s v="Terry Johnson"/>
    <s v="Check hear stage star outside."/>
    <n v="0"/>
  </r>
  <r>
    <x v="680"/>
    <s v="Morelet's Crocodile"/>
    <x v="0"/>
    <s v="Crocodylidae"/>
    <x v="0"/>
    <x v="36"/>
    <n v="35"/>
    <x v="1"/>
    <x v="1"/>
    <s v="31-07-2014"/>
    <x v="23"/>
    <x v="0"/>
    <x v="0"/>
    <s v="Tyler Haney"/>
    <s v="New hot pattern hotel appear use investment vote hospital."/>
    <n v="0"/>
  </r>
  <r>
    <x v="681"/>
    <s v="Morelet's Crocodile"/>
    <x v="0"/>
    <s v="Crocodylidae"/>
    <x v="0"/>
    <x v="335"/>
    <n v="26"/>
    <x v="3"/>
    <x v="1"/>
    <s v="19-03-2012"/>
    <x v="2"/>
    <x v="3"/>
    <x v="0"/>
    <s v="Jennifer Flores"/>
    <s v="Join between song mean place six successful physical employee need."/>
    <n v="0"/>
  </r>
  <r>
    <x v="682"/>
    <s v="Siamese Crocodile"/>
    <x v="4"/>
    <s v="Crocodylidae"/>
    <x v="0"/>
    <x v="50"/>
    <n v="33.799999999999997"/>
    <x v="3"/>
    <x v="2"/>
    <s v="01-02-2013"/>
    <x v="41"/>
    <x v="27"/>
    <x v="2"/>
    <s v="Christina Davis"/>
    <s v="Activity show check peace myself win occur agent safe work play sing cost present develop create."/>
    <n v="0"/>
  </r>
  <r>
    <x v="683"/>
    <s v="Hall's New Guinea Crocodile"/>
    <x v="17"/>
    <s v="Crocodylidae"/>
    <x v="0"/>
    <x v="325"/>
    <n v="80.7"/>
    <x v="0"/>
    <x v="1"/>
    <s v="13-09-2007"/>
    <x v="19"/>
    <x v="25"/>
    <x v="0"/>
    <s v="Molly Roman"/>
    <s v="Side process ever various physical point often billion learn."/>
    <n v="0"/>
  </r>
  <r>
    <x v="684"/>
    <s v="West African Slender-snouted Crocodile"/>
    <x v="14"/>
    <s v="Crocodylidae"/>
    <x v="2"/>
    <x v="90"/>
    <n v="115.4"/>
    <x v="0"/>
    <x v="0"/>
    <s v="14-11-2007"/>
    <x v="25"/>
    <x v="0"/>
    <x v="2"/>
    <s v="Ashley Campbell"/>
    <s v="Behavior management guess stuff hospital make against available where baby reach."/>
    <n v="0"/>
  </r>
  <r>
    <x v="685"/>
    <s v="Siamese Crocodile"/>
    <x v="4"/>
    <s v="Crocodylidae"/>
    <x v="0"/>
    <x v="224"/>
    <n v="107.9"/>
    <x v="2"/>
    <x v="2"/>
    <s v="09-07-2006"/>
    <x v="30"/>
    <x v="0"/>
    <x v="2"/>
    <s v="Erik Odonnell"/>
    <s v="Conference act condition note parent all wish year low pass national."/>
    <n v="0"/>
  </r>
  <r>
    <x v="686"/>
    <s v="West African Dwarf Crocodile"/>
    <x v="7"/>
    <s v="Crocodylidae"/>
    <x v="1"/>
    <x v="322"/>
    <n v="14.1"/>
    <x v="0"/>
    <x v="0"/>
    <s v="12-08-2021"/>
    <x v="9"/>
    <x v="9"/>
    <x v="1"/>
    <s v="Patrick House"/>
    <s v="Paper movie military set describe half together ahead catch base reality."/>
    <n v="0"/>
  </r>
  <r>
    <x v="687"/>
    <s v="West African Dwarf Crocodile"/>
    <x v="7"/>
    <s v="Crocodylidae"/>
    <x v="1"/>
    <x v="50"/>
    <n v="5"/>
    <x v="1"/>
    <x v="1"/>
    <s v="14-03-2005"/>
    <x v="42"/>
    <x v="9"/>
    <x v="1"/>
    <s v="Donald Gonzalez"/>
    <s v="Give necessary family seat many mention hundred cover common."/>
    <n v="0"/>
  </r>
  <r>
    <x v="688"/>
    <s v="West African Dwarf Crocodile"/>
    <x v="7"/>
    <s v="Crocodylidae"/>
    <x v="1"/>
    <x v="336"/>
    <n v="6.4"/>
    <x v="1"/>
    <x v="1"/>
    <s v="28-04-2008"/>
    <x v="7"/>
    <x v="6"/>
    <x v="1"/>
    <s v="Stacy Campbell"/>
    <s v="Bill soldier onto close day reveal item land others even five."/>
    <n v="0"/>
  </r>
  <r>
    <x v="689"/>
    <s v="Saltwater Crocodile"/>
    <x v="10"/>
    <s v="Crocodylidae"/>
    <x v="0"/>
    <x v="337"/>
    <n v="638.5"/>
    <x v="2"/>
    <x v="0"/>
    <s v="28-10-2020"/>
    <x v="11"/>
    <x v="26"/>
    <x v="0"/>
    <s v="James Gonzalez"/>
    <s v="Hear plan ask cold almost memory only fall."/>
    <n v="0"/>
  </r>
  <r>
    <x v="690"/>
    <s v="Borneo Crocodile (disputed)"/>
    <x v="9"/>
    <s v="Crocodylidae"/>
    <x v="0"/>
    <x v="250"/>
    <n v="34.200000000000003"/>
    <x v="3"/>
    <x v="1"/>
    <s v="22-05-2007"/>
    <x v="12"/>
    <x v="10"/>
    <x v="3"/>
    <s v="Maria Sanford"/>
    <s v="Huge boy speak investment control early Democrat he certain fire act read response degree."/>
    <n v="0"/>
  </r>
  <r>
    <x v="691"/>
    <s v="Philippine Crocodile"/>
    <x v="12"/>
    <s v="Crocodylidae"/>
    <x v="0"/>
    <x v="338"/>
    <n v="30.7"/>
    <x v="1"/>
    <x v="2"/>
    <s v="07-02-2007"/>
    <x v="11"/>
    <x v="13"/>
    <x v="2"/>
    <s v="Erica Hall"/>
    <s v="History own money bill everyone part third teacher."/>
    <n v="0"/>
  </r>
  <r>
    <x v="692"/>
    <s v="Orinoco Crocodile"/>
    <x v="2"/>
    <s v="Crocodylidae"/>
    <x v="0"/>
    <x v="305"/>
    <n v="472.1"/>
    <x v="0"/>
    <x v="2"/>
    <s v="01-06-2020"/>
    <x v="1"/>
    <x v="16"/>
    <x v="2"/>
    <s v="Steven Fisher"/>
    <s v="Fish floor culture sort material wrong instead buy commercial."/>
    <n v="0"/>
  </r>
  <r>
    <x v="693"/>
    <s v="American Crocodile"/>
    <x v="1"/>
    <s v="Crocodylidae"/>
    <x v="0"/>
    <x v="285"/>
    <n v="97"/>
    <x v="1"/>
    <x v="0"/>
    <s v="23-06-2013"/>
    <x v="24"/>
    <x v="22"/>
    <x v="1"/>
    <s v="James Ray"/>
    <s v="Adult situation office above left capital."/>
    <n v="0"/>
  </r>
  <r>
    <x v="694"/>
    <s v="Nile Crocodile"/>
    <x v="8"/>
    <s v="Crocodylidae"/>
    <x v="0"/>
    <x v="95"/>
    <n v="198.5"/>
    <x v="1"/>
    <x v="0"/>
    <s v="04-10-2022"/>
    <x v="16"/>
    <x v="12"/>
    <x v="0"/>
    <s v="Amanda Ferguson"/>
    <s v="Although population attorney believe sort rich ever send."/>
    <n v="0"/>
  </r>
  <r>
    <x v="695"/>
    <s v="Philippine Crocodile"/>
    <x v="12"/>
    <s v="Crocodylidae"/>
    <x v="0"/>
    <x v="280"/>
    <n v="45.9"/>
    <x v="2"/>
    <x v="2"/>
    <s v="28-01-2019"/>
    <x v="11"/>
    <x v="13"/>
    <x v="2"/>
    <s v="Justin Edwards"/>
    <s v="Another fear worker management political treat successful visit."/>
    <n v="0"/>
  </r>
  <r>
    <x v="696"/>
    <s v="Morelet's Crocodile"/>
    <x v="0"/>
    <s v="Crocodylidae"/>
    <x v="0"/>
    <x v="151"/>
    <n v="134.6"/>
    <x v="2"/>
    <x v="1"/>
    <s v="31-10-2024"/>
    <x v="23"/>
    <x v="0"/>
    <x v="0"/>
    <s v="Danny Petersen"/>
    <s v="Black follow reach job color course total hard total writer."/>
    <n v="0"/>
  </r>
  <r>
    <x v="697"/>
    <s v="Orinoco Crocodile"/>
    <x v="2"/>
    <s v="Crocodylidae"/>
    <x v="0"/>
    <x v="25"/>
    <n v="98.1"/>
    <x v="3"/>
    <x v="2"/>
    <s v="14-06-2018"/>
    <x v="1"/>
    <x v="2"/>
    <x v="2"/>
    <s v="Shawna Green"/>
    <s v="Book water avoid forget partner."/>
    <n v="0"/>
  </r>
  <r>
    <x v="698"/>
    <s v="Freshwater Crocodile (Johnstone's)"/>
    <x v="15"/>
    <s v="Crocodylidae"/>
    <x v="0"/>
    <x v="114"/>
    <n v="69.599999999999994"/>
    <x v="0"/>
    <x v="0"/>
    <s v="11-09-2022"/>
    <x v="20"/>
    <x v="14"/>
    <x v="0"/>
    <s v="Debra Jackson"/>
    <s v="On build floor challenge once sure."/>
    <n v="0"/>
  </r>
  <r>
    <x v="699"/>
    <s v="New Guinea Crocodile"/>
    <x v="13"/>
    <s v="Crocodylidae"/>
    <x v="0"/>
    <x v="338"/>
    <n v="42.3"/>
    <x v="1"/>
    <x v="0"/>
    <s v="11-01-2007"/>
    <x v="26"/>
    <x v="7"/>
    <x v="0"/>
    <s v="Mallory Barnett"/>
    <s v="Month official product with focus room difficult enough fast bar."/>
    <n v="0"/>
  </r>
  <r>
    <x v="700"/>
    <s v="West African Crocodile"/>
    <x v="6"/>
    <s v="Crocodylidae"/>
    <x v="0"/>
    <x v="5"/>
    <n v="131"/>
    <x v="0"/>
    <x v="0"/>
    <s v="29-12-2022"/>
    <x v="21"/>
    <x v="3"/>
    <x v="0"/>
    <s v="Shelley Keller"/>
    <s v="Reason avoid manager defense provide life his maintain future sport."/>
    <n v="0"/>
  </r>
  <r>
    <x v="701"/>
    <s v="Borneo Crocodile (disputed)"/>
    <x v="9"/>
    <s v="Crocodylidae"/>
    <x v="0"/>
    <x v="167"/>
    <n v="62.6"/>
    <x v="1"/>
    <x v="1"/>
    <s v="14-03-2023"/>
    <x v="10"/>
    <x v="3"/>
    <x v="3"/>
    <s v="Kayla Edwards"/>
    <s v="Remain pretty summer black candidate true history laugh."/>
    <n v="0"/>
  </r>
  <r>
    <x v="702"/>
    <s v="Hall's New Guinea Crocodile"/>
    <x v="17"/>
    <s v="Crocodylidae"/>
    <x v="0"/>
    <x v="339"/>
    <n v="99.3"/>
    <x v="0"/>
    <x v="0"/>
    <s v="10-06-2025"/>
    <x v="19"/>
    <x v="3"/>
    <x v="0"/>
    <s v="Christina Ross"/>
    <s v="Everyone clearly film thank possible."/>
    <n v="0"/>
  </r>
  <r>
    <x v="703"/>
    <s v="Freshwater Crocodile (Johnstone's)"/>
    <x v="15"/>
    <s v="Crocodylidae"/>
    <x v="0"/>
    <x v="340"/>
    <n v="24.1"/>
    <x v="1"/>
    <x v="0"/>
    <s v="09-08-2020"/>
    <x v="20"/>
    <x v="23"/>
    <x v="0"/>
    <s v="Shawn Mcgee"/>
    <s v="Admit leave environment live most."/>
    <n v="0"/>
  </r>
  <r>
    <x v="704"/>
    <s v="Borneo Crocodile (disputed)"/>
    <x v="9"/>
    <s v="Crocodylidae"/>
    <x v="0"/>
    <x v="195"/>
    <n v="125.1"/>
    <x v="0"/>
    <x v="0"/>
    <s v="18-04-2008"/>
    <x v="12"/>
    <x v="3"/>
    <x v="3"/>
    <s v="Bryan Pierce"/>
    <s v="Issue character maybe meet apply evening best."/>
    <n v="0"/>
  </r>
  <r>
    <x v="705"/>
    <s v="Mugger Crocodile (Marsh Crocodile)"/>
    <x v="3"/>
    <s v="Crocodylidae"/>
    <x v="0"/>
    <x v="63"/>
    <n v="158.9"/>
    <x v="0"/>
    <x v="2"/>
    <s v="19-07-2015"/>
    <x v="17"/>
    <x v="4"/>
    <x v="1"/>
    <s v="Monique Henderson"/>
    <s v="Country computer every parent million body anyone eat book boy time offer."/>
    <n v="0"/>
  </r>
  <r>
    <x v="706"/>
    <s v="Nile Crocodile"/>
    <x v="8"/>
    <s v="Crocodylidae"/>
    <x v="0"/>
    <x v="96"/>
    <n v="338.5"/>
    <x v="0"/>
    <x v="1"/>
    <s v="24-08-2024"/>
    <x v="22"/>
    <x v="12"/>
    <x v="0"/>
    <s v="Joseph Hill"/>
    <s v="Record identify hotel detail station reality manager commercial data PM relationship explain about continue traditional performance school system reach."/>
    <n v="0"/>
  </r>
  <r>
    <x v="707"/>
    <s v="Freshwater Crocodile (Johnstone's)"/>
    <x v="15"/>
    <s v="Crocodylidae"/>
    <x v="0"/>
    <x v="37"/>
    <n v="103.5"/>
    <x v="0"/>
    <x v="0"/>
    <s v="01-09-2021"/>
    <x v="20"/>
    <x v="23"/>
    <x v="0"/>
    <s v="Michael Jackson"/>
    <s v="Tonight center actually listen free concern."/>
    <n v="0"/>
  </r>
  <r>
    <x v="708"/>
    <s v="Mugger Crocodile (Marsh Crocodile)"/>
    <x v="3"/>
    <s v="Crocodylidae"/>
    <x v="0"/>
    <x v="262"/>
    <n v="280.89999999999998"/>
    <x v="0"/>
    <x v="2"/>
    <s v="22-07-2023"/>
    <x v="17"/>
    <x v="3"/>
    <x v="1"/>
    <s v="Billy Shelton"/>
    <s v="Order wide on."/>
    <n v="0"/>
  </r>
  <r>
    <x v="709"/>
    <s v="Hall's New Guinea Crocodile"/>
    <x v="17"/>
    <s v="Crocodylidae"/>
    <x v="0"/>
    <x v="226"/>
    <n v="192"/>
    <x v="0"/>
    <x v="0"/>
    <s v="17-05-2010"/>
    <x v="19"/>
    <x v="25"/>
    <x v="0"/>
    <s v="David Rodriguez PhD"/>
    <s v="Quite fact direction me sense simple beyond sound friend make go nation professional effect learn still feeling free."/>
    <n v="0"/>
  </r>
  <r>
    <x v="710"/>
    <s v="Morelet's Crocodile"/>
    <x v="0"/>
    <s v="Crocodylidae"/>
    <x v="0"/>
    <x v="341"/>
    <n v="51.7"/>
    <x v="0"/>
    <x v="0"/>
    <s v="23-05-2010"/>
    <x v="0"/>
    <x v="0"/>
    <x v="0"/>
    <s v="Mary Grimes"/>
    <s v="Machine establish mind policy challenge improve detail yes."/>
    <n v="0"/>
  </r>
  <r>
    <x v="711"/>
    <s v="Central African Slender-snouted Crocodile"/>
    <x v="16"/>
    <s v="Crocodylidae"/>
    <x v="2"/>
    <x v="72"/>
    <n v="56.3"/>
    <x v="1"/>
    <x v="0"/>
    <s v="05-10-2020"/>
    <x v="32"/>
    <x v="21"/>
    <x v="4"/>
    <s v="Andre Lane"/>
    <s v="Grow season create western police whole theory quickly tonight last when money."/>
    <n v="0"/>
  </r>
  <r>
    <x v="712"/>
    <s v="Borneo Crocodile (disputed)"/>
    <x v="9"/>
    <s v="Crocodylidae"/>
    <x v="0"/>
    <x v="342"/>
    <n v="259.10000000000002"/>
    <x v="0"/>
    <x v="0"/>
    <s v="05-07-2011"/>
    <x v="10"/>
    <x v="3"/>
    <x v="3"/>
    <s v="Michael Barron"/>
    <s v="Operation war everybody course often reduce street but somebody note society get body across."/>
    <n v="0"/>
  </r>
  <r>
    <x v="713"/>
    <s v="American Crocodile"/>
    <x v="1"/>
    <s v="Crocodylidae"/>
    <x v="0"/>
    <x v="12"/>
    <n v="140.19999999999999"/>
    <x v="1"/>
    <x v="1"/>
    <s v="27-08-2018"/>
    <x v="18"/>
    <x v="1"/>
    <x v="1"/>
    <s v="Bridget Becker"/>
    <s v="Whom perhaps professor field explain son administration American executive or apply figure involve produce a edge."/>
    <n v="0"/>
  </r>
  <r>
    <x v="714"/>
    <s v="Cuban Crocodile"/>
    <x v="11"/>
    <s v="Crocodylidae"/>
    <x v="0"/>
    <x v="119"/>
    <n v="47.6"/>
    <x v="1"/>
    <x v="0"/>
    <s v="19-09-2017"/>
    <x v="15"/>
    <x v="25"/>
    <x v="2"/>
    <s v="Douglas Trevino"/>
    <s v="Choice beat establish you culture one ball."/>
    <n v="0"/>
  </r>
  <r>
    <x v="715"/>
    <s v="Cuban Crocodile"/>
    <x v="11"/>
    <s v="Crocodylidae"/>
    <x v="0"/>
    <x v="85"/>
    <n v="84.3"/>
    <x v="2"/>
    <x v="2"/>
    <s v="15-08-2008"/>
    <x v="15"/>
    <x v="0"/>
    <x v="2"/>
    <s v="John Gomez"/>
    <s v="Institution whom better end few financial nor quickly follow official raise."/>
    <n v="0"/>
  </r>
  <r>
    <x v="716"/>
    <s v="Hall's New Guinea Crocodile"/>
    <x v="17"/>
    <s v="Crocodylidae"/>
    <x v="0"/>
    <x v="159"/>
    <n v="146.1"/>
    <x v="2"/>
    <x v="0"/>
    <s v="13-10-2007"/>
    <x v="19"/>
    <x v="25"/>
    <x v="0"/>
    <s v="Chad Spencer"/>
    <s v="Figure father until leave contain site street benefit money reason."/>
    <n v="0"/>
  </r>
  <r>
    <x v="717"/>
    <s v="Freshwater Crocodile (Johnstone's)"/>
    <x v="15"/>
    <s v="Crocodylidae"/>
    <x v="0"/>
    <x v="33"/>
    <n v="68.5"/>
    <x v="2"/>
    <x v="2"/>
    <s v="05-09-2024"/>
    <x v="20"/>
    <x v="24"/>
    <x v="0"/>
    <s v="Melinda Howard"/>
    <s v="Into inside improve agree next whatever."/>
    <n v="0"/>
  </r>
  <r>
    <x v="718"/>
    <s v="Mugger Crocodile (Marsh Crocodile)"/>
    <x v="3"/>
    <s v="Crocodylidae"/>
    <x v="0"/>
    <x v="343"/>
    <n v="292.8"/>
    <x v="0"/>
    <x v="0"/>
    <s v="02-01-2010"/>
    <x v="17"/>
    <x v="12"/>
    <x v="1"/>
    <s v="Peter Gilbert"/>
    <s v="Skill oil health per tonight there."/>
    <n v="0"/>
  </r>
  <r>
    <x v="719"/>
    <s v="Hall's New Guinea Crocodile"/>
    <x v="17"/>
    <s v="Crocodylidae"/>
    <x v="0"/>
    <x v="116"/>
    <n v="198.2"/>
    <x v="0"/>
    <x v="2"/>
    <s v="23-06-2009"/>
    <x v="19"/>
    <x v="3"/>
    <x v="0"/>
    <s v="Ryan Martinez"/>
    <s v="Leg several military stuff."/>
    <n v="0"/>
  </r>
  <r>
    <x v="720"/>
    <s v="New Guinea Crocodile"/>
    <x v="13"/>
    <s v="Crocodylidae"/>
    <x v="0"/>
    <x v="42"/>
    <n v="106.7"/>
    <x v="2"/>
    <x v="0"/>
    <s v="12-05-2019"/>
    <x v="19"/>
    <x v="0"/>
    <x v="0"/>
    <s v="Devin Andersen"/>
    <s v="Four best fact loss."/>
    <n v="0"/>
  </r>
  <r>
    <x v="721"/>
    <s v="West African Crocodile"/>
    <x v="6"/>
    <s v="Crocodylidae"/>
    <x v="0"/>
    <x v="344"/>
    <n v="34.799999999999997"/>
    <x v="1"/>
    <x v="2"/>
    <s v="20-01-2011"/>
    <x v="37"/>
    <x v="15"/>
    <x v="0"/>
    <s v="Antonio Yang"/>
    <s v="School apply day century science manager difference put system feeling."/>
    <n v="0"/>
  </r>
  <r>
    <x v="722"/>
    <s v="American Crocodile"/>
    <x v="1"/>
    <s v="Crocodylidae"/>
    <x v="0"/>
    <x v="77"/>
    <n v="167.6"/>
    <x v="2"/>
    <x v="0"/>
    <s v="18-08-2023"/>
    <x v="2"/>
    <x v="22"/>
    <x v="1"/>
    <s v="William Smith"/>
    <s v="Perhaps customer attack check they mind easy billion agency media hospital unit feel low."/>
    <n v="0"/>
  </r>
  <r>
    <x v="723"/>
    <s v="New Guinea Crocodile"/>
    <x v="13"/>
    <s v="Crocodylidae"/>
    <x v="0"/>
    <x v="207"/>
    <n v="100.5"/>
    <x v="0"/>
    <x v="2"/>
    <s v="15-12-2012"/>
    <x v="26"/>
    <x v="7"/>
    <x v="0"/>
    <s v="David Abbott"/>
    <s v="Start race teacher pay it player continue stand price color score national live."/>
    <n v="0"/>
  </r>
  <r>
    <x v="724"/>
    <s v="Philippine Crocodile"/>
    <x v="12"/>
    <s v="Crocodylidae"/>
    <x v="0"/>
    <x v="109"/>
    <n v="44.6"/>
    <x v="0"/>
    <x v="1"/>
    <s v="06-07-2023"/>
    <x v="11"/>
    <x v="13"/>
    <x v="2"/>
    <s v="Michael Haley"/>
    <s v="Happen every history son less spend challenge exist build."/>
    <n v="0"/>
  </r>
  <r>
    <x v="725"/>
    <s v="West African Slender-snouted Crocodile"/>
    <x v="14"/>
    <s v="Crocodylidae"/>
    <x v="2"/>
    <x v="23"/>
    <n v="121.4"/>
    <x v="0"/>
    <x v="0"/>
    <s v="25-03-2019"/>
    <x v="9"/>
    <x v="17"/>
    <x v="2"/>
    <s v="Kevin Johnson"/>
    <s v="Know traditional great cause think learn across citizen."/>
    <n v="0"/>
  </r>
  <r>
    <x v="726"/>
    <s v="Philippine Crocodile"/>
    <x v="12"/>
    <s v="Crocodylidae"/>
    <x v="0"/>
    <x v="274"/>
    <n v="20"/>
    <x v="1"/>
    <x v="1"/>
    <s v="09-12-2017"/>
    <x v="11"/>
    <x v="3"/>
    <x v="2"/>
    <s v="Shannon Clark"/>
    <s v="Hospital artist pretty goal rest fund resource skill everything several field hour trouble."/>
    <n v="0"/>
  </r>
  <r>
    <x v="727"/>
    <s v="Nile Crocodile"/>
    <x v="8"/>
    <s v="Crocodylidae"/>
    <x v="0"/>
    <x v="345"/>
    <n v="578.9"/>
    <x v="2"/>
    <x v="2"/>
    <s v="18-07-2007"/>
    <x v="44"/>
    <x v="4"/>
    <x v="0"/>
    <s v="Jamie Ruiz"/>
    <s v="Office until simple moment can food western give pay."/>
    <n v="0"/>
  </r>
  <r>
    <x v="728"/>
    <s v="Hall's New Guinea Crocodile"/>
    <x v="17"/>
    <s v="Crocodylidae"/>
    <x v="0"/>
    <x v="346"/>
    <n v="97.9"/>
    <x v="0"/>
    <x v="2"/>
    <s v="23-03-2019"/>
    <x v="19"/>
    <x v="25"/>
    <x v="0"/>
    <s v="Andrew Christian"/>
    <s v="Discuss professor material quickly food."/>
    <n v="0"/>
  </r>
  <r>
    <x v="729"/>
    <s v="Morelet's Crocodile"/>
    <x v="0"/>
    <s v="Crocodylidae"/>
    <x v="0"/>
    <x v="77"/>
    <n v="115.5"/>
    <x v="0"/>
    <x v="1"/>
    <s v="03-07-2011"/>
    <x v="0"/>
    <x v="0"/>
    <x v="0"/>
    <s v="Raymond Stark"/>
    <s v="Black thing rock himself wind two artist economy."/>
    <n v="0"/>
  </r>
  <r>
    <x v="730"/>
    <s v="West African Slender-snouted Crocodile"/>
    <x v="14"/>
    <s v="Crocodylidae"/>
    <x v="2"/>
    <x v="45"/>
    <n v="107.8"/>
    <x v="0"/>
    <x v="2"/>
    <s v="06-04-2014"/>
    <x v="28"/>
    <x v="0"/>
    <x v="2"/>
    <s v="Paul Alexander"/>
    <s v="Paper subject type fly recognize help."/>
    <n v="0"/>
  </r>
  <r>
    <x v="731"/>
    <s v="Hall's New Guinea Crocodile"/>
    <x v="17"/>
    <s v="Crocodylidae"/>
    <x v="0"/>
    <x v="321"/>
    <n v="167.1"/>
    <x v="0"/>
    <x v="2"/>
    <s v="07-02-2020"/>
    <x v="19"/>
    <x v="25"/>
    <x v="0"/>
    <s v="Laura Gonzalez MD"/>
    <s v="Quickly different score its more so beat agency where benefit almost cell accept."/>
    <n v="0"/>
  </r>
  <r>
    <x v="732"/>
    <s v="Saltwater Crocodile"/>
    <x v="10"/>
    <s v="Crocodylidae"/>
    <x v="0"/>
    <x v="134"/>
    <n v="527.9"/>
    <x v="0"/>
    <x v="2"/>
    <s v="05-06-2010"/>
    <x v="11"/>
    <x v="18"/>
    <x v="0"/>
    <s v="Laura Lin"/>
    <s v="Continue role treat politics many strategy now list goal."/>
    <n v="0"/>
  </r>
  <r>
    <x v="733"/>
    <s v="West African Crocodile"/>
    <x v="6"/>
    <s v="Crocodylidae"/>
    <x v="0"/>
    <x v="276"/>
    <n v="179.1"/>
    <x v="0"/>
    <x v="0"/>
    <s v="16-01-2014"/>
    <x v="37"/>
    <x v="15"/>
    <x v="0"/>
    <s v="Kristin Taylor"/>
    <s v="Keep personal them notice camera."/>
    <n v="0"/>
  </r>
  <r>
    <x v="734"/>
    <s v="Borneo Crocodile (disputed)"/>
    <x v="9"/>
    <s v="Crocodylidae"/>
    <x v="0"/>
    <x v="113"/>
    <n v="180.2"/>
    <x v="2"/>
    <x v="1"/>
    <s v="26-07-2008"/>
    <x v="12"/>
    <x v="3"/>
    <x v="3"/>
    <s v="Ashlee Jimenez"/>
    <s v="Own former difference wait."/>
    <n v="0"/>
  </r>
  <r>
    <x v="735"/>
    <s v="American Crocodile"/>
    <x v="1"/>
    <s v="Crocodylidae"/>
    <x v="0"/>
    <x v="214"/>
    <n v="418.1"/>
    <x v="0"/>
    <x v="2"/>
    <s v="09-03-2009"/>
    <x v="15"/>
    <x v="11"/>
    <x v="1"/>
    <s v="Danielle Warner"/>
    <s v="Their citizen explain move drop military."/>
    <n v="0"/>
  </r>
  <r>
    <x v="736"/>
    <s v="Philippine Crocodile"/>
    <x v="12"/>
    <s v="Crocodylidae"/>
    <x v="0"/>
    <x v="198"/>
    <n v="53.9"/>
    <x v="0"/>
    <x v="2"/>
    <s v="11-11-2006"/>
    <x v="11"/>
    <x v="28"/>
    <x v="2"/>
    <s v="Emily Montgomery"/>
    <s v="Recently book likely true enjoy air full."/>
    <n v="0"/>
  </r>
  <r>
    <x v="737"/>
    <s v="Morelet's Crocodile"/>
    <x v="0"/>
    <s v="Crocodylidae"/>
    <x v="0"/>
    <x v="231"/>
    <n v="34.5"/>
    <x v="1"/>
    <x v="0"/>
    <s v="07-10-2013"/>
    <x v="2"/>
    <x v="3"/>
    <x v="0"/>
    <s v="George Hubbard"/>
    <s v="Daughter stage form serious."/>
    <n v="0"/>
  </r>
  <r>
    <x v="738"/>
    <s v="Borneo Crocodile (disputed)"/>
    <x v="9"/>
    <s v="Crocodylidae"/>
    <x v="0"/>
    <x v="347"/>
    <n v="200.2"/>
    <x v="2"/>
    <x v="0"/>
    <s v="14-09-2011"/>
    <x v="10"/>
    <x v="3"/>
    <x v="3"/>
    <s v="Amy Snyder"/>
    <s v="Toward reflect she along wonder wear our."/>
    <n v="0"/>
  </r>
  <r>
    <x v="739"/>
    <s v="Morelet's Crocodile"/>
    <x v="0"/>
    <s v="Crocodylidae"/>
    <x v="0"/>
    <x v="45"/>
    <n v="95.5"/>
    <x v="0"/>
    <x v="0"/>
    <s v="06-08-2018"/>
    <x v="2"/>
    <x v="8"/>
    <x v="0"/>
    <s v="Angela Arnold"/>
    <s v="Establish among along medical."/>
    <n v="0"/>
  </r>
  <r>
    <x v="740"/>
    <s v="West African Dwarf Crocodile"/>
    <x v="7"/>
    <s v="Crocodylidae"/>
    <x v="1"/>
    <x v="278"/>
    <n v="19"/>
    <x v="0"/>
    <x v="0"/>
    <s v="02-01-2011"/>
    <x v="7"/>
    <x v="9"/>
    <x v="1"/>
    <s v="Jessica Turner"/>
    <s v="Again area similar specific move team radio scene."/>
    <n v="0"/>
  </r>
  <r>
    <x v="741"/>
    <s v="American Crocodile"/>
    <x v="1"/>
    <s v="Crocodylidae"/>
    <x v="0"/>
    <x v="39"/>
    <n v="238.3"/>
    <x v="0"/>
    <x v="2"/>
    <s v="08-09-2025"/>
    <x v="15"/>
    <x v="1"/>
    <x v="1"/>
    <s v="Amy Cannon"/>
    <s v="Involve interview case just today work."/>
    <n v="0"/>
  </r>
  <r>
    <x v="742"/>
    <s v="Philippine Crocodile"/>
    <x v="12"/>
    <s v="Crocodylidae"/>
    <x v="0"/>
    <x v="310"/>
    <n v="86.5"/>
    <x v="0"/>
    <x v="2"/>
    <s v="19-09-2008"/>
    <x v="11"/>
    <x v="28"/>
    <x v="2"/>
    <s v="Cory Kim"/>
    <s v="Draw begin act including sell space movie animal."/>
    <n v="0"/>
  </r>
  <r>
    <x v="743"/>
    <s v="Borneo Crocodile (disputed)"/>
    <x v="9"/>
    <s v="Crocodylidae"/>
    <x v="0"/>
    <x v="348"/>
    <n v="164"/>
    <x v="0"/>
    <x v="2"/>
    <s v="20-02-2025"/>
    <x v="10"/>
    <x v="10"/>
    <x v="3"/>
    <s v="Shelley Wright"/>
    <s v="Baby camera Congress analysis glass."/>
    <n v="0"/>
  </r>
  <r>
    <x v="744"/>
    <s v="Saltwater Crocodile"/>
    <x v="10"/>
    <s v="Crocodylidae"/>
    <x v="0"/>
    <x v="349"/>
    <n v="535.1"/>
    <x v="2"/>
    <x v="2"/>
    <s v="28-09-2022"/>
    <x v="3"/>
    <x v="26"/>
    <x v="0"/>
    <s v="Dana Carter"/>
    <s v="Huge price prevent baby voice day relate spend today teach kitchen few."/>
    <n v="0"/>
  </r>
  <r>
    <x v="745"/>
    <s v="American Crocodile"/>
    <x v="1"/>
    <s v="Crocodylidae"/>
    <x v="0"/>
    <x v="350"/>
    <n v="211.9"/>
    <x v="0"/>
    <x v="1"/>
    <s v="18-05-2012"/>
    <x v="15"/>
    <x v="20"/>
    <x v="1"/>
    <s v="Juan Melton"/>
    <s v="Money environment recently me approach too relationship perform evidence data."/>
    <n v="0"/>
  </r>
  <r>
    <x v="746"/>
    <s v="Mugger Crocodile (Marsh Crocodile)"/>
    <x v="3"/>
    <s v="Crocodylidae"/>
    <x v="0"/>
    <x v="218"/>
    <n v="214.5"/>
    <x v="2"/>
    <x v="1"/>
    <s v="05-09-2006"/>
    <x v="40"/>
    <x v="12"/>
    <x v="1"/>
    <s v="William Hall"/>
    <s v="Decision head staff center within recognize practice law box material almost everyone his still be."/>
    <n v="0"/>
  </r>
  <r>
    <x v="747"/>
    <s v="New Guinea Crocodile"/>
    <x v="13"/>
    <s v="Crocodylidae"/>
    <x v="0"/>
    <x v="53"/>
    <n v="101.3"/>
    <x v="2"/>
    <x v="0"/>
    <s v="05-12-2017"/>
    <x v="19"/>
    <x v="0"/>
    <x v="0"/>
    <s v="Leonard Simpson"/>
    <s v="His and day continue issue appear."/>
    <n v="0"/>
  </r>
  <r>
    <x v="748"/>
    <s v="Nile Crocodile"/>
    <x v="8"/>
    <s v="Crocodylidae"/>
    <x v="0"/>
    <x v="183"/>
    <n v="296.2"/>
    <x v="1"/>
    <x v="2"/>
    <s v="12-02-2012"/>
    <x v="6"/>
    <x v="12"/>
    <x v="0"/>
    <s v="Joshua Bailey"/>
    <s v="Travel senior from stock energy send describe."/>
    <n v="0"/>
  </r>
  <r>
    <x v="749"/>
    <s v="American Crocodile"/>
    <x v="1"/>
    <s v="Crocodylidae"/>
    <x v="0"/>
    <x v="210"/>
    <n v="280"/>
    <x v="2"/>
    <x v="0"/>
    <s v="29-11-2023"/>
    <x v="38"/>
    <x v="22"/>
    <x v="1"/>
    <s v="Nicholas Howell"/>
    <s v="Site up sell southern network weight."/>
    <n v="0"/>
  </r>
  <r>
    <x v="750"/>
    <s v="Mugger Crocodile (Marsh Crocodile)"/>
    <x v="3"/>
    <s v="Crocodylidae"/>
    <x v="0"/>
    <x v="42"/>
    <n v="109.2"/>
    <x v="1"/>
    <x v="1"/>
    <s v="10-02-2005"/>
    <x v="3"/>
    <x v="4"/>
    <x v="1"/>
    <s v="Donna Ritter"/>
    <s v="Less occur nothing million class high second."/>
    <n v="0"/>
  </r>
  <r>
    <x v="751"/>
    <s v="Morelet's Crocodile"/>
    <x v="0"/>
    <s v="Crocodylidae"/>
    <x v="0"/>
    <x v="257"/>
    <n v="120.3"/>
    <x v="2"/>
    <x v="1"/>
    <s v="03-05-2015"/>
    <x v="2"/>
    <x v="0"/>
    <x v="0"/>
    <s v="Bonnie Smith"/>
    <s v="Beat economic myself front house past gun process site special."/>
    <n v="0"/>
  </r>
  <r>
    <x v="752"/>
    <s v="Cuban Crocodile"/>
    <x v="11"/>
    <s v="Crocodylidae"/>
    <x v="0"/>
    <x v="35"/>
    <n v="139.6"/>
    <x v="0"/>
    <x v="1"/>
    <s v="29-12-2015"/>
    <x v="15"/>
    <x v="0"/>
    <x v="2"/>
    <s v="Becky Carroll"/>
    <s v="Structure summer kitchen admit across already grow point news impact often bag today."/>
    <n v="0"/>
  </r>
  <r>
    <x v="753"/>
    <s v="Mugger Crocodile (Marsh Crocodile)"/>
    <x v="3"/>
    <s v="Crocodylidae"/>
    <x v="0"/>
    <x v="176"/>
    <n v="91.7"/>
    <x v="1"/>
    <x v="1"/>
    <s v="02-10-2006"/>
    <x v="3"/>
    <x v="12"/>
    <x v="1"/>
    <s v="Tiffany Alexander"/>
    <s v="She everybody than camera piece."/>
    <n v="0"/>
  </r>
  <r>
    <x v="754"/>
    <s v="Philippine Crocodile"/>
    <x v="12"/>
    <s v="Crocodylidae"/>
    <x v="0"/>
    <x v="239"/>
    <n v="43.5"/>
    <x v="0"/>
    <x v="2"/>
    <s v="21-01-2022"/>
    <x v="11"/>
    <x v="28"/>
    <x v="2"/>
    <s v="Luke Williams"/>
    <s v="Pressure contain medical key fish network direction weight yeah."/>
    <n v="0"/>
  </r>
  <r>
    <x v="755"/>
    <s v="Cuban Crocodile"/>
    <x v="11"/>
    <s v="Crocodylidae"/>
    <x v="0"/>
    <x v="10"/>
    <n v="41.4"/>
    <x v="1"/>
    <x v="2"/>
    <s v="07-09-2008"/>
    <x v="15"/>
    <x v="25"/>
    <x v="2"/>
    <s v="Alexis Kirk"/>
    <s v="Music and doctor board medical both back daughter."/>
    <n v="0"/>
  </r>
  <r>
    <x v="756"/>
    <s v="West African Slender-snouted Crocodile"/>
    <x v="14"/>
    <s v="Crocodylidae"/>
    <x v="2"/>
    <x v="250"/>
    <n v="40.299999999999997"/>
    <x v="3"/>
    <x v="2"/>
    <s v="28-08-2007"/>
    <x v="42"/>
    <x v="17"/>
    <x v="2"/>
    <s v="Sandra Becker"/>
    <s v="Politics then central force small friend impact."/>
    <n v="0"/>
  </r>
  <r>
    <x v="757"/>
    <s v="Borneo Crocodile (disputed)"/>
    <x v="9"/>
    <s v="Crocodylidae"/>
    <x v="0"/>
    <x v="33"/>
    <n v="78.7"/>
    <x v="2"/>
    <x v="2"/>
    <s v="08-05-2009"/>
    <x v="12"/>
    <x v="3"/>
    <x v="3"/>
    <s v="Julie Beltran"/>
    <s v="All happy fact change option blood deep finish respond score situation require vote her old price."/>
    <n v="0"/>
  </r>
  <r>
    <x v="758"/>
    <s v="Orinoco Crocodile"/>
    <x v="2"/>
    <s v="Crocodylidae"/>
    <x v="0"/>
    <x v="307"/>
    <n v="413.2"/>
    <x v="0"/>
    <x v="0"/>
    <s v="04-12-2009"/>
    <x v="1"/>
    <x v="16"/>
    <x v="2"/>
    <s v="Phillip Banks"/>
    <s v="When yeah not young."/>
    <n v="0"/>
  </r>
  <r>
    <x v="759"/>
    <s v="Siamese Crocodile"/>
    <x v="4"/>
    <s v="Crocodylidae"/>
    <x v="0"/>
    <x v="261"/>
    <n v="90.2"/>
    <x v="2"/>
    <x v="1"/>
    <s v="07-01-2011"/>
    <x v="30"/>
    <x v="5"/>
    <x v="2"/>
    <s v="Morgan Ryan"/>
    <s v="Summer month anything line modern kid."/>
    <n v="0"/>
  </r>
  <r>
    <x v="760"/>
    <s v="Philippine Crocodile"/>
    <x v="12"/>
    <s v="Crocodylidae"/>
    <x v="0"/>
    <x v="351"/>
    <n v="44.7"/>
    <x v="0"/>
    <x v="1"/>
    <s v="15-12-2018"/>
    <x v="11"/>
    <x v="28"/>
    <x v="2"/>
    <s v="Russell Carter"/>
    <s v="Forget sometimes within discuss fire win realize knowledge whatever."/>
    <n v="0"/>
  </r>
  <r>
    <x v="761"/>
    <s v="Mugger Crocodile (Marsh Crocodile)"/>
    <x v="3"/>
    <s v="Crocodylidae"/>
    <x v="0"/>
    <x v="352"/>
    <n v="184.9"/>
    <x v="0"/>
    <x v="1"/>
    <s v="24-08-2015"/>
    <x v="17"/>
    <x v="4"/>
    <x v="1"/>
    <s v="Bobby Castro"/>
    <s v="Trip president painting large."/>
    <n v="0"/>
  </r>
  <r>
    <x v="762"/>
    <s v="Orinoco Crocodile"/>
    <x v="2"/>
    <s v="Crocodylidae"/>
    <x v="0"/>
    <x v="323"/>
    <n v="102.1"/>
    <x v="3"/>
    <x v="0"/>
    <s v="15-05-2023"/>
    <x v="1"/>
    <x v="2"/>
    <x v="2"/>
    <s v="Keith Serrano"/>
    <s v="Understand each training purpose program painting."/>
    <n v="0"/>
  </r>
  <r>
    <x v="763"/>
    <s v="West African Dwarf Crocodile"/>
    <x v="7"/>
    <s v="Crocodylidae"/>
    <x v="1"/>
    <x v="201"/>
    <n v="17"/>
    <x v="0"/>
    <x v="2"/>
    <s v="04-03-2013"/>
    <x v="9"/>
    <x v="6"/>
    <x v="1"/>
    <s v="Gloria Wilson"/>
    <s v="Inside work office plan significant tonight then administration building enjoy never us."/>
    <n v="0"/>
  </r>
  <r>
    <x v="764"/>
    <s v="Freshwater Crocodile (Johnstone's)"/>
    <x v="15"/>
    <s v="Crocodylidae"/>
    <x v="0"/>
    <x v="147"/>
    <n v="71.2"/>
    <x v="0"/>
    <x v="0"/>
    <s v="21-01-2011"/>
    <x v="20"/>
    <x v="14"/>
    <x v="0"/>
    <s v="Beth Johnson"/>
    <s v="Agency cold authority method more hold institution camera recent drop fall front station."/>
    <n v="0"/>
  </r>
  <r>
    <x v="765"/>
    <s v="Mugger Crocodile (Marsh Crocodile)"/>
    <x v="3"/>
    <s v="Crocodylidae"/>
    <x v="0"/>
    <x v="226"/>
    <n v="233.2"/>
    <x v="0"/>
    <x v="2"/>
    <s v="18-08-2009"/>
    <x v="3"/>
    <x v="3"/>
    <x v="1"/>
    <s v="Lee Rodriguez"/>
    <s v="Available TV wear treat piece scientist job."/>
    <n v="0"/>
  </r>
  <r>
    <x v="766"/>
    <s v="Morelet's Crocodile"/>
    <x v="0"/>
    <s v="Crocodylidae"/>
    <x v="0"/>
    <x v="5"/>
    <n v="117.3"/>
    <x v="2"/>
    <x v="2"/>
    <s v="20-03-2018"/>
    <x v="0"/>
    <x v="3"/>
    <x v="0"/>
    <s v="Melissa Quinn"/>
    <s v="Trouble view base time order have power here just meet open war best."/>
    <n v="0"/>
  </r>
  <r>
    <x v="767"/>
    <s v="Philippine Crocodile"/>
    <x v="12"/>
    <s v="Crocodylidae"/>
    <x v="0"/>
    <x v="89"/>
    <n v="87.5"/>
    <x v="2"/>
    <x v="2"/>
    <s v="22-06-2007"/>
    <x v="11"/>
    <x v="3"/>
    <x v="2"/>
    <s v="Glenn Elliott"/>
    <s v="Oil such interview follow five condition century sport same writer."/>
    <n v="0"/>
  </r>
  <r>
    <x v="768"/>
    <s v="West African Slender-snouted Crocodile"/>
    <x v="14"/>
    <s v="Crocodylidae"/>
    <x v="2"/>
    <x v="176"/>
    <n v="75.900000000000006"/>
    <x v="2"/>
    <x v="2"/>
    <s v="02-12-2005"/>
    <x v="25"/>
    <x v="0"/>
    <x v="2"/>
    <s v="Joseph Andrews"/>
    <s v="Fire girl close explain main difference college voice else."/>
    <n v="0"/>
  </r>
  <r>
    <x v="769"/>
    <s v="Saltwater Crocodile"/>
    <x v="10"/>
    <s v="Crocodylidae"/>
    <x v="0"/>
    <x v="152"/>
    <n v="498.9"/>
    <x v="1"/>
    <x v="1"/>
    <s v="04-12-2019"/>
    <x v="11"/>
    <x v="1"/>
    <x v="0"/>
    <s v="Ashley Hall"/>
    <s v="Cell deal stuff senior agree total."/>
    <n v="0"/>
  </r>
  <r>
    <x v="770"/>
    <s v="Siamese Crocodile"/>
    <x v="4"/>
    <s v="Crocodylidae"/>
    <x v="0"/>
    <x v="125"/>
    <n v="29"/>
    <x v="3"/>
    <x v="1"/>
    <s v="16-04-2019"/>
    <x v="30"/>
    <x v="0"/>
    <x v="2"/>
    <s v="Kimberly Lloyd"/>
    <s v="Major state hard example way interview know."/>
    <n v="0"/>
  </r>
  <r>
    <x v="771"/>
    <s v="Morelet's Crocodile"/>
    <x v="0"/>
    <s v="Crocodylidae"/>
    <x v="0"/>
    <x v="35"/>
    <n v="132"/>
    <x v="0"/>
    <x v="1"/>
    <s v="15-02-2008"/>
    <x v="23"/>
    <x v="0"/>
    <x v="0"/>
    <s v="Jesse Hardin"/>
    <s v="Know it enjoy ten year rule bring."/>
    <n v="0"/>
  </r>
  <r>
    <x v="772"/>
    <s v="Cuban Crocodile"/>
    <x v="11"/>
    <s v="Crocodylidae"/>
    <x v="0"/>
    <x v="353"/>
    <n v="83.9"/>
    <x v="2"/>
    <x v="2"/>
    <s v="26-02-2007"/>
    <x v="15"/>
    <x v="0"/>
    <x v="2"/>
    <s v="Bob Mcguire"/>
    <s v="Force medical everybody piece mention since religious."/>
    <n v="0"/>
  </r>
  <r>
    <x v="773"/>
    <s v="West African Dwarf Crocodile"/>
    <x v="7"/>
    <s v="Crocodylidae"/>
    <x v="1"/>
    <x v="14"/>
    <n v="14.6"/>
    <x v="0"/>
    <x v="2"/>
    <s v="26-12-2006"/>
    <x v="25"/>
    <x v="9"/>
    <x v="1"/>
    <s v="Tim Hamilton"/>
    <s v="Fish success produce there along play account carry heavy wall pull."/>
    <n v="0"/>
  </r>
  <r>
    <x v="774"/>
    <s v="West African Dwarf Crocodile"/>
    <x v="7"/>
    <s v="Crocodylidae"/>
    <x v="1"/>
    <x v="136"/>
    <n v="9.5"/>
    <x v="0"/>
    <x v="0"/>
    <s v="14-01-2014"/>
    <x v="31"/>
    <x v="6"/>
    <x v="1"/>
    <s v="Christian Cervantes"/>
    <s v="Executive cup then week tax see about attack newspaper decade concern industry enjoy herself on."/>
    <n v="0"/>
  </r>
  <r>
    <x v="775"/>
    <s v="West African Dwarf Crocodile"/>
    <x v="7"/>
    <s v="Crocodylidae"/>
    <x v="1"/>
    <x v="354"/>
    <n v="9.4"/>
    <x v="2"/>
    <x v="2"/>
    <s v="28-06-2020"/>
    <x v="7"/>
    <x v="6"/>
    <x v="1"/>
    <s v="Kari Sandoval"/>
    <s v="There subject themselves property make."/>
    <n v="0"/>
  </r>
  <r>
    <x v="776"/>
    <s v="West African Dwarf Crocodile"/>
    <x v="7"/>
    <s v="Crocodylidae"/>
    <x v="1"/>
    <x v="264"/>
    <n v="10.4"/>
    <x v="0"/>
    <x v="0"/>
    <s v="01-10-2011"/>
    <x v="31"/>
    <x v="9"/>
    <x v="1"/>
    <s v="Linda Daniels"/>
    <s v="Benefit both thing sense expert."/>
    <n v="0"/>
  </r>
  <r>
    <x v="777"/>
    <s v="Central African Slender-snouted Crocodile"/>
    <x v="16"/>
    <s v="Crocodylidae"/>
    <x v="2"/>
    <x v="220"/>
    <n v="190.5"/>
    <x v="0"/>
    <x v="0"/>
    <s v="01-08-2009"/>
    <x v="31"/>
    <x v="0"/>
    <x v="4"/>
    <s v="Erika Bates"/>
    <s v="Computer what produce girl."/>
    <n v="0"/>
  </r>
  <r>
    <x v="778"/>
    <s v="West African Dwarf Crocodile"/>
    <x v="7"/>
    <s v="Crocodylidae"/>
    <x v="1"/>
    <x v="135"/>
    <n v="25.2"/>
    <x v="0"/>
    <x v="1"/>
    <s v="03-11-2010"/>
    <x v="42"/>
    <x v="9"/>
    <x v="1"/>
    <s v="Carl Khan"/>
    <s v="Over reach ahead environmental Democrat surface important no."/>
    <n v="0"/>
  </r>
  <r>
    <x v="779"/>
    <s v="Borneo Crocodile (disputed)"/>
    <x v="9"/>
    <s v="Crocodylidae"/>
    <x v="0"/>
    <x v="109"/>
    <n v="43.4"/>
    <x v="1"/>
    <x v="0"/>
    <s v="17-03-2018"/>
    <x v="12"/>
    <x v="10"/>
    <x v="3"/>
    <s v="Michael Jenkins"/>
    <s v="Interesting end area magazine despite player animal language determine then movie."/>
    <n v="0"/>
  </r>
  <r>
    <x v="780"/>
    <s v="West African Crocodile"/>
    <x v="6"/>
    <s v="Crocodylidae"/>
    <x v="0"/>
    <x v="51"/>
    <n v="74.099999999999994"/>
    <x v="2"/>
    <x v="1"/>
    <s v="17-10-2011"/>
    <x v="34"/>
    <x v="15"/>
    <x v="0"/>
    <s v="Ashley Donaldson"/>
    <s v="Form painting after reveal sort bed relate treatment short need pressure million gun cup church movie teacher."/>
    <n v="0"/>
  </r>
  <r>
    <x v="781"/>
    <s v="Saltwater Crocodile"/>
    <x v="10"/>
    <s v="Crocodylidae"/>
    <x v="0"/>
    <x v="214"/>
    <n v="517.9"/>
    <x v="0"/>
    <x v="1"/>
    <s v="23-09-2009"/>
    <x v="29"/>
    <x v="18"/>
    <x v="0"/>
    <s v="Robert Lozano"/>
    <s v="Including need eat add suddenly sense money may social amount executive agency place read."/>
    <n v="0"/>
  </r>
  <r>
    <x v="782"/>
    <s v="American Crocodile"/>
    <x v="1"/>
    <s v="Crocodylidae"/>
    <x v="0"/>
    <x v="174"/>
    <n v="164"/>
    <x v="0"/>
    <x v="0"/>
    <s v="31-03-2011"/>
    <x v="18"/>
    <x v="1"/>
    <x v="1"/>
    <s v="Paul Hess"/>
    <s v="Pretty capital scientist establish be available reveal several indeed address store painting."/>
    <n v="0"/>
  </r>
  <r>
    <x v="783"/>
    <s v="American Crocodile"/>
    <x v="1"/>
    <s v="Crocodylidae"/>
    <x v="0"/>
    <x v="24"/>
    <n v="215"/>
    <x v="0"/>
    <x v="1"/>
    <s v="25-10-2010"/>
    <x v="15"/>
    <x v="1"/>
    <x v="1"/>
    <s v="Noah Sparks"/>
    <s v="Story teacher size interesting sea few learn between wide."/>
    <n v="0"/>
  </r>
  <r>
    <x v="784"/>
    <s v="West African Crocodile"/>
    <x v="6"/>
    <s v="Crocodylidae"/>
    <x v="0"/>
    <x v="118"/>
    <n v="91.9"/>
    <x v="2"/>
    <x v="1"/>
    <s v="05-11-2022"/>
    <x v="43"/>
    <x v="3"/>
    <x v="0"/>
    <s v="Jamie Jordan"/>
    <s v="Whom night low traditional mouth each admit."/>
    <n v="0"/>
  </r>
  <r>
    <x v="785"/>
    <s v="West African Crocodile"/>
    <x v="6"/>
    <s v="Crocodylidae"/>
    <x v="0"/>
    <x v="355"/>
    <n v="197.9"/>
    <x v="0"/>
    <x v="0"/>
    <s v="27-11-2014"/>
    <x v="37"/>
    <x v="15"/>
    <x v="0"/>
    <s v="James Watson MD"/>
    <s v="Laugh official agent side."/>
    <n v="0"/>
  </r>
  <r>
    <x v="786"/>
    <s v="Orinoco Crocodile"/>
    <x v="2"/>
    <s v="Crocodylidae"/>
    <x v="0"/>
    <x v="356"/>
    <n v="113.1"/>
    <x v="1"/>
    <x v="2"/>
    <s v="22-01-2010"/>
    <x v="1"/>
    <x v="16"/>
    <x v="2"/>
    <s v="John Rodriguez"/>
    <s v="Forward special wish believe college ten majority economic center pattern list."/>
    <n v="0"/>
  </r>
  <r>
    <x v="787"/>
    <s v="West African Dwarf Crocodile"/>
    <x v="7"/>
    <s v="Crocodylidae"/>
    <x v="1"/>
    <x v="357"/>
    <n v="16.899999999999999"/>
    <x v="0"/>
    <x v="2"/>
    <s v="15-05-2022"/>
    <x v="9"/>
    <x v="6"/>
    <x v="1"/>
    <s v="Lacey Hall"/>
    <s v="Edge find full character focus north image accept real sense some nation fine."/>
    <n v="0"/>
  </r>
  <r>
    <x v="788"/>
    <s v="Orinoco Crocodile"/>
    <x v="2"/>
    <s v="Crocodylidae"/>
    <x v="0"/>
    <x v="12"/>
    <n v="193.2"/>
    <x v="1"/>
    <x v="2"/>
    <s v="15-11-2018"/>
    <x v="1"/>
    <x v="16"/>
    <x v="2"/>
    <s v="Erica Fletcher"/>
    <s v="Never science run TV international back camera add mind building culture thank box those manager phone."/>
    <n v="0"/>
  </r>
  <r>
    <x v="789"/>
    <s v="Borneo Crocodile (disputed)"/>
    <x v="9"/>
    <s v="Crocodylidae"/>
    <x v="0"/>
    <x v="19"/>
    <n v="40.9"/>
    <x v="1"/>
    <x v="1"/>
    <s v="03-06-2012"/>
    <x v="10"/>
    <x v="3"/>
    <x v="3"/>
    <s v="Brenda Sawyer"/>
    <s v="Human father itself family two quality mission past he practice center."/>
    <n v="0"/>
  </r>
  <r>
    <x v="790"/>
    <s v="Siamese Crocodile"/>
    <x v="4"/>
    <s v="Crocodylidae"/>
    <x v="0"/>
    <x v="77"/>
    <n v="129.6"/>
    <x v="0"/>
    <x v="1"/>
    <s v="20-03-2016"/>
    <x v="41"/>
    <x v="0"/>
    <x v="2"/>
    <s v="Christine Mendez"/>
    <s v="Mind economy leg view until result."/>
    <n v="0"/>
  </r>
  <r>
    <x v="791"/>
    <s v="Congo Dwarf Crocodile"/>
    <x v="5"/>
    <s v="Crocodylidae"/>
    <x v="1"/>
    <x v="335"/>
    <n v="4.7"/>
    <x v="3"/>
    <x v="2"/>
    <s v="01-12-2024"/>
    <x v="14"/>
    <x v="6"/>
    <x v="3"/>
    <s v="Brandy Warren"/>
    <s v="Act indicate change attack with find could really Mrs former."/>
    <n v="0"/>
  </r>
  <r>
    <x v="792"/>
    <s v="Congo Dwarf Crocodile"/>
    <x v="5"/>
    <s v="Crocodylidae"/>
    <x v="1"/>
    <x v="358"/>
    <n v="38.4"/>
    <x v="0"/>
    <x v="1"/>
    <s v="08-10-2020"/>
    <x v="14"/>
    <x v="19"/>
    <x v="3"/>
    <s v="John Moore"/>
    <s v="Player third general add cover exist treatment."/>
    <n v="0"/>
  </r>
  <r>
    <x v="793"/>
    <s v="Borneo Crocodile (disputed)"/>
    <x v="9"/>
    <s v="Crocodylidae"/>
    <x v="0"/>
    <x v="154"/>
    <n v="69.599999999999994"/>
    <x v="2"/>
    <x v="1"/>
    <s v="20-01-2010"/>
    <x v="12"/>
    <x v="10"/>
    <x v="3"/>
    <s v="Nicholas Richardson"/>
    <s v="Various night political dark or bill describe condition nor camera mission population him offer."/>
    <n v="0"/>
  </r>
  <r>
    <x v="794"/>
    <s v="Freshwater Crocodile (Johnstone's)"/>
    <x v="15"/>
    <s v="Crocodylidae"/>
    <x v="0"/>
    <x v="86"/>
    <n v="87.4"/>
    <x v="0"/>
    <x v="0"/>
    <s v="25-12-2016"/>
    <x v="20"/>
    <x v="24"/>
    <x v="0"/>
    <s v="Lisa Levy"/>
    <s v="Protect list collection situation writer before sound chair."/>
    <n v="0"/>
  </r>
  <r>
    <x v="795"/>
    <s v="Congo Dwarf Crocodile"/>
    <x v="5"/>
    <s v="Crocodylidae"/>
    <x v="1"/>
    <x v="356"/>
    <n v="23.6"/>
    <x v="0"/>
    <x v="0"/>
    <s v="28-10-2014"/>
    <x v="14"/>
    <x v="19"/>
    <x v="3"/>
    <s v="Shannon Morris"/>
    <s v="Case southern international line few service drive."/>
    <n v="0"/>
  </r>
  <r>
    <x v="796"/>
    <s v="Philippine Crocodile"/>
    <x v="12"/>
    <s v="Crocodylidae"/>
    <x v="0"/>
    <x v="267"/>
    <n v="73.8"/>
    <x v="2"/>
    <x v="1"/>
    <s v="28-09-2017"/>
    <x v="11"/>
    <x v="13"/>
    <x v="2"/>
    <s v="Raymond Mccarthy"/>
    <s v="Find miss most third success western watch street represent."/>
    <n v="0"/>
  </r>
  <r>
    <x v="797"/>
    <s v="Saltwater Crocodile"/>
    <x v="10"/>
    <s v="Crocodylidae"/>
    <x v="0"/>
    <x v="337"/>
    <n v="660.4"/>
    <x v="2"/>
    <x v="0"/>
    <s v="23-09-2019"/>
    <x v="20"/>
    <x v="11"/>
    <x v="0"/>
    <s v="Kristina Henry"/>
    <s v="Rate newspaper itself give agent hand letter prove rock."/>
    <n v="0"/>
  </r>
  <r>
    <x v="798"/>
    <s v="Congo Dwarf Crocodile"/>
    <x v="5"/>
    <s v="Crocodylidae"/>
    <x v="1"/>
    <x v="359"/>
    <n v="14"/>
    <x v="2"/>
    <x v="1"/>
    <s v="26-07-2011"/>
    <x v="14"/>
    <x v="19"/>
    <x v="3"/>
    <s v="Justin Cuevas"/>
    <s v="Him condition section action kind moment accept financial behind."/>
    <n v="0"/>
  </r>
  <r>
    <x v="799"/>
    <s v="Congo Dwarf Crocodile"/>
    <x v="5"/>
    <s v="Crocodylidae"/>
    <x v="1"/>
    <x v="264"/>
    <n v="11.5"/>
    <x v="1"/>
    <x v="1"/>
    <s v="27-05-2017"/>
    <x v="14"/>
    <x v="6"/>
    <x v="3"/>
    <s v="David Dorsey"/>
    <s v="Event positive politics huge yet region ever arm occur air responsibility likely parent lawyer community."/>
    <n v="0"/>
  </r>
  <r>
    <x v="800"/>
    <s v="Cuban Crocodile"/>
    <x v="11"/>
    <s v="Crocodylidae"/>
    <x v="0"/>
    <x v="153"/>
    <n v="38"/>
    <x v="3"/>
    <x v="1"/>
    <s v="14-08-2013"/>
    <x v="15"/>
    <x v="25"/>
    <x v="2"/>
    <s v="Maria Gardner"/>
    <s v="Although ahead thus check."/>
    <n v="0"/>
  </r>
  <r>
    <x v="801"/>
    <s v="Siamese Crocodile"/>
    <x v="4"/>
    <s v="Crocodylidae"/>
    <x v="0"/>
    <x v="16"/>
    <n v="69.599999999999994"/>
    <x v="0"/>
    <x v="1"/>
    <s v="05-03-2006"/>
    <x v="41"/>
    <x v="5"/>
    <x v="2"/>
    <s v="Shelby Anderson"/>
    <s v="Street budget kitchen report fire teach everyone system pretty scene four public tonight today college."/>
    <n v="0"/>
  </r>
  <r>
    <x v="802"/>
    <s v="Hall's New Guinea Crocodile"/>
    <x v="17"/>
    <s v="Crocodylidae"/>
    <x v="0"/>
    <x v="63"/>
    <n v="104.1"/>
    <x v="0"/>
    <x v="1"/>
    <s v="26-09-2014"/>
    <x v="19"/>
    <x v="25"/>
    <x v="0"/>
    <s v="Dr. Holly Smith"/>
    <s v="Indicate property article cover seven challenge entire."/>
    <n v="0"/>
  </r>
  <r>
    <x v="803"/>
    <s v="Congo Dwarf Crocodile"/>
    <x v="5"/>
    <s v="Crocodylidae"/>
    <x v="1"/>
    <x v="338"/>
    <n v="19"/>
    <x v="2"/>
    <x v="1"/>
    <s v="01-11-2010"/>
    <x v="14"/>
    <x v="19"/>
    <x v="3"/>
    <s v="Andrew Franklin"/>
    <s v="Important play success wait find night brother letter structure beat us because truth consumer beat fish."/>
    <n v="0"/>
  </r>
  <r>
    <x v="804"/>
    <s v="Mugger Crocodile (Marsh Crocodile)"/>
    <x v="3"/>
    <s v="Crocodylidae"/>
    <x v="0"/>
    <x v="276"/>
    <n v="164.6"/>
    <x v="2"/>
    <x v="2"/>
    <s v="11-01-2011"/>
    <x v="46"/>
    <x v="7"/>
    <x v="1"/>
    <s v="Alicia Jackson"/>
    <s v="Design hear ball right."/>
    <n v="0"/>
  </r>
  <r>
    <x v="805"/>
    <s v="Freshwater Crocodile (Johnstone's)"/>
    <x v="15"/>
    <s v="Crocodylidae"/>
    <x v="0"/>
    <x v="108"/>
    <n v="65.5"/>
    <x v="2"/>
    <x v="2"/>
    <s v="22-04-2019"/>
    <x v="20"/>
    <x v="23"/>
    <x v="0"/>
    <s v="Ryan May"/>
    <s v="Section scene financial here expert."/>
    <n v="0"/>
  </r>
  <r>
    <x v="806"/>
    <s v="American Crocodile"/>
    <x v="1"/>
    <s v="Crocodylidae"/>
    <x v="0"/>
    <x v="360"/>
    <n v="201.3"/>
    <x v="0"/>
    <x v="2"/>
    <s v="28-10-2010"/>
    <x v="24"/>
    <x v="11"/>
    <x v="1"/>
    <s v="Karl Gutierrez"/>
    <s v="Evening current without else keep begin great."/>
    <n v="0"/>
  </r>
  <r>
    <x v="807"/>
    <s v="Orinoco Crocodile"/>
    <x v="2"/>
    <s v="Crocodylidae"/>
    <x v="0"/>
    <x v="234"/>
    <n v="389.4"/>
    <x v="0"/>
    <x v="2"/>
    <s v="03-01-2018"/>
    <x v="24"/>
    <x v="16"/>
    <x v="2"/>
    <s v="Raymond Mills"/>
    <s v="Reach color wear one choose notice year its position radio eye garden why necessary sea especially message decision design."/>
    <n v="0"/>
  </r>
  <r>
    <x v="808"/>
    <s v="Mugger Crocodile (Marsh Crocodile)"/>
    <x v="3"/>
    <s v="Crocodylidae"/>
    <x v="0"/>
    <x v="103"/>
    <n v="135.6"/>
    <x v="0"/>
    <x v="2"/>
    <s v="14-02-2017"/>
    <x v="3"/>
    <x v="3"/>
    <x v="1"/>
    <s v="Thomas Holmes"/>
    <s v="Cost cause only head help open almost red picture thank account instead friend possible beyond."/>
    <n v="0"/>
  </r>
  <r>
    <x v="809"/>
    <s v="Morelet's Crocodile"/>
    <x v="0"/>
    <s v="Crocodylidae"/>
    <x v="0"/>
    <x v="137"/>
    <n v="115.1"/>
    <x v="2"/>
    <x v="1"/>
    <s v="26-07-2014"/>
    <x v="0"/>
    <x v="0"/>
    <x v="0"/>
    <s v="Elizabeth Owens"/>
    <s v="Sell keep pattern order."/>
    <n v="0"/>
  </r>
  <r>
    <x v="810"/>
    <s v="New Guinea Crocodile"/>
    <x v="13"/>
    <s v="Crocodylidae"/>
    <x v="0"/>
    <x v="184"/>
    <n v="28.4"/>
    <x v="3"/>
    <x v="0"/>
    <s v="15-06-2025"/>
    <x v="19"/>
    <x v="7"/>
    <x v="0"/>
    <s v="Monica Wells"/>
    <s v="Education health full question feel wife theory shake."/>
    <n v="0"/>
  </r>
  <r>
    <x v="811"/>
    <s v="New Guinea Crocodile"/>
    <x v="13"/>
    <s v="Crocodylidae"/>
    <x v="0"/>
    <x v="222"/>
    <n v="49.2"/>
    <x v="1"/>
    <x v="1"/>
    <s v="14-05-2008"/>
    <x v="26"/>
    <x v="3"/>
    <x v="0"/>
    <s v="Katie Fisher"/>
    <s v="West husband agreement mention two though."/>
    <n v="0"/>
  </r>
  <r>
    <x v="812"/>
    <s v="American Crocodile"/>
    <x v="1"/>
    <s v="Crocodylidae"/>
    <x v="0"/>
    <x v="300"/>
    <n v="349.6"/>
    <x v="0"/>
    <x v="1"/>
    <s v="11-06-2021"/>
    <x v="2"/>
    <x v="22"/>
    <x v="1"/>
    <s v="Terri Gonzalez"/>
    <s v="Sell candidate four whether wife finally she soon learn close a challenge third feeling ball door data."/>
    <n v="0"/>
  </r>
  <r>
    <x v="813"/>
    <s v="West African Dwarf Crocodile"/>
    <x v="7"/>
    <s v="Crocodylidae"/>
    <x v="1"/>
    <x v="213"/>
    <n v="20.100000000000001"/>
    <x v="2"/>
    <x v="0"/>
    <s v="24-03-2015"/>
    <x v="7"/>
    <x v="6"/>
    <x v="1"/>
    <s v="David Cohen"/>
    <s v="Above city beyond near hour defense line heavy less."/>
    <n v="0"/>
  </r>
  <r>
    <x v="814"/>
    <s v="West African Slender-snouted Crocodile"/>
    <x v="14"/>
    <s v="Crocodylidae"/>
    <x v="2"/>
    <x v="93"/>
    <n v="183.9"/>
    <x v="0"/>
    <x v="1"/>
    <s v="11-11-2015"/>
    <x v="42"/>
    <x v="17"/>
    <x v="2"/>
    <s v="Thomas Hughes"/>
    <s v="Several card significant today star room interesting hour author major science only develop."/>
    <n v="0"/>
  </r>
  <r>
    <x v="815"/>
    <s v="Borneo Crocodile (disputed)"/>
    <x v="9"/>
    <s v="Crocodylidae"/>
    <x v="0"/>
    <x v="140"/>
    <n v="152.6"/>
    <x v="0"/>
    <x v="1"/>
    <s v="03-11-2010"/>
    <x v="12"/>
    <x v="10"/>
    <x v="3"/>
    <s v="Patricia Wood"/>
    <s v="May ability out huge back discover matter analysis few behavior himself."/>
    <n v="0"/>
  </r>
  <r>
    <x v="816"/>
    <s v="Morelet's Crocodile"/>
    <x v="0"/>
    <s v="Crocodylidae"/>
    <x v="0"/>
    <x v="304"/>
    <n v="61.7"/>
    <x v="0"/>
    <x v="0"/>
    <s v="28-09-2008"/>
    <x v="2"/>
    <x v="3"/>
    <x v="0"/>
    <s v="Chris Collins"/>
    <s v="Alone when instead clear radio strong let bar rather big television sound."/>
    <n v="0"/>
  </r>
  <r>
    <x v="817"/>
    <s v="Congo Dwarf Crocodile"/>
    <x v="5"/>
    <s v="Crocodylidae"/>
    <x v="1"/>
    <x v="361"/>
    <n v="4.4000000000000004"/>
    <x v="3"/>
    <x v="1"/>
    <s v="11-06-2024"/>
    <x v="5"/>
    <x v="19"/>
    <x v="3"/>
    <s v="Francis Andrews"/>
    <s v="Rather activity president prove institution approach interesting score break southern traditional."/>
    <n v="0"/>
  </r>
  <r>
    <x v="818"/>
    <s v="Cuban Crocodile"/>
    <x v="11"/>
    <s v="Crocodylidae"/>
    <x v="0"/>
    <x v="353"/>
    <n v="79.5"/>
    <x v="0"/>
    <x v="1"/>
    <s v="06-01-2006"/>
    <x v="15"/>
    <x v="0"/>
    <x v="2"/>
    <s v="Priscilla Joseph"/>
    <s v="Will born condition interest service that bag according way remain election method pass the itself let."/>
    <n v="0"/>
  </r>
  <r>
    <x v="819"/>
    <s v="Borneo Crocodile (disputed)"/>
    <x v="9"/>
    <s v="Crocodylidae"/>
    <x v="0"/>
    <x v="362"/>
    <n v="185.8"/>
    <x v="0"/>
    <x v="1"/>
    <s v="07-03-2022"/>
    <x v="10"/>
    <x v="3"/>
    <x v="3"/>
    <s v="Sean Stevens"/>
    <s v="Threat rather education."/>
    <n v="0"/>
  </r>
  <r>
    <x v="820"/>
    <s v="Hall's New Guinea Crocodile"/>
    <x v="17"/>
    <s v="Crocodylidae"/>
    <x v="0"/>
    <x v="49"/>
    <n v="117.6"/>
    <x v="2"/>
    <x v="2"/>
    <s v="26-08-2012"/>
    <x v="19"/>
    <x v="3"/>
    <x v="0"/>
    <s v="Edward Fuentes"/>
    <s v="Environment fall indicate land fear along born rule most how compare movement."/>
    <n v="0"/>
  </r>
  <r>
    <x v="821"/>
    <s v="New Guinea Crocodile"/>
    <x v="13"/>
    <s v="Crocodylidae"/>
    <x v="0"/>
    <x v="78"/>
    <n v="84.4"/>
    <x v="0"/>
    <x v="2"/>
    <s v="26-03-2007"/>
    <x v="26"/>
    <x v="0"/>
    <x v="0"/>
    <s v="Charles Snyder"/>
    <s v="Generation leader pay try tough usually star."/>
    <n v="0"/>
  </r>
  <r>
    <x v="822"/>
    <s v="Morelet's Crocodile"/>
    <x v="0"/>
    <s v="Crocodylidae"/>
    <x v="0"/>
    <x v="53"/>
    <n v="87"/>
    <x v="2"/>
    <x v="0"/>
    <s v="13-12-2019"/>
    <x v="0"/>
    <x v="0"/>
    <x v="0"/>
    <s v="Amanda Nguyen"/>
    <s v="Chair with point think."/>
    <n v="0"/>
  </r>
  <r>
    <x v="823"/>
    <s v="Philippine Crocodile"/>
    <x v="12"/>
    <s v="Crocodylidae"/>
    <x v="0"/>
    <x v="41"/>
    <n v="73.5"/>
    <x v="0"/>
    <x v="1"/>
    <s v="03-12-2022"/>
    <x v="11"/>
    <x v="13"/>
    <x v="2"/>
    <s v="William Miller"/>
    <s v="Institution against wear either present third student item bring court end field."/>
    <n v="0"/>
  </r>
  <r>
    <x v="824"/>
    <s v="Nile Crocodile"/>
    <x v="8"/>
    <s v="Crocodylidae"/>
    <x v="0"/>
    <x v="363"/>
    <n v="515.70000000000005"/>
    <x v="0"/>
    <x v="1"/>
    <s v="04-11-2020"/>
    <x v="6"/>
    <x v="3"/>
    <x v="0"/>
    <s v="Sarah Sanchez"/>
    <s v="Hear list set join section sing everybody provide."/>
    <n v="0"/>
  </r>
  <r>
    <x v="825"/>
    <s v="Borneo Crocodile (disputed)"/>
    <x v="9"/>
    <s v="Crocodylidae"/>
    <x v="0"/>
    <x v="364"/>
    <n v="220.9"/>
    <x v="0"/>
    <x v="0"/>
    <s v="11-09-2021"/>
    <x v="10"/>
    <x v="3"/>
    <x v="3"/>
    <s v="Susan Gregory"/>
    <s v="Above debate site price ever leg so play best different."/>
    <n v="0"/>
  </r>
  <r>
    <x v="826"/>
    <s v="Orinoco Crocodile"/>
    <x v="2"/>
    <s v="Crocodylidae"/>
    <x v="0"/>
    <x v="39"/>
    <n v="353"/>
    <x v="0"/>
    <x v="2"/>
    <s v="05-01-2025"/>
    <x v="1"/>
    <x v="2"/>
    <x v="2"/>
    <s v="Connie Carr"/>
    <s v="Step onto play forget home upon actually future get."/>
    <n v="0"/>
  </r>
  <r>
    <x v="827"/>
    <s v="West African Dwarf Crocodile"/>
    <x v="7"/>
    <s v="Crocodylidae"/>
    <x v="1"/>
    <x v="365"/>
    <n v="11.1"/>
    <x v="0"/>
    <x v="0"/>
    <s v="08-07-2010"/>
    <x v="25"/>
    <x v="9"/>
    <x v="1"/>
    <s v="Joel Newton"/>
    <s v="Mother color hope idea produce number bad."/>
    <n v="0"/>
  </r>
  <r>
    <x v="828"/>
    <s v="Philippine Crocodile"/>
    <x v="12"/>
    <s v="Crocodylidae"/>
    <x v="0"/>
    <x v="34"/>
    <n v="42.6"/>
    <x v="1"/>
    <x v="1"/>
    <s v="23-10-2021"/>
    <x v="11"/>
    <x v="13"/>
    <x v="2"/>
    <s v="Dr. Bradley Adkins"/>
    <s v="Hard factor firm purpose ahead person coach goal it yet age wind news make doctor."/>
    <n v="0"/>
  </r>
  <r>
    <x v="829"/>
    <s v="American Crocodile"/>
    <x v="1"/>
    <s v="Crocodylidae"/>
    <x v="0"/>
    <x v="157"/>
    <n v="84.7"/>
    <x v="1"/>
    <x v="0"/>
    <s v="09-09-2024"/>
    <x v="38"/>
    <x v="11"/>
    <x v="1"/>
    <s v="Bonnie Lawson"/>
    <s v="Best design yeah number condition city since."/>
    <n v="0"/>
  </r>
  <r>
    <x v="830"/>
    <s v="Central African Slender-snouted Crocodile"/>
    <x v="16"/>
    <s v="Crocodylidae"/>
    <x v="2"/>
    <x v="286"/>
    <n v="73.599999999999994"/>
    <x v="1"/>
    <x v="2"/>
    <s v="31-05-2014"/>
    <x v="35"/>
    <x v="0"/>
    <x v="4"/>
    <s v="Jennifer Ortiz"/>
    <s v="Industry out floor guy black those whether."/>
    <n v="0"/>
  </r>
  <r>
    <x v="831"/>
    <s v="Borneo Crocodile (disputed)"/>
    <x v="9"/>
    <s v="Crocodylidae"/>
    <x v="0"/>
    <x v="366"/>
    <n v="118.4"/>
    <x v="0"/>
    <x v="2"/>
    <s v="05-11-2023"/>
    <x v="12"/>
    <x v="10"/>
    <x v="3"/>
    <s v="Emily Nichols"/>
    <s v="Different identify series experience under church them hundred about."/>
    <n v="0"/>
  </r>
  <r>
    <x v="832"/>
    <s v="Nile Crocodile"/>
    <x v="8"/>
    <s v="Crocodylidae"/>
    <x v="0"/>
    <x v="320"/>
    <n v="310.10000000000002"/>
    <x v="0"/>
    <x v="2"/>
    <s v="21-02-2020"/>
    <x v="13"/>
    <x v="4"/>
    <x v="0"/>
    <s v="Pamela Douglas"/>
    <s v="Himself president wind improve player peace catch people."/>
    <n v="0"/>
  </r>
  <r>
    <x v="833"/>
    <s v="West African Slender-snouted Crocodile"/>
    <x v="14"/>
    <s v="Crocodylidae"/>
    <x v="2"/>
    <x v="27"/>
    <n v="187.6"/>
    <x v="0"/>
    <x v="0"/>
    <s v="03-12-2011"/>
    <x v="9"/>
    <x v="0"/>
    <x v="2"/>
    <s v="Ms. Monique Dougherty MD"/>
    <s v="Coach personal range weight age over smile hope."/>
    <n v="0"/>
  </r>
  <r>
    <x v="834"/>
    <s v="Orinoco Crocodile"/>
    <x v="2"/>
    <s v="Crocodylidae"/>
    <x v="0"/>
    <x v="200"/>
    <n v="162.69999999999999"/>
    <x v="1"/>
    <x v="0"/>
    <s v="31-12-2022"/>
    <x v="24"/>
    <x v="16"/>
    <x v="2"/>
    <s v="Cheryl Gentry"/>
    <s v="Hard themselves compare view TV follow fall thus debate leave each owner."/>
    <n v="0"/>
  </r>
  <r>
    <x v="835"/>
    <s v="Hall's New Guinea Crocodile"/>
    <x v="17"/>
    <s v="Crocodylidae"/>
    <x v="0"/>
    <x v="367"/>
    <n v="33.9"/>
    <x v="1"/>
    <x v="1"/>
    <s v="22-02-2010"/>
    <x v="19"/>
    <x v="25"/>
    <x v="0"/>
    <s v="Rebecca Kaufman DDS"/>
    <s v="Sound study the training each reveal attorney security."/>
    <n v="0"/>
  </r>
  <r>
    <x v="836"/>
    <s v="New Guinea Crocodile"/>
    <x v="13"/>
    <s v="Crocodylidae"/>
    <x v="0"/>
    <x v="295"/>
    <n v="84.2"/>
    <x v="0"/>
    <x v="2"/>
    <s v="13-12-2005"/>
    <x v="19"/>
    <x v="0"/>
    <x v="0"/>
    <s v="Jennifer Meyer"/>
    <s v="Television audience indicate employee respond building since positive move agency lose rise."/>
    <n v="0"/>
  </r>
  <r>
    <x v="837"/>
    <s v="Nile Crocodile"/>
    <x v="8"/>
    <s v="Crocodylidae"/>
    <x v="0"/>
    <x v="283"/>
    <n v="482.8"/>
    <x v="0"/>
    <x v="1"/>
    <s v="27-12-2013"/>
    <x v="44"/>
    <x v="12"/>
    <x v="0"/>
    <s v="James Short"/>
    <s v="Guy respond memory power."/>
    <n v="0"/>
  </r>
  <r>
    <x v="838"/>
    <s v="American Crocodile"/>
    <x v="1"/>
    <s v="Crocodylidae"/>
    <x v="0"/>
    <x v="86"/>
    <n v="124.6"/>
    <x v="0"/>
    <x v="1"/>
    <s v="12-08-2025"/>
    <x v="15"/>
    <x v="22"/>
    <x v="1"/>
    <s v="Caleb Thomas"/>
    <s v="Serious often social reveal hand prevent center during lot enough form."/>
    <n v="0"/>
  </r>
  <r>
    <x v="839"/>
    <s v="Philippine Crocodile"/>
    <x v="12"/>
    <s v="Crocodylidae"/>
    <x v="0"/>
    <x v="222"/>
    <n v="47.5"/>
    <x v="2"/>
    <x v="1"/>
    <s v="04-12-2017"/>
    <x v="11"/>
    <x v="3"/>
    <x v="2"/>
    <s v="Judy Fletcher"/>
    <s v="Serious garden ready former late election every along cause."/>
    <n v="0"/>
  </r>
  <r>
    <x v="840"/>
    <s v="Borneo Crocodile (disputed)"/>
    <x v="9"/>
    <s v="Crocodylidae"/>
    <x v="0"/>
    <x v="368"/>
    <n v="100.9"/>
    <x v="0"/>
    <x v="0"/>
    <s v="30-07-2013"/>
    <x v="10"/>
    <x v="10"/>
    <x v="3"/>
    <s v="Allison Beard"/>
    <s v="Guy fact war citizen plant little key far season reason chair factor his PM agreement."/>
    <n v="0"/>
  </r>
  <r>
    <x v="841"/>
    <s v="Hall's New Guinea Crocodile"/>
    <x v="17"/>
    <s v="Crocodylidae"/>
    <x v="0"/>
    <x v="369"/>
    <n v="133.69999999999999"/>
    <x v="0"/>
    <x v="2"/>
    <s v="18-04-2013"/>
    <x v="19"/>
    <x v="25"/>
    <x v="0"/>
    <s v="Eric Silva"/>
    <s v="Hair meet thank might local tonight win popular onto."/>
    <n v="0"/>
  </r>
  <r>
    <x v="842"/>
    <s v="New Guinea Crocodile"/>
    <x v="13"/>
    <s v="Crocodylidae"/>
    <x v="0"/>
    <x v="107"/>
    <n v="115.5"/>
    <x v="0"/>
    <x v="1"/>
    <s v="10-08-2010"/>
    <x v="19"/>
    <x v="7"/>
    <x v="0"/>
    <s v="Kelly Gray"/>
    <s v="Possible that lot low here protect ask different deal change part rock build culture."/>
    <n v="0"/>
  </r>
  <r>
    <x v="843"/>
    <s v="Central African Slender-snouted Crocodile"/>
    <x v="16"/>
    <s v="Crocodylidae"/>
    <x v="2"/>
    <x v="20"/>
    <n v="123.3"/>
    <x v="0"/>
    <x v="0"/>
    <s v="18-03-2012"/>
    <x v="32"/>
    <x v="0"/>
    <x v="4"/>
    <s v="Mr. Mark Smith DDS"/>
    <s v="Together scientist hair allow phone weight medical."/>
    <n v="0"/>
  </r>
  <r>
    <x v="844"/>
    <s v="Siamese Crocodile"/>
    <x v="4"/>
    <s v="Crocodylidae"/>
    <x v="0"/>
    <x v="20"/>
    <n v="108.4"/>
    <x v="0"/>
    <x v="2"/>
    <s v="08-05-2015"/>
    <x v="30"/>
    <x v="27"/>
    <x v="2"/>
    <s v="Tyrone Bradford"/>
    <s v="Their wife argue note easy eight school ready practice each ready lay American participant necessary before couple."/>
    <n v="0"/>
  </r>
  <r>
    <x v="845"/>
    <s v="American Crocodile"/>
    <x v="1"/>
    <s v="Crocodylidae"/>
    <x v="0"/>
    <x v="95"/>
    <n v="112.5"/>
    <x v="1"/>
    <x v="2"/>
    <s v="09-02-2016"/>
    <x v="15"/>
    <x v="20"/>
    <x v="1"/>
    <s v="Amy Leach"/>
    <s v="Few debate during seven local better think anything so authority."/>
    <n v="0"/>
  </r>
  <r>
    <x v="846"/>
    <s v="Congo Dwarf Crocodile"/>
    <x v="5"/>
    <s v="Crocodylidae"/>
    <x v="1"/>
    <x v="19"/>
    <n v="29.5"/>
    <x v="0"/>
    <x v="2"/>
    <s v="20-09-2016"/>
    <x v="5"/>
    <x v="19"/>
    <x v="3"/>
    <s v="Jeremy Alvarez"/>
    <s v="My Democrat maintain notice ok."/>
    <n v="0"/>
  </r>
  <r>
    <x v="847"/>
    <s v="Cuban Crocodile"/>
    <x v="11"/>
    <s v="Crocodylidae"/>
    <x v="0"/>
    <x v="258"/>
    <n v="76.400000000000006"/>
    <x v="0"/>
    <x v="2"/>
    <s v="20-05-2015"/>
    <x v="15"/>
    <x v="0"/>
    <x v="2"/>
    <s v="Ashley Tanner"/>
    <s v="Open play sense yeah edge imagine."/>
    <n v="0"/>
  </r>
  <r>
    <x v="848"/>
    <s v="Orinoco Crocodile"/>
    <x v="2"/>
    <s v="Crocodylidae"/>
    <x v="0"/>
    <x v="225"/>
    <n v="216.9"/>
    <x v="1"/>
    <x v="0"/>
    <s v="21-06-2009"/>
    <x v="1"/>
    <x v="2"/>
    <x v="2"/>
    <s v="Mark Murphy"/>
    <s v="Method week federal test eat every night final key with watch maintain five."/>
    <n v="0"/>
  </r>
  <r>
    <x v="849"/>
    <s v="Morelet's Crocodile"/>
    <x v="0"/>
    <s v="Crocodylidae"/>
    <x v="0"/>
    <x v="109"/>
    <n v="50.9"/>
    <x v="1"/>
    <x v="2"/>
    <s v="18-05-2011"/>
    <x v="0"/>
    <x v="8"/>
    <x v="0"/>
    <s v="Julie Martin"/>
    <s v="Set pull behind television garden reach."/>
    <n v="0"/>
  </r>
  <r>
    <x v="850"/>
    <s v="Hall's New Guinea Crocodile"/>
    <x v="17"/>
    <s v="Crocodylidae"/>
    <x v="0"/>
    <x v="126"/>
    <n v="35.799999999999997"/>
    <x v="1"/>
    <x v="2"/>
    <s v="31-12-2008"/>
    <x v="19"/>
    <x v="25"/>
    <x v="0"/>
    <s v="Cheryl Rodriguez"/>
    <s v="Degree maybe floor most bill feel participant."/>
    <n v="0"/>
  </r>
  <r>
    <x v="851"/>
    <s v="West African Dwarf Crocodile"/>
    <x v="7"/>
    <s v="Crocodylidae"/>
    <x v="1"/>
    <x v="209"/>
    <n v="19.8"/>
    <x v="2"/>
    <x v="1"/>
    <s v="24-05-2025"/>
    <x v="9"/>
    <x v="6"/>
    <x v="1"/>
    <s v="Brittney Moore"/>
    <s v="Skill system particular church what wonder president small."/>
    <n v="0"/>
  </r>
  <r>
    <x v="852"/>
    <s v="Nile Crocodile"/>
    <x v="8"/>
    <s v="Crocodylidae"/>
    <x v="0"/>
    <x v="71"/>
    <n v="283.5"/>
    <x v="1"/>
    <x v="0"/>
    <s v="28-01-2008"/>
    <x v="28"/>
    <x v="4"/>
    <x v="0"/>
    <s v="Debra Cantu"/>
    <s v="Various strong he fill risk stop firm final none several accept vote area impact."/>
    <n v="0"/>
  </r>
  <r>
    <x v="853"/>
    <s v="Central African Slender-snouted Crocodile"/>
    <x v="16"/>
    <s v="Crocodylidae"/>
    <x v="2"/>
    <x v="127"/>
    <n v="83.9"/>
    <x v="2"/>
    <x v="1"/>
    <s v="10-02-2012"/>
    <x v="32"/>
    <x v="21"/>
    <x v="4"/>
    <s v="Brenda Bryant"/>
    <s v="Affect region decade respond far health focus so."/>
    <n v="0"/>
  </r>
  <r>
    <x v="854"/>
    <s v="Orinoco Crocodile"/>
    <x v="2"/>
    <s v="Crocodylidae"/>
    <x v="0"/>
    <x v="331"/>
    <n v="445.1"/>
    <x v="0"/>
    <x v="1"/>
    <s v="07-03-2025"/>
    <x v="24"/>
    <x v="2"/>
    <x v="2"/>
    <s v="Justin Gonzalez"/>
    <s v="Pay key ever avoid civil reveal."/>
    <n v="0"/>
  </r>
  <r>
    <x v="855"/>
    <s v="Nile Crocodile"/>
    <x v="8"/>
    <s v="Crocodylidae"/>
    <x v="0"/>
    <x v="370"/>
    <n v="604.79999999999995"/>
    <x v="0"/>
    <x v="0"/>
    <s v="31-07-2013"/>
    <x v="13"/>
    <x v="7"/>
    <x v="0"/>
    <s v="Leslie Crane"/>
    <s v="Sit hope where."/>
    <n v="0"/>
  </r>
  <r>
    <x v="856"/>
    <s v="Philippine Crocodile"/>
    <x v="12"/>
    <s v="Crocodylidae"/>
    <x v="0"/>
    <x v="68"/>
    <n v="51.5"/>
    <x v="2"/>
    <x v="1"/>
    <s v="15-02-2011"/>
    <x v="11"/>
    <x v="28"/>
    <x v="2"/>
    <s v="Danielle Benitez"/>
    <s v="Heart big policy everybody hard type book care seek foot simple including charge."/>
    <n v="0"/>
  </r>
  <r>
    <x v="857"/>
    <s v="Central African Slender-snouted Crocodile"/>
    <x v="16"/>
    <s v="Crocodylidae"/>
    <x v="2"/>
    <x v="154"/>
    <n v="79.099999999999994"/>
    <x v="0"/>
    <x v="0"/>
    <s v="12-05-2024"/>
    <x v="32"/>
    <x v="0"/>
    <x v="4"/>
    <s v="Edwin Gonzalez"/>
    <s v="Just foreign national produce news stage ready cell show."/>
    <n v="0"/>
  </r>
  <r>
    <x v="858"/>
    <s v="Central African Slender-snouted Crocodile"/>
    <x v="16"/>
    <s v="Crocodylidae"/>
    <x v="2"/>
    <x v="295"/>
    <n v="105.8"/>
    <x v="2"/>
    <x v="1"/>
    <s v="06-07-2021"/>
    <x v="31"/>
    <x v="21"/>
    <x v="4"/>
    <s v="Melissa Stevenson"/>
    <s v="Toward knowledge this contain life leave four."/>
    <n v="0"/>
  </r>
  <r>
    <x v="859"/>
    <s v="Borneo Crocodile (disputed)"/>
    <x v="9"/>
    <s v="Crocodylidae"/>
    <x v="0"/>
    <x v="371"/>
    <n v="155.19999999999999"/>
    <x v="0"/>
    <x v="1"/>
    <s v="09-10-2018"/>
    <x v="10"/>
    <x v="10"/>
    <x v="3"/>
    <s v="Michele Scott"/>
    <s v="Cell politics interview south something story."/>
    <n v="0"/>
  </r>
  <r>
    <x v="860"/>
    <s v="Orinoco Crocodile"/>
    <x v="2"/>
    <s v="Crocodylidae"/>
    <x v="0"/>
    <x v="372"/>
    <n v="636.5"/>
    <x v="0"/>
    <x v="0"/>
    <s v="14-11-2008"/>
    <x v="24"/>
    <x v="16"/>
    <x v="2"/>
    <s v="William Brooks"/>
    <s v="Join allow mean sometimes so man offer plant same north wind sister mother."/>
    <n v="0"/>
  </r>
  <r>
    <x v="861"/>
    <s v="Philippine Crocodile"/>
    <x v="12"/>
    <s v="Crocodylidae"/>
    <x v="0"/>
    <x v="112"/>
    <n v="51.7"/>
    <x v="2"/>
    <x v="2"/>
    <s v="29-09-2017"/>
    <x v="11"/>
    <x v="28"/>
    <x v="2"/>
    <s v="Sarah Miller"/>
    <s v="Particular year sell short issue everybody later thing school practice authority possible fund month realize."/>
    <n v="0"/>
  </r>
  <r>
    <x v="862"/>
    <s v="American Crocodile"/>
    <x v="1"/>
    <s v="Crocodylidae"/>
    <x v="0"/>
    <x v="181"/>
    <n v="157.6"/>
    <x v="0"/>
    <x v="0"/>
    <s v="10-09-2022"/>
    <x v="2"/>
    <x v="11"/>
    <x v="1"/>
    <s v="Jessica Smith"/>
    <s v="Family perhaps hope across follow character talk once should mother president customer start understand."/>
    <n v="0"/>
  </r>
  <r>
    <x v="863"/>
    <s v="West African Slender-snouted Crocodile"/>
    <x v="14"/>
    <s v="Crocodylidae"/>
    <x v="2"/>
    <x v="207"/>
    <n v="122.3"/>
    <x v="0"/>
    <x v="0"/>
    <s v="06-10-2021"/>
    <x v="28"/>
    <x v="17"/>
    <x v="2"/>
    <s v="Michelle Ray"/>
    <s v="Significant deal consider ago own suddenly single music."/>
    <n v="0"/>
  </r>
  <r>
    <x v="864"/>
    <s v="Saltwater Crocodile"/>
    <x v="10"/>
    <s v="Crocodylidae"/>
    <x v="0"/>
    <x v="373"/>
    <n v="751.3"/>
    <x v="0"/>
    <x v="2"/>
    <s v="26-10-2024"/>
    <x v="3"/>
    <x v="1"/>
    <x v="0"/>
    <s v="Erin Stewart"/>
    <s v="Probably cut clear yard do turn sign agree."/>
    <n v="0"/>
  </r>
  <r>
    <x v="865"/>
    <s v="Siamese Crocodile"/>
    <x v="4"/>
    <s v="Crocodylidae"/>
    <x v="0"/>
    <x v="183"/>
    <n v="145.6"/>
    <x v="0"/>
    <x v="2"/>
    <s v="10-08-2023"/>
    <x v="4"/>
    <x v="5"/>
    <x v="2"/>
    <s v="Terry Martinez"/>
    <s v="Agent test take decade any just cup side opportunity by wide medical."/>
    <n v="0"/>
  </r>
  <r>
    <x v="866"/>
    <s v="Cuban Crocodile"/>
    <x v="11"/>
    <s v="Crocodylidae"/>
    <x v="0"/>
    <x v="207"/>
    <n v="108.1"/>
    <x v="0"/>
    <x v="0"/>
    <s v="04-09-2012"/>
    <x v="15"/>
    <x v="25"/>
    <x v="2"/>
    <s v="Kelli Martin"/>
    <s v="Build major painting see first course world son growth effort born lead."/>
    <n v="0"/>
  </r>
  <r>
    <x v="867"/>
    <s v="Philippine Crocodile"/>
    <x v="12"/>
    <s v="Crocodylidae"/>
    <x v="0"/>
    <x v="280"/>
    <n v="40.4"/>
    <x v="0"/>
    <x v="2"/>
    <s v="24-08-2017"/>
    <x v="11"/>
    <x v="28"/>
    <x v="2"/>
    <s v="Robert Ross"/>
    <s v="Great watch student its."/>
    <n v="0"/>
  </r>
  <r>
    <x v="868"/>
    <s v="New Guinea Crocodile"/>
    <x v="13"/>
    <s v="Crocodylidae"/>
    <x v="0"/>
    <x v="16"/>
    <n v="58.9"/>
    <x v="1"/>
    <x v="2"/>
    <s v="07-04-2017"/>
    <x v="19"/>
    <x v="7"/>
    <x v="0"/>
    <s v="Elizabeth Key"/>
    <s v="Practice special then administration who role today animal suggest."/>
    <n v="0"/>
  </r>
  <r>
    <x v="869"/>
    <s v="West African Slender-snouted Crocodile"/>
    <x v="14"/>
    <s v="Crocodylidae"/>
    <x v="2"/>
    <x v="271"/>
    <n v="120.6"/>
    <x v="0"/>
    <x v="1"/>
    <s v="30-07-2012"/>
    <x v="9"/>
    <x v="0"/>
    <x v="2"/>
    <s v="Adam Stone"/>
    <s v="Reason several article sort term produce he."/>
    <n v="0"/>
  </r>
  <r>
    <x v="870"/>
    <s v="Saltwater Crocodile"/>
    <x v="10"/>
    <s v="Crocodylidae"/>
    <x v="0"/>
    <x v="130"/>
    <n v="918.4"/>
    <x v="0"/>
    <x v="2"/>
    <s v="21-04-2018"/>
    <x v="20"/>
    <x v="1"/>
    <x v="0"/>
    <s v="Christopher Thompson"/>
    <s v="Whole score special consider these body class marriage fill personal training enter fly situation former threat alone."/>
    <n v="0"/>
  </r>
  <r>
    <x v="871"/>
    <s v="Orinoco Crocodile"/>
    <x v="2"/>
    <s v="Crocodylidae"/>
    <x v="0"/>
    <x v="307"/>
    <n v="427.3"/>
    <x v="2"/>
    <x v="2"/>
    <s v="18-11-2013"/>
    <x v="1"/>
    <x v="2"/>
    <x v="2"/>
    <s v="Susan Williams"/>
    <s v="Several reveal college beyond give development."/>
    <n v="0"/>
  </r>
  <r>
    <x v="872"/>
    <s v="Cuban Crocodile"/>
    <x v="11"/>
    <s v="Crocodylidae"/>
    <x v="0"/>
    <x v="103"/>
    <n v="102.7"/>
    <x v="2"/>
    <x v="1"/>
    <s v="20-12-2023"/>
    <x v="15"/>
    <x v="25"/>
    <x v="2"/>
    <s v="Austin Novak"/>
    <s v="Work task Mr care owner PM find light total campaign prevent half party respond local."/>
    <n v="0"/>
  </r>
  <r>
    <x v="873"/>
    <s v="Orinoco Crocodile"/>
    <x v="2"/>
    <s v="Crocodylidae"/>
    <x v="0"/>
    <x v="352"/>
    <n v="307.39999999999998"/>
    <x v="0"/>
    <x v="2"/>
    <s v="03-11-2020"/>
    <x v="1"/>
    <x v="16"/>
    <x v="2"/>
    <s v="Sarah Gonzalez"/>
    <s v="Method south central process sea response executive past economic economy."/>
    <n v="0"/>
  </r>
  <r>
    <x v="874"/>
    <s v="Cuban Crocodile"/>
    <x v="11"/>
    <s v="Crocodylidae"/>
    <x v="0"/>
    <x v="53"/>
    <n v="97.8"/>
    <x v="0"/>
    <x v="2"/>
    <s v="23-05-2018"/>
    <x v="15"/>
    <x v="25"/>
    <x v="2"/>
    <s v="Elizabeth Page"/>
    <s v="Property mind officer third service capital instead product often various alone town his."/>
    <n v="0"/>
  </r>
  <r>
    <x v="875"/>
    <s v="Central African Slender-snouted Crocodile"/>
    <x v="16"/>
    <s v="Crocodylidae"/>
    <x v="2"/>
    <x v="70"/>
    <n v="37.700000000000003"/>
    <x v="1"/>
    <x v="0"/>
    <s v="11-09-2018"/>
    <x v="32"/>
    <x v="0"/>
    <x v="4"/>
    <s v="Craig White"/>
    <s v="Play structure down however activity."/>
    <n v="0"/>
  </r>
  <r>
    <x v="876"/>
    <s v="Mugger Crocodile (Marsh Crocodile)"/>
    <x v="3"/>
    <s v="Crocodylidae"/>
    <x v="0"/>
    <x v="93"/>
    <n v="157.5"/>
    <x v="0"/>
    <x v="2"/>
    <s v="19-05-2008"/>
    <x v="46"/>
    <x v="4"/>
    <x v="1"/>
    <s v="Dr. Cody Kane"/>
    <s v="If yeah law enjoy key seat pretty method front you control game the sign lead."/>
    <n v="0"/>
  </r>
  <r>
    <x v="877"/>
    <s v="Central African Slender-snouted Crocodile"/>
    <x v="16"/>
    <s v="Crocodylidae"/>
    <x v="2"/>
    <x v="143"/>
    <n v="78.2"/>
    <x v="0"/>
    <x v="2"/>
    <s v="31-01-2023"/>
    <x v="31"/>
    <x v="0"/>
    <x v="4"/>
    <s v="Scott Hines"/>
    <s v="As half politics who call dinner."/>
    <n v="0"/>
  </r>
  <r>
    <x v="878"/>
    <s v="West African Crocodile"/>
    <x v="6"/>
    <s v="Crocodylidae"/>
    <x v="0"/>
    <x v="103"/>
    <n v="132"/>
    <x v="0"/>
    <x v="2"/>
    <s v="23-06-2014"/>
    <x v="34"/>
    <x v="7"/>
    <x v="0"/>
    <s v="Brian Pierce"/>
    <s v="Call girl laugh network vote whom will consumer star those memory."/>
    <n v="0"/>
  </r>
  <r>
    <x v="879"/>
    <s v="Siamese Crocodile"/>
    <x v="4"/>
    <s v="Crocodylidae"/>
    <x v="0"/>
    <x v="140"/>
    <n v="178.7"/>
    <x v="0"/>
    <x v="2"/>
    <s v="04-07-2007"/>
    <x v="4"/>
    <x v="0"/>
    <x v="2"/>
    <s v="Michael Parsons"/>
    <s v="Safe government over charge teacher modern song guy discover water most."/>
    <n v="0"/>
  </r>
  <r>
    <x v="880"/>
    <s v="West African Crocodile"/>
    <x v="6"/>
    <s v="Crocodylidae"/>
    <x v="0"/>
    <x v="51"/>
    <n v="77"/>
    <x v="0"/>
    <x v="2"/>
    <s v="03-10-2014"/>
    <x v="34"/>
    <x v="7"/>
    <x v="0"/>
    <s v="Brett Martin"/>
    <s v="Difficult us respond must western interest dark any wide husband hope miss instead."/>
    <n v="0"/>
  </r>
  <r>
    <x v="881"/>
    <s v="Saltwater Crocodile"/>
    <x v="10"/>
    <s v="Crocodylidae"/>
    <x v="0"/>
    <x v="374"/>
    <n v="524.70000000000005"/>
    <x v="2"/>
    <x v="0"/>
    <s v="05-03-2017"/>
    <x v="29"/>
    <x v="1"/>
    <x v="0"/>
    <s v="Frank Griffith"/>
    <s v="A edge new find type party where arrive improve."/>
    <n v="0"/>
  </r>
  <r>
    <x v="882"/>
    <s v="Hall's New Guinea Crocodile"/>
    <x v="17"/>
    <s v="Crocodylidae"/>
    <x v="0"/>
    <x v="236"/>
    <n v="118.1"/>
    <x v="0"/>
    <x v="1"/>
    <s v="27-07-2021"/>
    <x v="19"/>
    <x v="25"/>
    <x v="0"/>
    <s v="Rodney Duran"/>
    <s v="Hospital city industry option eat go difficult."/>
    <n v="0"/>
  </r>
  <r>
    <x v="883"/>
    <s v="American Crocodile"/>
    <x v="1"/>
    <s v="Crocodylidae"/>
    <x v="0"/>
    <x v="159"/>
    <n v="187.3"/>
    <x v="2"/>
    <x v="1"/>
    <s v="28-05-2023"/>
    <x v="1"/>
    <x v="20"/>
    <x v="1"/>
    <s v="Brenda Morales"/>
    <s v="Want charge kitchen public set action bring find."/>
    <n v="0"/>
  </r>
  <r>
    <x v="884"/>
    <s v="American Crocodile"/>
    <x v="1"/>
    <s v="Crocodylidae"/>
    <x v="0"/>
    <x v="304"/>
    <n v="99.8"/>
    <x v="1"/>
    <x v="2"/>
    <s v="20-10-2025"/>
    <x v="18"/>
    <x v="1"/>
    <x v="1"/>
    <s v="Mark Ruiz"/>
    <s v="Federal by sea lawyer audience without treat game evening write high through both."/>
    <n v="0"/>
  </r>
  <r>
    <x v="885"/>
    <s v="West African Crocodile"/>
    <x v="6"/>
    <s v="Crocodylidae"/>
    <x v="0"/>
    <x v="33"/>
    <n v="102.4"/>
    <x v="0"/>
    <x v="2"/>
    <s v="12-08-2007"/>
    <x v="43"/>
    <x v="15"/>
    <x v="0"/>
    <s v="Kevin Walter"/>
    <s v="Serve different billion young owner out guy thank professor student white instead."/>
    <n v="0"/>
  </r>
  <r>
    <x v="886"/>
    <s v="Freshwater Crocodile (Johnstone's)"/>
    <x v="15"/>
    <s v="Crocodylidae"/>
    <x v="0"/>
    <x v="211"/>
    <n v="49.3"/>
    <x v="0"/>
    <x v="0"/>
    <s v="23-01-2022"/>
    <x v="20"/>
    <x v="23"/>
    <x v="0"/>
    <s v="Sharon Ramirez"/>
    <s v="Toward policy forget project economy ground actually."/>
    <n v="0"/>
  </r>
  <r>
    <x v="887"/>
    <s v="Siamese Crocodile"/>
    <x v="4"/>
    <s v="Crocodylidae"/>
    <x v="0"/>
    <x v="284"/>
    <n v="32.700000000000003"/>
    <x v="3"/>
    <x v="1"/>
    <s v="30-11-2007"/>
    <x v="41"/>
    <x v="0"/>
    <x v="2"/>
    <s v="Karla Willis"/>
    <s v="Opportunity program billion sit remain night study heart million understand him."/>
    <n v="0"/>
  </r>
  <r>
    <x v="888"/>
    <s v="New Guinea Crocodile"/>
    <x v="13"/>
    <s v="Crocodylidae"/>
    <x v="0"/>
    <x v="87"/>
    <n v="77.3"/>
    <x v="0"/>
    <x v="1"/>
    <s v="20-07-2023"/>
    <x v="26"/>
    <x v="3"/>
    <x v="0"/>
    <s v="Leslie Leon"/>
    <s v="Offer brother shake guess pull tough instead hour."/>
    <n v="0"/>
  </r>
  <r>
    <x v="889"/>
    <s v="New Guinea Crocodile"/>
    <x v="13"/>
    <s v="Crocodylidae"/>
    <x v="0"/>
    <x v="148"/>
    <n v="107.4"/>
    <x v="0"/>
    <x v="0"/>
    <s v="13-05-2015"/>
    <x v="26"/>
    <x v="7"/>
    <x v="0"/>
    <s v="Hannah French"/>
    <s v="Of mission vote spend physical sing protect agent note agency watch better turn soon rock support."/>
    <n v="0"/>
  </r>
  <r>
    <x v="890"/>
    <s v="Orinoco Crocodile"/>
    <x v="2"/>
    <s v="Crocodylidae"/>
    <x v="0"/>
    <x v="375"/>
    <n v="718.2"/>
    <x v="0"/>
    <x v="1"/>
    <s v="29-09-2012"/>
    <x v="1"/>
    <x v="16"/>
    <x v="2"/>
    <s v="Robert Cooper"/>
    <s v="Everybody situation foot recognize play shoulder civil next tell possible scientist send."/>
    <n v="0"/>
  </r>
  <r>
    <x v="891"/>
    <s v="Hall's New Guinea Crocodile"/>
    <x v="17"/>
    <s v="Crocodylidae"/>
    <x v="0"/>
    <x v="148"/>
    <n v="96.4"/>
    <x v="0"/>
    <x v="1"/>
    <s v="20-11-2012"/>
    <x v="19"/>
    <x v="3"/>
    <x v="0"/>
    <s v="Carolyn Porter"/>
    <s v="Free pattern science structure."/>
    <n v="0"/>
  </r>
  <r>
    <x v="892"/>
    <s v="Freshwater Crocodile (Johnstone's)"/>
    <x v="15"/>
    <s v="Crocodylidae"/>
    <x v="0"/>
    <x v="65"/>
    <n v="78.2"/>
    <x v="0"/>
    <x v="0"/>
    <s v="06-03-2007"/>
    <x v="20"/>
    <x v="14"/>
    <x v="0"/>
    <s v="Ronald Garcia"/>
    <s v="Police fine market control him enter."/>
    <n v="0"/>
  </r>
  <r>
    <x v="893"/>
    <s v="Morelet's Crocodile"/>
    <x v="0"/>
    <s v="Crocodylidae"/>
    <x v="0"/>
    <x v="295"/>
    <n v="89.8"/>
    <x v="2"/>
    <x v="2"/>
    <s v="13-03-2025"/>
    <x v="23"/>
    <x v="3"/>
    <x v="0"/>
    <s v="Heather Shaffer"/>
    <s v="Senior where follow born ok training record night series Mrs huge."/>
    <n v="0"/>
  </r>
  <r>
    <x v="894"/>
    <s v="Hall's New Guinea Crocodile"/>
    <x v="17"/>
    <s v="Crocodylidae"/>
    <x v="0"/>
    <x v="319"/>
    <n v="119.8"/>
    <x v="0"/>
    <x v="1"/>
    <s v="18-10-2013"/>
    <x v="19"/>
    <x v="3"/>
    <x v="0"/>
    <s v="Christina Davis"/>
    <s v="Trip production system certainly future government card history suddenly save theory sometimes party wife food different step."/>
    <n v="0"/>
  </r>
  <r>
    <x v="895"/>
    <s v="West African Slender-snouted Crocodile"/>
    <x v="14"/>
    <s v="Crocodylidae"/>
    <x v="2"/>
    <x v="227"/>
    <n v="44.6"/>
    <x v="3"/>
    <x v="1"/>
    <s v="12-11-2008"/>
    <x v="28"/>
    <x v="17"/>
    <x v="2"/>
    <s v="Christopher Haney"/>
    <s v="Manager street work early difficult possible democratic."/>
    <n v="0"/>
  </r>
  <r>
    <x v="896"/>
    <s v="Borneo Crocodile (disputed)"/>
    <x v="9"/>
    <s v="Crocodylidae"/>
    <x v="0"/>
    <x v="376"/>
    <n v="263.2"/>
    <x v="0"/>
    <x v="1"/>
    <s v="03-03-2014"/>
    <x v="10"/>
    <x v="10"/>
    <x v="3"/>
    <s v="David Smith"/>
    <s v="Low keep news your court control million hundred offer total hit end."/>
    <n v="0"/>
  </r>
  <r>
    <x v="897"/>
    <s v="Orinoco Crocodile"/>
    <x v="2"/>
    <s v="Crocodylidae"/>
    <x v="0"/>
    <x v="377"/>
    <n v="593.9"/>
    <x v="0"/>
    <x v="1"/>
    <s v="25-09-2013"/>
    <x v="1"/>
    <x v="16"/>
    <x v="2"/>
    <s v="Helen Solis"/>
    <s v="Have tonight view floor ground when care team worry east Mrs can wonder six."/>
    <n v="0"/>
  </r>
  <r>
    <x v="898"/>
    <s v="Hall's New Guinea Crocodile"/>
    <x v="17"/>
    <s v="Crocodylidae"/>
    <x v="0"/>
    <x v="323"/>
    <n v="27.7"/>
    <x v="1"/>
    <x v="1"/>
    <s v="06-05-2015"/>
    <x v="19"/>
    <x v="25"/>
    <x v="0"/>
    <s v="Karen Edwards"/>
    <s v="Direction give reduce with start difference especially student least just opportunity ask yet against large practice time."/>
    <n v="0"/>
  </r>
  <r>
    <x v="899"/>
    <s v="Mugger Crocodile (Marsh Crocodile)"/>
    <x v="3"/>
    <s v="Crocodylidae"/>
    <x v="0"/>
    <x v="378"/>
    <n v="225.8"/>
    <x v="2"/>
    <x v="2"/>
    <s v="13-03-2021"/>
    <x v="3"/>
    <x v="7"/>
    <x v="1"/>
    <s v="Michael Brown"/>
    <s v="Assume rest now water road require."/>
    <n v="0"/>
  </r>
  <r>
    <x v="900"/>
    <s v="Borneo Crocodile (disputed)"/>
    <x v="9"/>
    <s v="Crocodylidae"/>
    <x v="0"/>
    <x v="200"/>
    <n v="70.2"/>
    <x v="1"/>
    <x v="1"/>
    <s v="12-01-2021"/>
    <x v="10"/>
    <x v="10"/>
    <x v="3"/>
    <s v="Michael Bender DVM"/>
    <s v="Product finally recent fight discussion sometimes meet imagine short woman only."/>
    <n v="0"/>
  </r>
  <r>
    <x v="901"/>
    <s v="Saltwater Crocodile"/>
    <x v="10"/>
    <s v="Crocodylidae"/>
    <x v="0"/>
    <x v="238"/>
    <n v="514.5"/>
    <x v="0"/>
    <x v="1"/>
    <s v="11-02-2019"/>
    <x v="36"/>
    <x v="18"/>
    <x v="0"/>
    <s v="Tricia Brown"/>
    <s v="Onto simple audience as including claim create woman similar writer structure ahead."/>
    <n v="0"/>
  </r>
  <r>
    <x v="902"/>
    <s v="Morelet's Crocodile"/>
    <x v="0"/>
    <s v="Crocodylidae"/>
    <x v="0"/>
    <x v="199"/>
    <n v="57.8"/>
    <x v="0"/>
    <x v="2"/>
    <s v="06-04-2014"/>
    <x v="23"/>
    <x v="3"/>
    <x v="0"/>
    <s v="Monica Rivera"/>
    <s v="Watch off we hold imagine."/>
    <n v="0"/>
  </r>
  <r>
    <x v="903"/>
    <s v="Mugger Crocodile (Marsh Crocodile)"/>
    <x v="3"/>
    <s v="Crocodylidae"/>
    <x v="0"/>
    <x v="10"/>
    <n v="54.4"/>
    <x v="1"/>
    <x v="2"/>
    <s v="01-06-2012"/>
    <x v="17"/>
    <x v="4"/>
    <x v="1"/>
    <s v="Brenda Cooper"/>
    <s v="Find concern involve edge before employee customer."/>
    <n v="0"/>
  </r>
  <r>
    <x v="904"/>
    <s v="Saltwater Crocodile"/>
    <x v="10"/>
    <s v="Crocodylidae"/>
    <x v="0"/>
    <x v="379"/>
    <n v="639.9"/>
    <x v="0"/>
    <x v="0"/>
    <s v="25-09-2017"/>
    <x v="36"/>
    <x v="26"/>
    <x v="0"/>
    <s v="Matthew Miller"/>
    <s v="Sell model after paper word arrive health collection white more above his agree toward nor."/>
    <n v="0"/>
  </r>
  <r>
    <x v="905"/>
    <s v="West African Slender-snouted Crocodile"/>
    <x v="14"/>
    <s v="Crocodylidae"/>
    <x v="2"/>
    <x v="253"/>
    <n v="77"/>
    <x v="1"/>
    <x v="0"/>
    <s v="08-02-2018"/>
    <x v="27"/>
    <x v="0"/>
    <x v="2"/>
    <s v="Tina Lopez"/>
    <s v="Marriage movement wish best raise choice hear computer key suffer sign medical sport knowledge performance."/>
    <n v="0"/>
  </r>
  <r>
    <x v="906"/>
    <s v="West African Dwarf Crocodile"/>
    <x v="7"/>
    <s v="Crocodylidae"/>
    <x v="1"/>
    <x v="31"/>
    <n v="11.6"/>
    <x v="2"/>
    <x v="2"/>
    <s v="27-09-2016"/>
    <x v="7"/>
    <x v="9"/>
    <x v="1"/>
    <s v="Stacy Leon"/>
    <s v="Southern find fact give Congress million too marriage page."/>
    <n v="0"/>
  </r>
  <r>
    <x v="907"/>
    <s v="Orinoco Crocodile"/>
    <x v="2"/>
    <s v="Crocodylidae"/>
    <x v="0"/>
    <x v="234"/>
    <n v="404.5"/>
    <x v="0"/>
    <x v="1"/>
    <s v="14-09-2022"/>
    <x v="1"/>
    <x v="16"/>
    <x v="2"/>
    <s v="Tamara Pace DVM"/>
    <s v="Story six want protect assume east center whether make some among around word lose."/>
    <n v="0"/>
  </r>
  <r>
    <x v="908"/>
    <s v="Central African Slender-snouted Crocodile"/>
    <x v="16"/>
    <s v="Crocodylidae"/>
    <x v="2"/>
    <x v="193"/>
    <n v="86.9"/>
    <x v="0"/>
    <x v="1"/>
    <s v="22-02-2025"/>
    <x v="31"/>
    <x v="21"/>
    <x v="4"/>
    <s v="Mary Webster"/>
    <s v="Better mind professional fly month offer mother hour national cut fly language cup want."/>
    <n v="0"/>
  </r>
  <r>
    <x v="909"/>
    <s v="Saltwater Crocodile"/>
    <x v="10"/>
    <s v="Crocodylidae"/>
    <x v="0"/>
    <x v="380"/>
    <n v="765.1"/>
    <x v="0"/>
    <x v="1"/>
    <s v="23-01-2017"/>
    <x v="20"/>
    <x v="11"/>
    <x v="0"/>
    <s v="Jeffrey Miller"/>
    <s v="Make focus machine home marriage skill expert range."/>
    <n v="0"/>
  </r>
  <r>
    <x v="910"/>
    <s v="West African Dwarf Crocodile"/>
    <x v="7"/>
    <s v="Crocodylidae"/>
    <x v="1"/>
    <x v="323"/>
    <n v="7.7"/>
    <x v="1"/>
    <x v="0"/>
    <s v="31-08-2018"/>
    <x v="7"/>
    <x v="9"/>
    <x v="1"/>
    <s v="Ronald Lopez"/>
    <s v="Film onto too myself."/>
    <n v="0"/>
  </r>
  <r>
    <x v="911"/>
    <s v="Philippine Crocodile"/>
    <x v="12"/>
    <s v="Crocodylidae"/>
    <x v="0"/>
    <x v="261"/>
    <n v="79.400000000000006"/>
    <x v="0"/>
    <x v="2"/>
    <s v="01-06-2015"/>
    <x v="11"/>
    <x v="28"/>
    <x v="2"/>
    <s v="Nancy Ferguson"/>
    <s v="Whom his goal."/>
    <n v="0"/>
  </r>
  <r>
    <x v="912"/>
    <s v="New Guinea Crocodile"/>
    <x v="13"/>
    <s v="Crocodylidae"/>
    <x v="0"/>
    <x v="129"/>
    <n v="117.5"/>
    <x v="0"/>
    <x v="2"/>
    <s v="08-10-2017"/>
    <x v="19"/>
    <x v="3"/>
    <x v="0"/>
    <s v="Samantha Sutton"/>
    <s v="School model condition he recognize treat better wear throughout Republican authority data deal."/>
    <n v="0"/>
  </r>
  <r>
    <x v="913"/>
    <s v="Morelet's Crocodile"/>
    <x v="0"/>
    <s v="Crocodylidae"/>
    <x v="0"/>
    <x v="242"/>
    <n v="105.9"/>
    <x v="0"/>
    <x v="0"/>
    <s v="25-08-2010"/>
    <x v="0"/>
    <x v="8"/>
    <x v="0"/>
    <s v="Alexis Weeks"/>
    <s v="Too break fact toward process trip former computer."/>
    <n v="0"/>
  </r>
  <r>
    <x v="914"/>
    <s v="Central African Slender-snouted Crocodile"/>
    <x v="16"/>
    <s v="Crocodylidae"/>
    <x v="2"/>
    <x v="89"/>
    <n v="88.4"/>
    <x v="2"/>
    <x v="1"/>
    <s v="03-08-2017"/>
    <x v="32"/>
    <x v="0"/>
    <x v="4"/>
    <s v="Darryl Lowery"/>
    <s v="And center east protect think institution now tell phone daughter these say evening real."/>
    <n v="0"/>
  </r>
  <r>
    <x v="915"/>
    <s v="Morelet's Crocodile"/>
    <x v="0"/>
    <s v="Crocodylidae"/>
    <x v="0"/>
    <x v="63"/>
    <n v="126.3"/>
    <x v="2"/>
    <x v="1"/>
    <s v="29-05-2020"/>
    <x v="23"/>
    <x v="0"/>
    <x v="0"/>
    <s v="Jason Ramirez"/>
    <s v="Stage major outside phone house receive last."/>
    <n v="0"/>
  </r>
  <r>
    <x v="916"/>
    <s v="Morelet's Crocodile"/>
    <x v="0"/>
    <s v="Crocodylidae"/>
    <x v="0"/>
    <x v="339"/>
    <n v="86.4"/>
    <x v="0"/>
    <x v="1"/>
    <s v="27-01-2020"/>
    <x v="2"/>
    <x v="3"/>
    <x v="0"/>
    <s v="Courtney Walsh"/>
    <s v="City social at Mr cold."/>
    <n v="0"/>
  </r>
  <r>
    <x v="917"/>
    <s v="Philippine Crocodile"/>
    <x v="12"/>
    <s v="Crocodylidae"/>
    <x v="0"/>
    <x v="253"/>
    <n v="49.8"/>
    <x v="0"/>
    <x v="2"/>
    <s v="29-08-2019"/>
    <x v="11"/>
    <x v="28"/>
    <x v="2"/>
    <s v="Tina Espinoza"/>
    <s v="Expect expert talk end set house those dark beat suffer customer."/>
    <n v="0"/>
  </r>
  <r>
    <x v="918"/>
    <s v="Mugger Crocodile (Marsh Crocodile)"/>
    <x v="3"/>
    <s v="Crocodylidae"/>
    <x v="0"/>
    <x v="276"/>
    <n v="155.1"/>
    <x v="2"/>
    <x v="2"/>
    <s v="30-03-2006"/>
    <x v="17"/>
    <x v="4"/>
    <x v="1"/>
    <s v="Amanda Mendoza"/>
    <s v="Director strategy continue several southern."/>
    <n v="0"/>
  </r>
  <r>
    <x v="919"/>
    <s v="West African Slender-snouted Crocodile"/>
    <x v="14"/>
    <s v="Crocodylidae"/>
    <x v="2"/>
    <x v="77"/>
    <n v="137.80000000000001"/>
    <x v="2"/>
    <x v="1"/>
    <s v="30-07-2021"/>
    <x v="25"/>
    <x v="17"/>
    <x v="2"/>
    <s v="Luis Kim"/>
    <s v="Kind shoulder production mean window shoulder right analysis add check."/>
    <n v="0"/>
  </r>
  <r>
    <x v="920"/>
    <s v="West African Slender-snouted Crocodile"/>
    <x v="14"/>
    <s v="Crocodylidae"/>
    <x v="2"/>
    <x v="325"/>
    <n v="120.8"/>
    <x v="0"/>
    <x v="0"/>
    <s v="10-07-2022"/>
    <x v="28"/>
    <x v="0"/>
    <x v="2"/>
    <s v="Danielle Thompson"/>
    <s v="Customer popular hospital check factor as contain create price keep the attorney early more news."/>
    <n v="0"/>
  </r>
  <r>
    <x v="921"/>
    <s v="Mugger Crocodile (Marsh Crocodile)"/>
    <x v="3"/>
    <s v="Crocodylidae"/>
    <x v="0"/>
    <x v="49"/>
    <n v="174.6"/>
    <x v="2"/>
    <x v="0"/>
    <s v="02-08-2015"/>
    <x v="45"/>
    <x v="7"/>
    <x v="1"/>
    <s v="Victor Brown"/>
    <s v="Improve move peace college usually have century."/>
    <n v="0"/>
  </r>
  <r>
    <x v="922"/>
    <s v="Borneo Crocodile (disputed)"/>
    <x v="9"/>
    <s v="Crocodylidae"/>
    <x v="0"/>
    <x v="224"/>
    <n v="108"/>
    <x v="2"/>
    <x v="1"/>
    <s v="06-11-2010"/>
    <x v="12"/>
    <x v="3"/>
    <x v="3"/>
    <s v="David James"/>
    <s v="Around hold note tax several along nation after station live."/>
    <n v="0"/>
  </r>
  <r>
    <x v="923"/>
    <s v="American Crocodile"/>
    <x v="1"/>
    <s v="Crocodylidae"/>
    <x v="0"/>
    <x v="270"/>
    <n v="252"/>
    <x v="0"/>
    <x v="1"/>
    <s v="03-11-2024"/>
    <x v="15"/>
    <x v="11"/>
    <x v="1"/>
    <s v="Jasmin Jennings"/>
    <s v="Last security raise partner generation write lawyer try check movie growth."/>
    <n v="0"/>
  </r>
  <r>
    <x v="924"/>
    <s v="West African Slender-snouted Crocodile"/>
    <x v="14"/>
    <s v="Crocodylidae"/>
    <x v="2"/>
    <x v="137"/>
    <n v="138.1"/>
    <x v="0"/>
    <x v="0"/>
    <s v="24-02-2008"/>
    <x v="27"/>
    <x v="0"/>
    <x v="2"/>
    <s v="Mark Thompson"/>
    <s v="Yourself think happy again south century least represent must dinner I style good."/>
    <n v="0"/>
  </r>
  <r>
    <x v="925"/>
    <s v="West African Crocodile"/>
    <x v="6"/>
    <s v="Crocodylidae"/>
    <x v="0"/>
    <x v="170"/>
    <n v="192.7"/>
    <x v="0"/>
    <x v="2"/>
    <s v="21-09-2022"/>
    <x v="6"/>
    <x v="7"/>
    <x v="0"/>
    <s v="Jennifer Butler"/>
    <s v="Know home hair for human rich day describe course create them."/>
    <n v="0"/>
  </r>
  <r>
    <x v="926"/>
    <s v="New Guinea Crocodile"/>
    <x v="13"/>
    <s v="Crocodylidae"/>
    <x v="0"/>
    <x v="111"/>
    <n v="130"/>
    <x v="0"/>
    <x v="1"/>
    <s v="25-12-2023"/>
    <x v="19"/>
    <x v="3"/>
    <x v="0"/>
    <s v="Lisa Mccullough"/>
    <s v="Television society hear fill hotel like myself laugh toward what thank include current front three process."/>
    <n v="0"/>
  </r>
  <r>
    <x v="927"/>
    <s v="Philippine Crocodile"/>
    <x v="12"/>
    <s v="Crocodylidae"/>
    <x v="0"/>
    <x v="89"/>
    <n v="79.3"/>
    <x v="0"/>
    <x v="1"/>
    <s v="31-05-2008"/>
    <x v="11"/>
    <x v="13"/>
    <x v="2"/>
    <s v="Jessica Hahn"/>
    <s v="Really history project event second."/>
    <n v="0"/>
  </r>
  <r>
    <x v="928"/>
    <s v="New Guinea Crocodile"/>
    <x v="13"/>
    <s v="Crocodylidae"/>
    <x v="0"/>
    <x v="58"/>
    <n v="78.8"/>
    <x v="2"/>
    <x v="2"/>
    <s v="04-06-2005"/>
    <x v="19"/>
    <x v="7"/>
    <x v="0"/>
    <s v="Brittney Morales"/>
    <s v="Character first early school several main particular shake most."/>
    <n v="0"/>
  </r>
  <r>
    <x v="929"/>
    <s v="Borneo Crocodile (disputed)"/>
    <x v="9"/>
    <s v="Crocodylidae"/>
    <x v="0"/>
    <x v="95"/>
    <n v="96.9"/>
    <x v="0"/>
    <x v="0"/>
    <s v="09-04-2022"/>
    <x v="12"/>
    <x v="3"/>
    <x v="3"/>
    <s v="Amanda Davis"/>
    <s v="Beat across television apply system finish."/>
    <n v="0"/>
  </r>
  <r>
    <x v="930"/>
    <s v="Cuban Crocodile"/>
    <x v="11"/>
    <s v="Crocodylidae"/>
    <x v="0"/>
    <x v="172"/>
    <n v="173"/>
    <x v="0"/>
    <x v="1"/>
    <s v="26-10-2012"/>
    <x v="15"/>
    <x v="0"/>
    <x v="2"/>
    <s v="Christina Hernandez"/>
    <s v="Film at perhaps firm toward land full compare field."/>
    <n v="0"/>
  </r>
  <r>
    <x v="931"/>
    <s v="Mugger Crocodile (Marsh Crocodile)"/>
    <x v="3"/>
    <s v="Crocodylidae"/>
    <x v="0"/>
    <x v="381"/>
    <n v="269.89999999999998"/>
    <x v="0"/>
    <x v="2"/>
    <s v="12-08-2005"/>
    <x v="45"/>
    <x v="12"/>
    <x v="1"/>
    <s v="Caitlin Gilmore"/>
    <s v="Indeed mother peace citizen need."/>
    <n v="0"/>
  </r>
  <r>
    <x v="932"/>
    <s v="West African Crocodile"/>
    <x v="6"/>
    <s v="Crocodylidae"/>
    <x v="0"/>
    <x v="242"/>
    <n v="111.8"/>
    <x v="0"/>
    <x v="1"/>
    <s v="09-04-2023"/>
    <x v="34"/>
    <x v="3"/>
    <x v="0"/>
    <s v="William Vaughn"/>
    <s v="Wish professional chair knowledge sense career herself."/>
    <n v="0"/>
  </r>
  <r>
    <x v="933"/>
    <s v="West African Dwarf Crocodile"/>
    <x v="7"/>
    <s v="Crocodylidae"/>
    <x v="1"/>
    <x v="338"/>
    <n v="17"/>
    <x v="0"/>
    <x v="2"/>
    <s v="24-04-2014"/>
    <x v="25"/>
    <x v="6"/>
    <x v="1"/>
    <s v="Christopher Smith"/>
    <s v="Us once consider thus wife water note."/>
    <n v="0"/>
  </r>
  <r>
    <x v="934"/>
    <s v="West African Dwarf Crocodile"/>
    <x v="7"/>
    <s v="Crocodylidae"/>
    <x v="1"/>
    <x v="177"/>
    <n v="18"/>
    <x v="0"/>
    <x v="2"/>
    <s v="26-03-2024"/>
    <x v="27"/>
    <x v="9"/>
    <x v="1"/>
    <s v="Victoria Tanner"/>
    <s v="Concern perhaps quality true book various whether."/>
    <n v="0"/>
  </r>
  <r>
    <x v="935"/>
    <s v="Freshwater Crocodile (Johnstone's)"/>
    <x v="15"/>
    <s v="Crocodylidae"/>
    <x v="0"/>
    <x v="85"/>
    <n v="72.3"/>
    <x v="0"/>
    <x v="2"/>
    <s v="07-01-2006"/>
    <x v="20"/>
    <x v="14"/>
    <x v="0"/>
    <s v="Mark Carter"/>
    <s v="Great worker manager perform opportunity."/>
    <n v="0"/>
  </r>
  <r>
    <x v="936"/>
    <s v="Nile Crocodile"/>
    <x v="8"/>
    <s v="Crocodylidae"/>
    <x v="0"/>
    <x v="281"/>
    <n v="317.89999999999998"/>
    <x v="0"/>
    <x v="1"/>
    <s v="29-10-2019"/>
    <x v="13"/>
    <x v="12"/>
    <x v="0"/>
    <s v="Holly King DDS"/>
    <s v="Toward age five cold power red enjoy you front evening yet prevent process four all."/>
    <n v="0"/>
  </r>
  <r>
    <x v="937"/>
    <s v="Orinoco Crocodile"/>
    <x v="2"/>
    <s v="Crocodylidae"/>
    <x v="0"/>
    <x v="291"/>
    <n v="364.2"/>
    <x v="0"/>
    <x v="2"/>
    <s v="19-09-2024"/>
    <x v="1"/>
    <x v="16"/>
    <x v="2"/>
    <s v="Tammy Smith"/>
    <s v="Affect herself toward here along public recent."/>
    <n v="0"/>
  </r>
  <r>
    <x v="938"/>
    <s v="Central African Slender-snouted Crocodile"/>
    <x v="16"/>
    <s v="Crocodylidae"/>
    <x v="2"/>
    <x v="382"/>
    <n v="25.8"/>
    <x v="3"/>
    <x v="2"/>
    <s v="08-10-2005"/>
    <x v="32"/>
    <x v="21"/>
    <x v="4"/>
    <s v="Robert Nash"/>
    <s v="Imagine garden wall rest need major entire tree try be program five meeting."/>
    <n v="0"/>
  </r>
  <r>
    <x v="939"/>
    <s v="Saltwater Crocodile"/>
    <x v="10"/>
    <s v="Crocodylidae"/>
    <x v="0"/>
    <x v="383"/>
    <n v="509.2"/>
    <x v="2"/>
    <x v="0"/>
    <s v="10-07-2007"/>
    <x v="19"/>
    <x v="18"/>
    <x v="0"/>
    <s v="Robert Drake"/>
    <s v="Drug computer assume occur down beautiful away rich."/>
    <n v="0"/>
  </r>
  <r>
    <x v="940"/>
    <s v="Congo Dwarf Crocodile"/>
    <x v="5"/>
    <s v="Crocodylidae"/>
    <x v="1"/>
    <x v="197"/>
    <n v="20.5"/>
    <x v="2"/>
    <x v="1"/>
    <s v="25-01-2021"/>
    <x v="14"/>
    <x v="19"/>
    <x v="3"/>
    <s v="Glenda Stout"/>
    <s v="Choose personal the leave them skill black business."/>
    <n v="0"/>
  </r>
  <r>
    <x v="941"/>
    <s v="Philippine Crocodile"/>
    <x v="12"/>
    <s v="Crocodylidae"/>
    <x v="0"/>
    <x v="16"/>
    <n v="56.1"/>
    <x v="2"/>
    <x v="2"/>
    <s v="21-02-2009"/>
    <x v="11"/>
    <x v="3"/>
    <x v="2"/>
    <s v="Christina Reese"/>
    <s v="Control responsibility before item rate decision response hit personal."/>
    <n v="0"/>
  </r>
  <r>
    <x v="942"/>
    <s v="West African Dwarf Crocodile"/>
    <x v="7"/>
    <s v="Crocodylidae"/>
    <x v="1"/>
    <x v="31"/>
    <n v="11.3"/>
    <x v="2"/>
    <x v="0"/>
    <s v="11-10-2021"/>
    <x v="9"/>
    <x v="6"/>
    <x v="1"/>
    <s v="Robert Erickson"/>
    <s v="Painting control explain put ten article continue according compare culture century."/>
    <n v="0"/>
  </r>
  <r>
    <x v="943"/>
    <s v="Orinoco Crocodile"/>
    <x v="2"/>
    <s v="Crocodylidae"/>
    <x v="0"/>
    <x v="129"/>
    <n v="204.8"/>
    <x v="0"/>
    <x v="0"/>
    <s v="07-02-2019"/>
    <x v="24"/>
    <x v="2"/>
    <x v="2"/>
    <s v="Valerie Graves"/>
    <s v="Could support series direction house structure."/>
    <n v="0"/>
  </r>
  <r>
    <x v="944"/>
    <s v="West African Slender-snouted Crocodile"/>
    <x v="14"/>
    <s v="Crocodylidae"/>
    <x v="2"/>
    <x v="384"/>
    <n v="219.8"/>
    <x v="0"/>
    <x v="2"/>
    <s v="07-01-2025"/>
    <x v="25"/>
    <x v="0"/>
    <x v="2"/>
    <s v="Jason Davidson"/>
    <s v="Interview station save most pressure why edge senior ask."/>
    <n v="0"/>
  </r>
  <r>
    <x v="945"/>
    <s v="Central African Slender-snouted Crocodile"/>
    <x v="16"/>
    <s v="Crocodylidae"/>
    <x v="2"/>
    <x v="46"/>
    <n v="111.5"/>
    <x v="2"/>
    <x v="0"/>
    <s v="09-03-2017"/>
    <x v="31"/>
    <x v="21"/>
    <x v="4"/>
    <s v="Gregory Quinn"/>
    <s v="Sense involve purpose together knowledge with purpose five sign trial recently painting."/>
    <n v="0"/>
  </r>
  <r>
    <x v="946"/>
    <s v="West African Slender-snouted Crocodile"/>
    <x v="14"/>
    <s v="Crocodylidae"/>
    <x v="2"/>
    <x v="188"/>
    <n v="185.2"/>
    <x v="0"/>
    <x v="1"/>
    <s v="04-02-2009"/>
    <x v="9"/>
    <x v="17"/>
    <x v="2"/>
    <s v="Laura Acosta"/>
    <s v="Late score lose matter shake finish yourself couple."/>
    <n v="0"/>
  </r>
  <r>
    <x v="947"/>
    <s v="Mugger Crocodile (Marsh Crocodile)"/>
    <x v="3"/>
    <s v="Crocodylidae"/>
    <x v="0"/>
    <x v="303"/>
    <n v="51.1"/>
    <x v="3"/>
    <x v="1"/>
    <s v="27-11-2016"/>
    <x v="45"/>
    <x v="4"/>
    <x v="1"/>
    <s v="Amanda Gomez"/>
    <s v="They food someone war idea than less check scene."/>
    <n v="0"/>
  </r>
  <r>
    <x v="948"/>
    <s v="Morelet's Crocodile"/>
    <x v="0"/>
    <s v="Crocodylidae"/>
    <x v="0"/>
    <x v="125"/>
    <n v="35.4"/>
    <x v="1"/>
    <x v="2"/>
    <s v="26-08-2011"/>
    <x v="0"/>
    <x v="8"/>
    <x v="0"/>
    <s v="Travis Marks"/>
    <s v="High that change hand its stage town character watch describe administration line."/>
    <n v="0"/>
  </r>
  <r>
    <x v="949"/>
    <s v="Central African Slender-snouted Crocodile"/>
    <x v="16"/>
    <s v="Crocodylidae"/>
    <x v="2"/>
    <x v="103"/>
    <n v="125.3"/>
    <x v="0"/>
    <x v="1"/>
    <s v="28-04-2018"/>
    <x v="31"/>
    <x v="21"/>
    <x v="4"/>
    <s v="Craig Crawford"/>
    <s v="Field western near direction main rich item water civil."/>
    <n v="0"/>
  </r>
  <r>
    <x v="950"/>
    <s v="Cuban Crocodile"/>
    <x v="11"/>
    <s v="Crocodylidae"/>
    <x v="0"/>
    <x v="169"/>
    <n v="65.599999999999994"/>
    <x v="1"/>
    <x v="2"/>
    <s v="07-04-2018"/>
    <x v="15"/>
    <x v="25"/>
    <x v="2"/>
    <s v="Amy Ali"/>
    <s v="Well relationship part center million management describe."/>
    <n v="0"/>
  </r>
  <r>
    <x v="951"/>
    <s v="American Crocodile"/>
    <x v="1"/>
    <s v="Crocodylidae"/>
    <x v="0"/>
    <x v="385"/>
    <n v="269.8"/>
    <x v="0"/>
    <x v="1"/>
    <s v="28-05-2008"/>
    <x v="15"/>
    <x v="20"/>
    <x v="1"/>
    <s v="Tyler Welch MD"/>
    <s v="Range investment business can example right southern."/>
    <n v="0"/>
  </r>
  <r>
    <x v="952"/>
    <s v="Siamese Crocodile"/>
    <x v="4"/>
    <s v="Crocodylidae"/>
    <x v="0"/>
    <x v="103"/>
    <n v="131.4"/>
    <x v="0"/>
    <x v="2"/>
    <s v="11-06-2023"/>
    <x v="8"/>
    <x v="27"/>
    <x v="2"/>
    <s v="Jaclyn Waller"/>
    <s v="Adult have early war read travel total plant."/>
    <n v="0"/>
  </r>
  <r>
    <x v="953"/>
    <s v="Cuban Crocodile"/>
    <x v="11"/>
    <s v="Crocodylidae"/>
    <x v="0"/>
    <x v="92"/>
    <n v="83.1"/>
    <x v="0"/>
    <x v="0"/>
    <s v="23-01-2019"/>
    <x v="15"/>
    <x v="0"/>
    <x v="2"/>
    <s v="Karen Ramirez"/>
    <s v="Officer former create camera focus plan wife director."/>
    <n v="0"/>
  </r>
  <r>
    <x v="954"/>
    <s v="Central African Slender-snouted Crocodile"/>
    <x v="16"/>
    <s v="Crocodylidae"/>
    <x v="2"/>
    <x v="71"/>
    <n v="179.1"/>
    <x v="0"/>
    <x v="2"/>
    <s v="31-05-2010"/>
    <x v="32"/>
    <x v="0"/>
    <x v="4"/>
    <s v="Cynthia Weiss"/>
    <s v="None three finish thing his chance focus more leg too water road at hope."/>
    <n v="0"/>
  </r>
  <r>
    <x v="955"/>
    <s v="Borneo Crocodile (disputed)"/>
    <x v="9"/>
    <s v="Crocodylidae"/>
    <x v="0"/>
    <x v="147"/>
    <n v="81.8"/>
    <x v="0"/>
    <x v="1"/>
    <s v="23-05-2016"/>
    <x v="12"/>
    <x v="10"/>
    <x v="3"/>
    <s v="Randy Joseph"/>
    <s v="Summer arrive east plan force station lot certainly evening floor."/>
    <n v="0"/>
  </r>
  <r>
    <x v="956"/>
    <s v="Hall's New Guinea Crocodile"/>
    <x v="17"/>
    <s v="Crocodylidae"/>
    <x v="0"/>
    <x v="56"/>
    <n v="61.7"/>
    <x v="1"/>
    <x v="1"/>
    <s v="10-08-2018"/>
    <x v="19"/>
    <x v="3"/>
    <x v="0"/>
    <s v="Miss Kimberly Holloway"/>
    <s v="Whatever our build safe save."/>
    <n v="0"/>
  </r>
  <r>
    <x v="957"/>
    <s v="Morelet's Crocodile"/>
    <x v="0"/>
    <s v="Crocodylidae"/>
    <x v="0"/>
    <x v="128"/>
    <n v="143.30000000000001"/>
    <x v="0"/>
    <x v="1"/>
    <s v="18-06-2014"/>
    <x v="0"/>
    <x v="8"/>
    <x v="0"/>
    <s v="Robert Campbell"/>
    <s v="Institution stand action end century agent."/>
    <n v="0"/>
  </r>
  <r>
    <x v="958"/>
    <s v="Hall's New Guinea Crocodile"/>
    <x v="17"/>
    <s v="Crocodylidae"/>
    <x v="0"/>
    <x v="276"/>
    <n v="141.4"/>
    <x v="2"/>
    <x v="2"/>
    <s v="04-01-2020"/>
    <x v="19"/>
    <x v="25"/>
    <x v="0"/>
    <s v="Pamela Miller"/>
    <s v="Simply year land high church know finish view lay."/>
    <n v="0"/>
  </r>
  <r>
    <x v="959"/>
    <s v="Nile Crocodile"/>
    <x v="8"/>
    <s v="Crocodylidae"/>
    <x v="0"/>
    <x v="386"/>
    <n v="598.5"/>
    <x v="2"/>
    <x v="1"/>
    <s v="19-09-2012"/>
    <x v="13"/>
    <x v="7"/>
    <x v="0"/>
    <s v="Lawrence Mitchell"/>
    <s v="Campaign what buy test need hard firm result nearly pick position how force."/>
    <n v="0"/>
  </r>
  <r>
    <x v="960"/>
    <s v="West African Slender-snouted Crocodile"/>
    <x v="14"/>
    <s v="Crocodylidae"/>
    <x v="2"/>
    <x v="34"/>
    <n v="63.6"/>
    <x v="1"/>
    <x v="1"/>
    <s v="21-03-2012"/>
    <x v="28"/>
    <x v="0"/>
    <x v="2"/>
    <s v="Amanda Campbell"/>
    <s v="Series always memory reveal require market until cause bill clear research begin growth ground."/>
    <n v="0"/>
  </r>
  <r>
    <x v="961"/>
    <s v="Orinoco Crocodile"/>
    <x v="2"/>
    <s v="Crocodylidae"/>
    <x v="0"/>
    <x v="386"/>
    <n v="581"/>
    <x v="0"/>
    <x v="0"/>
    <s v="07-02-2012"/>
    <x v="24"/>
    <x v="16"/>
    <x v="2"/>
    <s v="Greg Jones"/>
    <s v="Nation modern politics how choice state sport."/>
    <n v="0"/>
  </r>
  <r>
    <x v="962"/>
    <s v="West African Crocodile"/>
    <x v="6"/>
    <s v="Crocodylidae"/>
    <x v="0"/>
    <x v="63"/>
    <n v="146.4"/>
    <x v="0"/>
    <x v="2"/>
    <s v="23-07-2012"/>
    <x v="39"/>
    <x v="7"/>
    <x v="0"/>
    <s v="Brian Pruitt"/>
    <s v="Dinner argue raise agency poor recently long."/>
    <n v="0"/>
  </r>
  <r>
    <x v="963"/>
    <s v="Orinoco Crocodile"/>
    <x v="2"/>
    <s v="Crocodylidae"/>
    <x v="0"/>
    <x v="320"/>
    <n v="310.3"/>
    <x v="0"/>
    <x v="1"/>
    <s v="27-01-2017"/>
    <x v="1"/>
    <x v="2"/>
    <x v="2"/>
    <s v="Peter Dodson"/>
    <s v="May follow series prove affect."/>
    <n v="0"/>
  </r>
  <r>
    <x v="964"/>
    <s v="Philippine Crocodile"/>
    <x v="12"/>
    <s v="Crocodylidae"/>
    <x v="0"/>
    <x v="118"/>
    <n v="78.2"/>
    <x v="2"/>
    <x v="2"/>
    <s v="05-10-2018"/>
    <x v="11"/>
    <x v="3"/>
    <x v="2"/>
    <s v="Katherine Caldwell"/>
    <s v="Nearly always operation decade old according reduce ok happy together."/>
    <n v="0"/>
  </r>
  <r>
    <x v="965"/>
    <s v="West African Slender-snouted Crocodile"/>
    <x v="14"/>
    <s v="Crocodylidae"/>
    <x v="2"/>
    <x v="56"/>
    <n v="76"/>
    <x v="1"/>
    <x v="0"/>
    <s v="05-04-2008"/>
    <x v="27"/>
    <x v="0"/>
    <x v="2"/>
    <s v="Daniel Herrera"/>
    <s v="Season example news memory civil cut parent free force employee budget experience."/>
    <n v="0"/>
  </r>
  <r>
    <x v="966"/>
    <s v="Nile Crocodile"/>
    <x v="8"/>
    <s v="Crocodylidae"/>
    <x v="0"/>
    <x v="98"/>
    <n v="661.7"/>
    <x v="0"/>
    <x v="2"/>
    <s v="01-10-2021"/>
    <x v="13"/>
    <x v="12"/>
    <x v="0"/>
    <s v="Larry Curtis"/>
    <s v="Show daughter both hold blood value day service save fear ready Democrat."/>
    <n v="0"/>
  </r>
  <r>
    <x v="967"/>
    <s v="Borneo Crocodile (disputed)"/>
    <x v="9"/>
    <s v="Crocodylidae"/>
    <x v="0"/>
    <x v="71"/>
    <n v="133.1"/>
    <x v="0"/>
    <x v="1"/>
    <s v="16-07-2010"/>
    <x v="10"/>
    <x v="3"/>
    <x v="3"/>
    <s v="Elizabeth Ford"/>
    <s v="Discover three such describe agency actually stop team deal water home force worker own close man night experience would."/>
    <n v="0"/>
  </r>
  <r>
    <x v="968"/>
    <s v="Central African Slender-snouted Crocodile"/>
    <x v="16"/>
    <s v="Crocodylidae"/>
    <x v="2"/>
    <x v="366"/>
    <n v="146.69999999999999"/>
    <x v="0"/>
    <x v="0"/>
    <s v="09-06-2015"/>
    <x v="35"/>
    <x v="21"/>
    <x v="4"/>
    <s v="Danielle Jensen"/>
    <s v="System people tax water us field high."/>
    <n v="0"/>
  </r>
  <r>
    <x v="969"/>
    <s v="West African Slender-snouted Crocodile"/>
    <x v="14"/>
    <s v="Crocodylidae"/>
    <x v="2"/>
    <x v="387"/>
    <n v="138.19999999999999"/>
    <x v="2"/>
    <x v="1"/>
    <s v="13-12-2012"/>
    <x v="27"/>
    <x v="0"/>
    <x v="2"/>
    <s v="Caitlin Brown"/>
    <s v="Position wife score health evidence president father alone."/>
    <n v="0"/>
  </r>
  <r>
    <x v="970"/>
    <s v="Nile Crocodile"/>
    <x v="8"/>
    <s v="Crocodylidae"/>
    <x v="0"/>
    <x v="108"/>
    <n v="202.3"/>
    <x v="1"/>
    <x v="1"/>
    <s v="01-11-2011"/>
    <x v="13"/>
    <x v="7"/>
    <x v="0"/>
    <s v="Charles Bryant"/>
    <s v="Build PM weight society they usually company both right lay though reason."/>
    <n v="0"/>
  </r>
  <r>
    <x v="971"/>
    <s v="Borneo Crocodile (disputed)"/>
    <x v="9"/>
    <s v="Crocodylidae"/>
    <x v="0"/>
    <x v="388"/>
    <n v="76"/>
    <x v="0"/>
    <x v="1"/>
    <s v="03-12-2021"/>
    <x v="12"/>
    <x v="3"/>
    <x v="3"/>
    <s v="Alexander Hart"/>
    <s v="Rule check assume question."/>
    <n v="0"/>
  </r>
  <r>
    <x v="972"/>
    <s v="American Crocodile"/>
    <x v="1"/>
    <s v="Crocodylidae"/>
    <x v="0"/>
    <x v="38"/>
    <n v="204.5"/>
    <x v="0"/>
    <x v="0"/>
    <s v="30-09-2023"/>
    <x v="15"/>
    <x v="22"/>
    <x v="1"/>
    <s v="Jonathan Rivas"/>
    <s v="Company actually today prevent where then report rest dark environment provide white could ready."/>
    <n v="0"/>
  </r>
  <r>
    <x v="973"/>
    <s v="Morelet's Crocodile"/>
    <x v="0"/>
    <s v="Crocodylidae"/>
    <x v="0"/>
    <x v="249"/>
    <n v="92.5"/>
    <x v="0"/>
    <x v="2"/>
    <s v="15-08-2020"/>
    <x v="0"/>
    <x v="0"/>
    <x v="0"/>
    <s v="Whitney Williams"/>
    <s v="Structure itself weight major discuss summer another hair our lead line clearly probably he."/>
    <n v="0"/>
  </r>
  <r>
    <x v="974"/>
    <s v="Orinoco Crocodile"/>
    <x v="2"/>
    <s v="Crocodylidae"/>
    <x v="0"/>
    <x v="217"/>
    <n v="117.2"/>
    <x v="1"/>
    <x v="1"/>
    <s v="14-03-2019"/>
    <x v="1"/>
    <x v="2"/>
    <x v="2"/>
    <s v="Brianna Moss"/>
    <s v="Imagine oil head work should challenge pull threat put imagine which beat education."/>
    <n v="0"/>
  </r>
  <r>
    <x v="975"/>
    <s v="Morelet's Crocodile"/>
    <x v="0"/>
    <s v="Crocodylidae"/>
    <x v="0"/>
    <x v="142"/>
    <n v="78.2"/>
    <x v="2"/>
    <x v="1"/>
    <s v="14-04-2005"/>
    <x v="2"/>
    <x v="3"/>
    <x v="0"/>
    <s v="Tim Brewer"/>
    <s v="Send technology clearly amount media teacher person out music story city sometimes cause staff."/>
    <n v="0"/>
  </r>
  <r>
    <x v="976"/>
    <s v="Freshwater Crocodile (Johnstone's)"/>
    <x v="15"/>
    <s v="Crocodylidae"/>
    <x v="0"/>
    <x v="14"/>
    <n v="27.3"/>
    <x v="1"/>
    <x v="0"/>
    <s v="29-09-2012"/>
    <x v="20"/>
    <x v="24"/>
    <x v="0"/>
    <s v="Michael Miller"/>
    <s v="Thing wrong name mind offer effort nearly walk science."/>
    <n v="0"/>
  </r>
  <r>
    <x v="977"/>
    <s v="Hall's New Guinea Crocodile"/>
    <x v="17"/>
    <s v="Crocodylidae"/>
    <x v="0"/>
    <x v="176"/>
    <n v="52.1"/>
    <x v="1"/>
    <x v="0"/>
    <s v="23-12-2025"/>
    <x v="19"/>
    <x v="3"/>
    <x v="0"/>
    <s v="Rachel Burns"/>
    <s v="Rule someone nature house prevent hotel officer seek reach write."/>
    <n v="0"/>
  </r>
  <r>
    <x v="978"/>
    <s v="Morelet's Crocodile"/>
    <x v="0"/>
    <s v="Crocodylidae"/>
    <x v="0"/>
    <x v="314"/>
    <n v="80.3"/>
    <x v="0"/>
    <x v="1"/>
    <s v="20-08-2025"/>
    <x v="0"/>
    <x v="3"/>
    <x v="0"/>
    <s v="Mathew Moore"/>
    <s v="Respond throw wide son manager trouble reason fill sense field decide."/>
    <n v="0"/>
  </r>
  <r>
    <x v="979"/>
    <s v="West African Crocodile"/>
    <x v="6"/>
    <s v="Crocodylidae"/>
    <x v="0"/>
    <x v="77"/>
    <n v="121.2"/>
    <x v="2"/>
    <x v="0"/>
    <s v="23-07-2025"/>
    <x v="39"/>
    <x v="15"/>
    <x v="0"/>
    <s v="Tiffany Lee"/>
    <s v="All building control simply."/>
    <n v="0"/>
  </r>
  <r>
    <x v="980"/>
    <s v="West African Dwarf Crocodile"/>
    <x v="7"/>
    <s v="Crocodylidae"/>
    <x v="1"/>
    <x v="31"/>
    <n v="11.3"/>
    <x v="0"/>
    <x v="2"/>
    <s v="09-03-2012"/>
    <x v="25"/>
    <x v="9"/>
    <x v="1"/>
    <s v="David Tapia"/>
    <s v="War product action our gas heart field people try play."/>
    <n v="0"/>
  </r>
  <r>
    <x v="981"/>
    <s v="Freshwater Crocodile (Johnstone's)"/>
    <x v="15"/>
    <s v="Crocodylidae"/>
    <x v="0"/>
    <x v="178"/>
    <n v="57.7"/>
    <x v="0"/>
    <x v="2"/>
    <s v="16-04-2022"/>
    <x v="20"/>
    <x v="24"/>
    <x v="0"/>
    <s v="Meghan Rowland"/>
    <s v="Floor all red technology himself much better."/>
    <n v="0"/>
  </r>
  <r>
    <x v="982"/>
    <s v="Philippine Crocodile"/>
    <x v="12"/>
    <s v="Crocodylidae"/>
    <x v="0"/>
    <x v="29"/>
    <n v="69"/>
    <x v="0"/>
    <x v="0"/>
    <s v="18-10-2011"/>
    <x v="11"/>
    <x v="13"/>
    <x v="2"/>
    <s v="Lisa Bell"/>
    <s v="Yes here while service beautiful edge begin early store piece behind here front."/>
    <n v="0"/>
  </r>
  <r>
    <x v="983"/>
    <s v="Congo Dwarf Crocodile"/>
    <x v="5"/>
    <s v="Crocodylidae"/>
    <x v="1"/>
    <x v="125"/>
    <n v="6.8"/>
    <x v="1"/>
    <x v="0"/>
    <s v="20-03-2007"/>
    <x v="5"/>
    <x v="6"/>
    <x v="3"/>
    <s v="Julie Morris"/>
    <s v="Since take describe improve act campaign television sit very know maybe."/>
    <n v="0"/>
  </r>
  <r>
    <x v="984"/>
    <s v="New Guinea Crocodile"/>
    <x v="13"/>
    <s v="Crocodylidae"/>
    <x v="0"/>
    <x v="42"/>
    <n v="80.400000000000006"/>
    <x v="0"/>
    <x v="0"/>
    <s v="12-03-2025"/>
    <x v="19"/>
    <x v="0"/>
    <x v="0"/>
    <s v="Michael Price"/>
    <s v="President any one recently make total fall."/>
    <n v="0"/>
  </r>
  <r>
    <x v="985"/>
    <s v="Mugger Crocodile (Marsh Crocodile)"/>
    <x v="3"/>
    <s v="Crocodylidae"/>
    <x v="0"/>
    <x v="65"/>
    <n v="113.2"/>
    <x v="1"/>
    <x v="0"/>
    <s v="06-03-2008"/>
    <x v="40"/>
    <x v="3"/>
    <x v="1"/>
    <s v="Dylan Rivera"/>
    <s v="Rather why baby lot eat hold season."/>
    <n v="0"/>
  </r>
  <r>
    <x v="986"/>
    <s v="Borneo Crocodile (disputed)"/>
    <x v="9"/>
    <s v="Crocodylidae"/>
    <x v="0"/>
    <x v="262"/>
    <n v="272.3"/>
    <x v="0"/>
    <x v="0"/>
    <s v="27-04-2023"/>
    <x v="12"/>
    <x v="10"/>
    <x v="3"/>
    <s v="Cassandra Bennett"/>
    <s v="Consumer future raise suffer director."/>
    <n v="0"/>
  </r>
  <r>
    <x v="987"/>
    <s v="West African Crocodile"/>
    <x v="6"/>
    <s v="Crocodylidae"/>
    <x v="0"/>
    <x v="389"/>
    <n v="37.6"/>
    <x v="1"/>
    <x v="0"/>
    <s v="11-02-2009"/>
    <x v="6"/>
    <x v="7"/>
    <x v="0"/>
    <s v="Michael Buck"/>
    <s v="Clearly car without painting age."/>
    <n v="0"/>
  </r>
  <r>
    <x v="988"/>
    <s v="Siamese Crocodile"/>
    <x v="4"/>
    <s v="Crocodylidae"/>
    <x v="0"/>
    <x v="43"/>
    <n v="163.6"/>
    <x v="0"/>
    <x v="2"/>
    <s v="17-06-2023"/>
    <x v="4"/>
    <x v="5"/>
    <x v="2"/>
    <s v="Robert Jordan DDS"/>
    <s v="Play blood list everything newspaper institution assume enjoy we group husband try trade then."/>
    <n v="0"/>
  </r>
  <r>
    <x v="989"/>
    <s v="Central African Slender-snouted Crocodile"/>
    <x v="16"/>
    <s v="Crocodylidae"/>
    <x v="2"/>
    <x v="7"/>
    <n v="26.5"/>
    <x v="3"/>
    <x v="1"/>
    <s v="02-02-2023"/>
    <x v="31"/>
    <x v="21"/>
    <x v="4"/>
    <s v="Christopher Hudson"/>
    <s v="Land you health enjoy at so control including nice discussion."/>
    <n v="0"/>
  </r>
  <r>
    <x v="990"/>
    <s v="Hall's New Guinea Crocodile"/>
    <x v="17"/>
    <s v="Crocodylidae"/>
    <x v="0"/>
    <x v="148"/>
    <n v="121.5"/>
    <x v="0"/>
    <x v="0"/>
    <s v="28-03-2022"/>
    <x v="19"/>
    <x v="3"/>
    <x v="0"/>
    <s v="Casey Miles"/>
    <s v="Head member activity."/>
    <n v="0"/>
  </r>
  <r>
    <x v="991"/>
    <s v="Nile Crocodile"/>
    <x v="8"/>
    <s v="Crocodylidae"/>
    <x v="0"/>
    <x v="121"/>
    <n v="285.8"/>
    <x v="2"/>
    <x v="0"/>
    <s v="14-07-2012"/>
    <x v="33"/>
    <x v="4"/>
    <x v="0"/>
    <s v="Deborah Moreno"/>
    <s v="They case TV team song."/>
    <n v="0"/>
  </r>
  <r>
    <x v="992"/>
    <s v="West African Slender-snouted Crocodile"/>
    <x v="14"/>
    <s v="Crocodylidae"/>
    <x v="2"/>
    <x v="33"/>
    <n v="88.5"/>
    <x v="0"/>
    <x v="0"/>
    <s v="02-07-2007"/>
    <x v="28"/>
    <x v="17"/>
    <x v="2"/>
    <s v="John Mendoza"/>
    <s v="Common need phone teach audience project tax certainly."/>
    <n v="0"/>
  </r>
  <r>
    <x v="993"/>
    <s v="West African Dwarf Crocodile"/>
    <x v="7"/>
    <s v="Crocodylidae"/>
    <x v="1"/>
    <x v="298"/>
    <n v="4.9000000000000004"/>
    <x v="1"/>
    <x v="2"/>
    <s v="29-01-2005"/>
    <x v="42"/>
    <x v="6"/>
    <x v="1"/>
    <s v="Karen Fritz"/>
    <s v="Not east send style gun different energy arrive."/>
    <n v="0"/>
  </r>
  <r>
    <x v="994"/>
    <s v="Morelet's Crocodile"/>
    <x v="0"/>
    <s v="Crocodylidae"/>
    <x v="0"/>
    <x v="44"/>
    <n v="159.5"/>
    <x v="0"/>
    <x v="2"/>
    <s v="26-10-2017"/>
    <x v="23"/>
    <x v="3"/>
    <x v="0"/>
    <s v="Seth Norman"/>
    <s v="Cover risk health last student different."/>
    <n v="0"/>
  </r>
  <r>
    <x v="995"/>
    <s v="West African Crocodile"/>
    <x v="6"/>
    <s v="Crocodylidae"/>
    <x v="0"/>
    <x v="265"/>
    <n v="112.3"/>
    <x v="0"/>
    <x v="2"/>
    <s v="01-10-2015"/>
    <x v="43"/>
    <x v="7"/>
    <x v="0"/>
    <s v="Karen Avery"/>
    <s v="Thousand position sense church out explain significant item all at be through certainly political hard hotel let."/>
    <n v="0"/>
  </r>
  <r>
    <x v="996"/>
    <s v="Hall's New Guinea Crocodile"/>
    <x v="17"/>
    <s v="Crocodylidae"/>
    <x v="0"/>
    <x v="89"/>
    <n v="80.3"/>
    <x v="2"/>
    <x v="2"/>
    <s v="25-01-2023"/>
    <x v="19"/>
    <x v="25"/>
    <x v="0"/>
    <s v="Sylvia Turner"/>
    <s v="Painting try talk like maintain serious style."/>
    <n v="0"/>
  </r>
  <r>
    <x v="997"/>
    <s v="West African Slender-snouted Crocodile"/>
    <x v="14"/>
    <s v="Crocodylidae"/>
    <x v="2"/>
    <x v="261"/>
    <n v="93.5"/>
    <x v="0"/>
    <x v="0"/>
    <s v="07-02-2014"/>
    <x v="9"/>
    <x v="0"/>
    <x v="2"/>
    <s v="Kristin Fleming"/>
    <s v="Produce off light before majority garden military place edge environmental even eye message fine town trade not."/>
    <n v="0"/>
  </r>
  <r>
    <x v="998"/>
    <s v="West African Slender-snouted Crocodile"/>
    <x v="14"/>
    <s v="Crocodylidae"/>
    <x v="2"/>
    <x v="76"/>
    <n v="147.6"/>
    <x v="0"/>
    <x v="0"/>
    <s v="09-07-2010"/>
    <x v="25"/>
    <x v="17"/>
    <x v="2"/>
    <s v="Eric Petersen"/>
    <s v="Put everything our prove could party skin soon read couple rather."/>
    <n v="0"/>
  </r>
  <r>
    <x v="999"/>
    <s v="Hall's New Guinea Crocodile"/>
    <x v="17"/>
    <s v="Crocodylidae"/>
    <x v="0"/>
    <x v="217"/>
    <n v="47.4"/>
    <x v="1"/>
    <x v="1"/>
    <s v="31-03-2014"/>
    <x v="19"/>
    <x v="25"/>
    <x v="0"/>
    <s v="Kristen Harris"/>
    <s v="Ok community right then police day so store consumer positive."/>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54943D-37C9-A541-9C8A-FA4792CE0B61}" name="age_clas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class">
  <location ref="A88:B93" firstHeaderRow="1" firstDataRow="1" firstDataCol="1"/>
  <pivotFields count="16">
    <pivotField numFmtId="1" showAll="0"/>
    <pivotField showAll="0"/>
    <pivotField dataField="1" showAll="0"/>
    <pivotField showAll="0"/>
    <pivotField showAll="0"/>
    <pivotField numFmtId="2" showAll="0"/>
    <pivotField numFmtId="2" showAll="0"/>
    <pivotField axis="axisRow" showAll="0">
      <items count="5">
        <item x="0"/>
        <item x="3"/>
        <item x="1"/>
        <item x="2"/>
        <item t="default"/>
      </items>
    </pivotField>
    <pivotField showAll="0"/>
    <pivotField showAll="0"/>
    <pivotField showAll="0"/>
    <pivotField showAll="0"/>
    <pivotField showAll="0"/>
    <pivotField showAll="0"/>
    <pivotField showAll="0"/>
    <pivotField numFmtId="49" showAll="0"/>
  </pivotFields>
  <rowFields count="1">
    <field x="7"/>
  </rowFields>
  <rowItems count="5">
    <i>
      <x/>
    </i>
    <i>
      <x v="1"/>
    </i>
    <i>
      <x v="2"/>
    </i>
    <i>
      <x v="3"/>
    </i>
    <i t="grand">
      <x/>
    </i>
  </rowItems>
  <colItems count="1">
    <i/>
  </colItems>
  <dataFields count="1">
    <dataField name="Cout of specie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BA5ABC-D0BD-254A-B014-0D326FA826D0}" name="count by genu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Genus">
  <location ref="A26:B30" firstHeaderRow="1" firstDataRow="1" firstDataCol="1"/>
  <pivotFields count="16">
    <pivotField numFmtI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axis="axisRow" dataField="1" showAll="0">
      <items count="4">
        <item x="0"/>
        <item x="2"/>
        <item x="1"/>
        <item t="default"/>
      </items>
    </pivotField>
    <pivotField numFmtId="2" showAll="0"/>
    <pivotField numFmtId="2" showAll="0"/>
    <pivotField showAll="0"/>
    <pivotField showAll="0"/>
    <pivotField showAll="0"/>
    <pivotField showAll="0"/>
    <pivotField showAll="0"/>
    <pivotField showAll="0"/>
    <pivotField showAll="0"/>
    <pivotField showAll="0"/>
    <pivotField numFmtId="49" showAll="0"/>
  </pivotFields>
  <rowFields count="1">
    <field x="4"/>
  </rowFields>
  <rowItems count="4">
    <i>
      <x/>
    </i>
    <i>
      <x v="1"/>
    </i>
    <i>
      <x v="2"/>
    </i>
    <i t="grand">
      <x/>
    </i>
  </rowItems>
  <colItems count="1">
    <i/>
  </colItems>
  <dataFields count="1">
    <dataField name="Count of Genus" fld="4" subtotal="count" showDataAs="percentOfCol" baseField="4"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0C3B86-8213-EE47-B704-70C60F12AEE6}" name="KPI_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dataField="1" numFmtId="1"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numFmtId="49" showAll="0"/>
  </pivotFields>
  <rowItems count="1">
    <i/>
  </rowItems>
  <colItems count="1">
    <i/>
  </colItems>
  <dataFields count="1">
    <dataField name="Number Observations" fld="0" subtotal="count" baseField="0" baseItem="0"/>
  </dataFields>
  <formats count="3">
    <format dxfId="7">
      <pivotArea outline="0" collapsedLevelsAreSubtotals="1" fieldPosition="0"/>
    </format>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E011A0-5DAC-DE4E-B770-4F7DC6E6C97A}" name="avg_weight_specie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pecies">
  <location ref="A65:B84" firstHeaderRow="1" firstDataRow="1" firstDataCol="1"/>
  <pivotFields count="16">
    <pivotField numFmtId="1" showAll="0"/>
    <pivotField showAll="0"/>
    <pivotField axis="axisRow" showAll="0">
      <items count="19">
        <item x="1"/>
        <item x="17"/>
        <item x="2"/>
        <item x="15"/>
        <item x="12"/>
        <item x="0"/>
        <item x="8"/>
        <item x="13"/>
        <item x="3"/>
        <item x="10"/>
        <item x="9"/>
        <item x="11"/>
        <item x="4"/>
        <item x="6"/>
        <item x="14"/>
        <item x="16"/>
        <item x="5"/>
        <item x="7"/>
        <item t="default"/>
      </items>
    </pivotField>
    <pivotField showAll="0"/>
    <pivotField showAll="0">
      <items count="4">
        <item x="0"/>
        <item x="2"/>
        <item x="1"/>
        <item t="default"/>
      </items>
    </pivotField>
    <pivotField numFmtId="2" showAll="0"/>
    <pivotField dataField="1" numFmtId="2" showAll="0"/>
    <pivotField showAll="0"/>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Observed Weight (kg)" fld="6" subtotal="average" baseField="0" baseItem="0" numFmtId="164"/>
  </dataFields>
  <formats count="1">
    <format dxfId="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DE68EE-DB2A-D44E-B99E-E3B80B3F1CB7}" name="conservation_statu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nservation Status">
  <location ref="A208:C214" firstHeaderRow="0"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showAll="0"/>
    <pivotField showAll="0"/>
    <pivotField axis="axisRow" dataField="1" showAll="0">
      <items count="6">
        <item x="2"/>
        <item x="3"/>
        <item x="4"/>
        <item x="0"/>
        <item x="1"/>
        <item t="default"/>
      </items>
    </pivotField>
    <pivotField showAll="0"/>
    <pivotField showAll="0"/>
    <pivotField numFmtId="49" showAll="0"/>
  </pivotFields>
  <rowFields count="1">
    <field x="12"/>
  </rowFields>
  <rowItems count="6">
    <i>
      <x/>
    </i>
    <i>
      <x v="1"/>
    </i>
    <i>
      <x v="2"/>
    </i>
    <i>
      <x v="3"/>
    </i>
    <i>
      <x v="4"/>
    </i>
    <i t="grand">
      <x/>
    </i>
  </rowItems>
  <colFields count="1">
    <field x="-2"/>
  </colFields>
  <colItems count="2">
    <i>
      <x/>
    </i>
    <i i="1">
      <x v="1"/>
    </i>
  </colItems>
  <dataFields count="2">
    <dataField name="Count of Scientific Name" fld="2" subtotal="count" baseField="0" baseItem="0"/>
    <dataField name="Count of Conservation Status" fld="12"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3"/>
          </reference>
        </references>
      </pivotArea>
    </chartFormat>
    <chartFormat chart="0" format="6">
      <pivotArea type="data" outline="0" fieldPosition="0">
        <references count="2">
          <reference field="4294967294" count="1" selected="0">
            <x v="0"/>
          </reference>
          <reference field="12" count="1" selected="0">
            <x v="4"/>
          </reference>
        </references>
      </pivotArea>
    </chartFormat>
    <chartFormat chart="0" format="7">
      <pivotArea type="data" outline="0" fieldPosition="0">
        <references count="2">
          <reference field="4294967294" count="1" selected="0">
            <x v="1"/>
          </reference>
          <reference field="12" count="1" selected="0">
            <x v="0"/>
          </reference>
        </references>
      </pivotArea>
    </chartFormat>
    <chartFormat chart="0" format="8">
      <pivotArea type="data" outline="0" fieldPosition="0">
        <references count="2">
          <reference field="4294967294" count="1" selected="0">
            <x v="1"/>
          </reference>
          <reference field="12" count="1" selected="0">
            <x v="1"/>
          </reference>
        </references>
      </pivotArea>
    </chartFormat>
    <chartFormat chart="0" format="9">
      <pivotArea type="data" outline="0" fieldPosition="0">
        <references count="2">
          <reference field="4294967294" count="1" selected="0">
            <x v="1"/>
          </reference>
          <reference field="12" count="1" selected="0">
            <x v="2"/>
          </reference>
        </references>
      </pivotArea>
    </chartFormat>
    <chartFormat chart="0" format="10">
      <pivotArea type="data" outline="0" fieldPosition="0">
        <references count="2">
          <reference field="4294967294" count="1" selected="0">
            <x v="1"/>
          </reference>
          <reference field="12" count="1" selected="0">
            <x v="3"/>
          </reference>
        </references>
      </pivotArea>
    </chartFormat>
    <chartFormat chart="0" format="11">
      <pivotArea type="data" outline="0" fieldPosition="0">
        <references count="2">
          <reference field="4294967294" count="1" selected="0">
            <x v="1"/>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B6C053-13E0-7241-A8D3-4E83E09BC858}" name="avg_length_specie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pecies">
  <location ref="A41:B60" firstHeaderRow="1" firstDataRow="1" firstDataCol="1"/>
  <pivotFields count="16">
    <pivotField numFmtId="1" showAll="0"/>
    <pivotField showAll="0"/>
    <pivotField axis="axisRow" showAll="0">
      <items count="19">
        <item x="1"/>
        <item x="17"/>
        <item x="2"/>
        <item x="15"/>
        <item x="12"/>
        <item x="0"/>
        <item x="8"/>
        <item x="13"/>
        <item x="3"/>
        <item x="10"/>
        <item x="9"/>
        <item x="11"/>
        <item x="4"/>
        <item x="6"/>
        <item x="14"/>
        <item x="16"/>
        <item x="5"/>
        <item x="7"/>
        <item t="default"/>
      </items>
    </pivotField>
    <pivotField showAll="0"/>
    <pivotField showAll="0">
      <items count="4">
        <item x="0"/>
        <item x="2"/>
        <item x="1"/>
        <item t="default"/>
      </items>
    </pivotField>
    <pivotField dataField="1" numFmtId="2" showAll="0">
      <items count="391">
        <item x="361"/>
        <item x="232"/>
        <item x="123"/>
        <item x="335"/>
        <item x="382"/>
        <item x="327"/>
        <item x="228"/>
        <item x="292"/>
        <item x="284"/>
        <item x="289"/>
        <item x="40"/>
        <item x="306"/>
        <item x="163"/>
        <item x="25"/>
        <item x="7"/>
        <item x="133"/>
        <item x="313"/>
        <item x="184"/>
        <item x="298"/>
        <item x="301"/>
        <item x="50"/>
        <item x="252"/>
        <item x="303"/>
        <item x="254"/>
        <item x="260"/>
        <item x="144"/>
        <item x="250"/>
        <item x="153"/>
        <item x="288"/>
        <item x="190"/>
        <item x="125"/>
        <item x="227"/>
        <item x="246"/>
        <item x="231"/>
        <item x="336"/>
        <item x="274"/>
        <item x="328"/>
        <item x="221"/>
        <item x="344"/>
        <item x="32"/>
        <item x="237"/>
        <item x="74"/>
        <item x="323"/>
        <item x="340"/>
        <item x="171"/>
        <item x="240"/>
        <item x="102"/>
        <item x="146"/>
        <item x="120"/>
        <item x="229"/>
        <item x="277"/>
        <item x="389"/>
        <item x="161"/>
        <item x="126"/>
        <item x="367"/>
        <item x="47"/>
        <item x="296"/>
        <item x="354"/>
        <item x="150"/>
        <item x="149"/>
        <item x="31"/>
        <item x="145"/>
        <item x="136"/>
        <item x="36"/>
        <item x="264"/>
        <item x="18"/>
        <item x="2"/>
        <item x="230"/>
        <item x="70"/>
        <item x="205"/>
        <item x="138"/>
        <item x="132"/>
        <item x="365"/>
        <item x="359"/>
        <item x="312"/>
        <item x="54"/>
        <item x="62"/>
        <item x="82"/>
        <item x="10"/>
        <item x="75"/>
        <item x="182"/>
        <item x="57"/>
        <item x="357"/>
        <item x="197"/>
        <item x="322"/>
        <item x="338"/>
        <item x="201"/>
        <item x="14"/>
        <item x="272"/>
        <item x="213"/>
        <item x="209"/>
        <item x="203"/>
        <item x="104"/>
        <item x="334"/>
        <item x="168"/>
        <item x="356"/>
        <item x="179"/>
        <item x="278"/>
        <item x="177"/>
        <item x="117"/>
        <item x="34"/>
        <item x="135"/>
        <item x="157"/>
        <item x="109"/>
        <item x="119"/>
        <item x="266"/>
        <item x="19"/>
        <item x="189"/>
        <item x="110"/>
        <item x="244"/>
        <item x="97"/>
        <item x="72"/>
        <item x="239"/>
        <item x="317"/>
        <item x="208"/>
        <item x="162"/>
        <item x="247"/>
        <item x="215"/>
        <item x="280"/>
        <item x="68"/>
        <item x="341"/>
        <item x="358"/>
        <item x="217"/>
        <item x="173"/>
        <item x="219"/>
        <item x="199"/>
        <item x="22"/>
        <item x="198"/>
        <item x="169"/>
        <item x="351"/>
        <item x="304"/>
        <item x="245"/>
        <item x="156"/>
        <item x="11"/>
        <item x="60"/>
        <item x="222"/>
        <item x="286"/>
        <item x="175"/>
        <item x="253"/>
        <item x="0"/>
        <item x="248"/>
        <item x="167"/>
        <item x="56"/>
        <item x="112"/>
        <item x="268"/>
        <item x="81"/>
        <item x="324"/>
        <item x="16"/>
        <item x="176"/>
        <item x="15"/>
        <item x="143"/>
        <item x="200"/>
        <item x="164"/>
        <item x="29"/>
        <item x="51"/>
        <item x="211"/>
        <item x="108"/>
        <item x="193"/>
        <item x="267"/>
        <item x="142"/>
        <item x="256"/>
        <item x="353"/>
        <item x="67"/>
        <item x="178"/>
        <item x="66"/>
        <item x="258"/>
        <item x="118"/>
        <item x="147"/>
        <item x="269"/>
        <item x="87"/>
        <item x="127"/>
        <item x="58"/>
        <item x="285"/>
        <item x="154"/>
        <item x="33"/>
        <item x="89"/>
        <item x="92"/>
        <item x="202"/>
        <item x="314"/>
        <item x="73"/>
        <item x="310"/>
        <item x="41"/>
        <item x="261"/>
        <item x="295"/>
        <item x="114"/>
        <item x="388"/>
        <item x="368"/>
        <item x="308"/>
        <item x="85"/>
        <item x="249"/>
        <item x="3"/>
        <item x="45"/>
        <item x="23"/>
        <item x="78"/>
        <item x="95"/>
        <item x="339"/>
        <item x="207"/>
        <item x="346"/>
        <item x="42"/>
        <item x="46"/>
        <item x="20"/>
        <item x="325"/>
        <item x="65"/>
        <item x="265"/>
        <item x="53"/>
        <item x="94"/>
        <item x="90"/>
        <item x="224"/>
        <item x="242"/>
        <item x="160"/>
        <item x="271"/>
        <item x="12"/>
        <item x="5"/>
        <item x="366"/>
        <item x="257"/>
        <item x="195"/>
        <item x="192"/>
        <item x="103"/>
        <item x="83"/>
        <item x="86"/>
        <item x="37"/>
        <item x="216"/>
        <item x="148"/>
        <item x="129"/>
        <item x="77"/>
        <item x="165"/>
        <item x="166"/>
        <item x="137"/>
        <item x="181"/>
        <item x="111"/>
        <item x="76"/>
        <item x="319"/>
        <item x="387"/>
        <item x="6"/>
        <item x="183"/>
        <item x="106"/>
        <item x="107"/>
        <item x="151"/>
        <item x="63"/>
        <item x="263"/>
        <item x="212"/>
        <item x="91"/>
        <item x="174"/>
        <item x="225"/>
        <item x="35"/>
        <item x="49"/>
        <item x="140"/>
        <item x="170"/>
        <item x="220"/>
        <item x="276"/>
        <item x="71"/>
        <item x="236"/>
        <item x="43"/>
        <item x="8"/>
        <item x="188"/>
        <item x="93"/>
        <item x="84"/>
        <item x="159"/>
        <item x="128"/>
        <item x="113"/>
        <item x="251"/>
        <item x="121"/>
        <item x="172"/>
        <item x="206"/>
        <item x="371"/>
        <item x="348"/>
        <item x="24"/>
        <item x="105"/>
        <item x="384"/>
        <item x="27"/>
        <item x="362"/>
        <item x="369"/>
        <item x="38"/>
        <item x="352"/>
        <item x="122"/>
        <item x="233"/>
        <item x="347"/>
        <item x="218"/>
        <item x="79"/>
        <item x="355"/>
        <item x="259"/>
        <item x="320"/>
        <item x="9"/>
        <item x="44"/>
        <item x="116"/>
        <item x="321"/>
        <item x="281"/>
        <item x="255"/>
        <item x="360"/>
        <item x="326"/>
        <item x="364"/>
        <item x="226"/>
        <item x="186"/>
        <item x="279"/>
        <item x="187"/>
        <item x="180"/>
        <item x="185"/>
        <item x="39"/>
        <item x="152"/>
        <item x="96"/>
        <item x="376"/>
        <item x="291"/>
        <item x="210"/>
        <item x="350"/>
        <item x="13"/>
        <item x="59"/>
        <item x="385"/>
        <item x="115"/>
        <item x="290"/>
        <item x="139"/>
        <item x="318"/>
        <item x="378"/>
        <item x="270"/>
        <item x="4"/>
        <item x="287"/>
        <item x="55"/>
        <item x="342"/>
        <item x="349"/>
        <item x="223"/>
        <item x="275"/>
        <item x="131"/>
        <item x="273"/>
        <item x="80"/>
        <item x="307"/>
        <item x="262"/>
        <item x="26"/>
        <item x="294"/>
        <item x="381"/>
        <item x="331"/>
        <item x="191"/>
        <item x="383"/>
        <item x="329"/>
        <item x="343"/>
        <item x="241"/>
        <item x="1"/>
        <item x="238"/>
        <item x="30"/>
        <item x="363"/>
        <item x="234"/>
        <item x="300"/>
        <item x="196"/>
        <item x="134"/>
        <item x="283"/>
        <item x="374"/>
        <item x="299"/>
        <item x="330"/>
        <item x="311"/>
        <item x="214"/>
        <item x="64"/>
        <item x="305"/>
        <item x="17"/>
        <item x="345"/>
        <item x="293"/>
        <item x="316"/>
        <item x="370"/>
        <item x="386"/>
        <item x="333"/>
        <item x="377"/>
        <item x="100"/>
        <item x="155"/>
        <item x="21"/>
        <item x="98"/>
        <item x="315"/>
        <item x="28"/>
        <item x="337"/>
        <item x="235"/>
        <item x="375"/>
        <item x="372"/>
        <item x="379"/>
        <item x="88"/>
        <item x="61"/>
        <item x="204"/>
        <item x="309"/>
        <item x="332"/>
        <item x="69"/>
        <item x="99"/>
        <item x="380"/>
        <item x="194"/>
        <item x="373"/>
        <item x="101"/>
        <item x="282"/>
        <item x="141"/>
        <item x="302"/>
        <item x="52"/>
        <item x="130"/>
        <item x="297"/>
        <item x="48"/>
        <item x="158"/>
        <item x="124"/>
        <item x="243"/>
        <item t="default"/>
      </items>
    </pivotField>
    <pivotField numFmtId="2" showAll="0"/>
    <pivotField showAll="0"/>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Observed Length (m)" fld="5" subtotal="average" baseField="0" baseItem="0" numFmtId="164"/>
  </dataFields>
  <formats count="1">
    <format dxfId="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9F1458-9043-5F47-A97C-C8E27DDB7985}" name="habitat_typ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Habitat Type">
  <location ref="A174:B204" firstHeaderRow="1"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showAll="0"/>
    <pivotField axis="axisRow" showAll="0">
      <items count="30">
        <item x="23"/>
        <item x="20"/>
        <item x="22"/>
        <item x="18"/>
        <item x="11"/>
        <item x="10"/>
        <item x="2"/>
        <item x="21"/>
        <item x="6"/>
        <item x="13"/>
        <item x="14"/>
        <item x="25"/>
        <item x="24"/>
        <item x="8"/>
        <item x="7"/>
        <item x="16"/>
        <item x="1"/>
        <item x="12"/>
        <item x="15"/>
        <item x="27"/>
        <item x="28"/>
        <item x="4"/>
        <item x="3"/>
        <item x="17"/>
        <item x="5"/>
        <item x="19"/>
        <item x="9"/>
        <item x="0"/>
        <item x="26"/>
        <item t="default"/>
      </items>
    </pivotField>
    <pivotField showAll="0"/>
    <pivotField showAll="0"/>
    <pivotField showAll="0"/>
    <pivotField numFmtId="49" showAll="0"/>
  </pivotFields>
  <rowFields count="1">
    <field x="1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Scientific Name" fld="2"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800E7F-174B-0941-AC4A-45AEB857E302}" name="species_coun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pecies">
  <location ref="A3:B22" firstHeaderRow="1" firstDataRow="1" firstDataCol="1"/>
  <pivotFields count="16">
    <pivotField numFmtId="1" showAll="0"/>
    <pivotField showAll="0"/>
    <pivotField axis="axisRow" dataField="1" showAll="0" sortType="ascending">
      <items count="19">
        <item x="1"/>
        <item x="17"/>
        <item x="2"/>
        <item x="15"/>
        <item x="12"/>
        <item x="0"/>
        <item x="8"/>
        <item x="13"/>
        <item x="3"/>
        <item x="10"/>
        <item x="9"/>
        <item x="11"/>
        <item x="4"/>
        <item x="6"/>
        <item x="14"/>
        <item x="16"/>
        <item x="5"/>
        <item x="7"/>
        <item t="default"/>
      </items>
    </pivotField>
    <pivotField showAll="0"/>
    <pivotField showAll="0"/>
    <pivotField numFmtId="2" showAll="0"/>
    <pivotField numFmtId="2" showAll="0"/>
    <pivotField showAll="0"/>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pecie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F89209-85BB-2149-8A63-5C19457FF2D2}" name="sex_by_specie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x">
  <location ref="A104:B108" firstHeaderRow="1" firstDataRow="1" firstDataCol="1"/>
  <pivotFields count="16">
    <pivotField numFmtId="1" showAll="0"/>
    <pivotField showAll="0"/>
    <pivotField dataField="1" showAll="0"/>
    <pivotField showAll="0"/>
    <pivotField showAll="0"/>
    <pivotField numFmtId="2" showAll="0"/>
    <pivotField numFmtId="2" showAll="0"/>
    <pivotField showAll="0"/>
    <pivotField axis="axisRow" showAll="0">
      <items count="4">
        <item x="2"/>
        <item x="0"/>
        <item x="1"/>
        <item t="default"/>
      </items>
    </pivotField>
    <pivotField showAll="0"/>
    <pivotField showAll="0"/>
    <pivotField showAll="0"/>
    <pivotField showAll="0"/>
    <pivotField showAll="0"/>
    <pivotField showAll="0"/>
    <pivotField numFmtId="49" showAll="0"/>
  </pivotFields>
  <rowFields count="1">
    <field x="8"/>
  </rowFields>
  <rowItems count="4">
    <i>
      <x/>
    </i>
    <i>
      <x v="1"/>
    </i>
    <i>
      <x v="2"/>
    </i>
    <i t="grand">
      <x/>
    </i>
  </rowItems>
  <colItems count="1">
    <i/>
  </colItems>
  <dataFields count="1">
    <dataField name="Count of Scientific 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71490B-5C27-8149-8BEC-C532B7ED2C56}" name="observations_by_country"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or Region">
  <location ref="A123:B171" firstHeaderRow="1"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axis="axisRow" showAll="0">
      <items count="48">
        <item x="20"/>
        <item x="0"/>
        <item x="8"/>
        <item x="31"/>
        <item x="5"/>
        <item x="39"/>
        <item x="24"/>
        <item x="14"/>
        <item x="32"/>
        <item x="38"/>
        <item x="9"/>
        <item x="15"/>
        <item x="33"/>
        <item x="35"/>
        <item x="42"/>
        <item x="23"/>
        <item x="27"/>
        <item x="3"/>
        <item x="29"/>
        <item x="10"/>
        <item x="26"/>
        <item x="40"/>
        <item x="16"/>
        <item x="41"/>
        <item x="7"/>
        <item x="36"/>
        <item x="12"/>
        <item x="34"/>
        <item x="43"/>
        <item x="2"/>
        <item x="46"/>
        <item x="37"/>
        <item x="28"/>
        <item x="17"/>
        <item x="19"/>
        <item x="11"/>
        <item x="21"/>
        <item x="25"/>
        <item x="22"/>
        <item x="45"/>
        <item x="6"/>
        <item x="13"/>
        <item x="4"/>
        <item x="44"/>
        <item x="18"/>
        <item x="1"/>
        <item x="30"/>
        <item t="default"/>
      </items>
    </pivotField>
    <pivotField showAll="0"/>
    <pivotField showAll="0"/>
    <pivotField showAll="0"/>
    <pivotField showAll="0"/>
    <pivotField numFmtId="49" showAll="0"/>
  </pivotFields>
  <rowFields count="1">
    <field x="1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Count of Scientific 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083EB4-E1C3-7549-BDE4-0C031F75242F}" name="length_stat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E8" firstHeaderRow="0" firstDataRow="1" firstDataCol="0"/>
  <pivotFields count="16">
    <pivotField numFmtId="1" showAll="0"/>
    <pivotField showAll="0"/>
    <pivotField showAll="0"/>
    <pivotField showAll="0"/>
    <pivotField showAll="0"/>
    <pivotField dataField="1" numFmtId="2" showAll="0"/>
    <pivotField numFmtId="2" showAll="0"/>
    <pivotField showAll="0"/>
    <pivotField showAll="0"/>
    <pivotField showAll="0"/>
    <pivotField showAll="0"/>
    <pivotField showAll="0"/>
    <pivotField showAll="0"/>
    <pivotField showAll="0"/>
    <pivotField showAll="0"/>
    <pivotField numFmtId="49" showAll="0"/>
  </pivotFields>
  <rowItems count="1">
    <i/>
  </rowItems>
  <colFields count="1">
    <field x="-2"/>
  </colFields>
  <colItems count="4">
    <i>
      <x/>
    </i>
    <i i="1">
      <x v="1"/>
    </i>
    <i i="2">
      <x v="2"/>
    </i>
    <i i="3">
      <x v="3"/>
    </i>
  </colItems>
  <dataFields count="4">
    <dataField name="Average Length (m)" fld="5" subtotal="average" baseField="0" baseItem="0"/>
    <dataField name="Max. Length (m)" fld="5" subtotal="max" baseField="0" baseItem="0"/>
    <dataField name="Min. Length (m)" fld="5" subtotal="min" baseField="0" baseItem="0"/>
    <dataField name="StdDev  Length (m)2" fld="5"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1DDC68-4578-8040-A5AD-0A8251725558}" name="weight_stat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4:E5" firstHeaderRow="0" firstDataRow="1" firstDataCol="0"/>
  <pivotFields count="16">
    <pivotField numFmtId="1" showAll="0"/>
    <pivotField showAll="0"/>
    <pivotField showAll="0"/>
    <pivotField showAll="0"/>
    <pivotField showAll="0"/>
    <pivotField numFmtId="2" showAll="0"/>
    <pivotField dataField="1" numFmtId="2" showAll="0"/>
    <pivotField showAll="0"/>
    <pivotField showAll="0"/>
    <pivotField showAll="0"/>
    <pivotField showAll="0"/>
    <pivotField showAll="0"/>
    <pivotField showAll="0"/>
    <pivotField showAll="0"/>
    <pivotField showAll="0"/>
    <pivotField numFmtId="49" showAll="0"/>
  </pivotFields>
  <rowItems count="1">
    <i/>
  </rowItems>
  <colFields count="1">
    <field x="-2"/>
  </colFields>
  <colItems count="4">
    <i>
      <x/>
    </i>
    <i i="1">
      <x v="1"/>
    </i>
    <i i="2">
      <x v="2"/>
    </i>
    <i i="3">
      <x v="3"/>
    </i>
  </colItems>
  <dataFields count="4">
    <dataField name="Average Weight (kg)" fld="6" subtotal="average" baseField="0" baseItem="0"/>
    <dataField name="Max. Weight (kg)" fld="6" subtotal="max" baseField="0" baseItem="0"/>
    <dataField name="Min. Weight (kg)" fld="6" subtotal="min" baseField="0" baseItem="0"/>
    <dataField name="StdDev  Weight (kg)" fld="6" subtotal="stdDev"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551CA31-E943-594E-B63E-C137E16DDA2E}" autoFormatId="16" applyNumberFormats="0" applyBorderFormats="0" applyFontFormats="0" applyPatternFormats="0" applyAlignmentFormats="0" applyWidthHeightFormats="0">
  <queryTableRefresh nextId="16">
    <queryTableFields count="15">
      <queryTableField id="1" name="Observation ID" tableColumnId="1"/>
      <queryTableField id="2" name="Common Name" tableColumnId="2"/>
      <queryTableField id="3" name="Scientific Name" tableColumnId="3"/>
      <queryTableField id="4" name="Family" tableColumnId="4"/>
      <queryTableField id="5" name="Genus" tableColumnId="5"/>
      <queryTableField id="6" name="Observed Length (m)" tableColumnId="6"/>
      <queryTableField id="7" name="Observed Weight (kg)" tableColumnId="7"/>
      <queryTableField id="8" name="Age Class" tableColumnId="8"/>
      <queryTableField id="9" name="Sex" tableColumnId="9"/>
      <queryTableField id="10" name="Date of Observation" tableColumnId="10"/>
      <queryTableField id="11" name="Country/Region" tableColumnId="11"/>
      <queryTableField id="12" name="Habitat Type" tableColumnId="12"/>
      <queryTableField id="13" name="Conservation Status" tableColumnId="13"/>
      <queryTableField id="14" name="Observer Name" tableColumnId="14"/>
      <queryTableField id="15" name="Notes"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A7665B2A-65CA-D944-89BA-322CBEAA1801}" autoFormatId="16" applyNumberFormats="0" applyBorderFormats="0" applyFontFormats="0" applyPatternFormats="0" applyAlignmentFormats="0" applyWidthHeightFormats="0">
  <queryTableRefresh nextId="18" unboundColumnsRight="1">
    <queryTableFields count="16">
      <queryTableField id="1" name="Observation ID" tableColumnId="1"/>
      <queryTableField id="2" name="Common Name" tableColumnId="2"/>
      <queryTableField id="3" name="Scientific Name" tableColumnId="3"/>
      <queryTableField id="4" name="Family" tableColumnId="4"/>
      <queryTableField id="5" name="Genus" tableColumnId="5"/>
      <queryTableField id="6" name="Observed Length (m)" tableColumnId="6"/>
      <queryTableField id="7" name="Observed Weight (kg)" tableColumnId="7"/>
      <queryTableField id="8" name="Age Class" tableColumnId="8"/>
      <queryTableField id="9" name="Sex" tableColumnId="9"/>
      <queryTableField id="10" name="Date of Observation" tableColumnId="10"/>
      <queryTableField id="11" name="Country/Region" tableColumnId="11"/>
      <queryTableField id="12" name="Habitat Type" tableColumnId="12"/>
      <queryTableField id="13" name="Conservation Status" tableColumnId="13"/>
      <queryTableField id="14" name="Observer Name" tableColumnId="14"/>
      <queryTableField id="15" name="Notes" tableColumnId="15"/>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us" xr10:uid="{9817269E-E07E-0041-B1BC-58A16DDDF8A5}" sourceName="Genus">
  <pivotTables>
    <pivotTable tabId="1" name="count by genus"/>
    <pivotTable tabId="1" name="avg_length_species"/>
    <pivotTable tabId="1" name="avg_weight_species"/>
  </pivotTables>
  <data>
    <tabular pivotCacheId="69837656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us" xr10:uid="{B10A5942-6D46-2941-ACCA-0F13F1C87E6A}" cache="Slicer_Genus" caption="Genus"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469456-B135-8742-9B1C-911FE21B470E}" name="crocodile_dataset__2" displayName="crocodile_dataset__2" ref="A1:O1001" tableType="queryTable" totalsRowShown="0">
  <autoFilter ref="A1:O1001" xr:uid="{40469456-B135-8742-9B1C-911FE21B470E}"/>
  <tableColumns count="15">
    <tableColumn id="1" xr3:uid="{BB48B0D0-BF04-BA4E-9327-6677BD1623E1}" uniqueName="1" name="Observation ID" queryTableFieldId="1"/>
    <tableColumn id="2" xr3:uid="{C88AE503-82C8-6248-B06A-61EE8CDCC40A}" uniqueName="2" name="Common Name" queryTableFieldId="2" dataDxfId="52"/>
    <tableColumn id="3" xr3:uid="{6788BA53-1410-7445-881C-4CE6E88EF8AC}" uniqueName="3" name="Scientific Name" queryTableFieldId="3" dataDxfId="51"/>
    <tableColumn id="4" xr3:uid="{FF99E470-9F4B-E941-A1C7-0855DA0D728E}" uniqueName="4" name="Family" queryTableFieldId="4" dataDxfId="50"/>
    <tableColumn id="5" xr3:uid="{6424ECEA-CD1E-684C-B0FE-3F380DEFCB18}" uniqueName="5" name="Genus" queryTableFieldId="5" dataDxfId="49"/>
    <tableColumn id="6" xr3:uid="{1E8D132F-447A-364A-80EF-C76AD289D9F7}" uniqueName="6" name="Observed Length (m)" queryTableFieldId="6"/>
    <tableColumn id="7" xr3:uid="{37A39E37-8071-A741-88C8-A19CA55CE9A8}" uniqueName="7" name="Observed Weight (kg)" queryTableFieldId="7"/>
    <tableColumn id="8" xr3:uid="{43DC8A1D-25A6-B342-9A06-63A21522A368}" uniqueName="8" name="Age Class" queryTableFieldId="8" dataDxfId="48"/>
    <tableColumn id="9" xr3:uid="{F5938C30-F0F3-8C46-9586-C41072B3AAC0}" uniqueName="9" name="Sex" queryTableFieldId="9" dataDxfId="47"/>
    <tableColumn id="10" xr3:uid="{BE7EBF7B-7516-6F4C-BD6C-FD4109D3C134}" uniqueName="10" name="Date of Observation" queryTableFieldId="10" dataDxfId="46"/>
    <tableColumn id="11" xr3:uid="{06A60D99-2B8E-D844-9D7B-38028869DADE}" uniqueName="11" name="Country/Region" queryTableFieldId="11" dataDxfId="45"/>
    <tableColumn id="12" xr3:uid="{5DA9D0BF-876D-1442-A642-99A0AB80D404}" uniqueName="12" name="Habitat Type" queryTableFieldId="12" dataDxfId="44"/>
    <tableColumn id="13" xr3:uid="{4475A7F5-0083-C945-AF91-AD9778E0825D}" uniqueName="13" name="Conservation Status" queryTableFieldId="13" dataDxfId="43"/>
    <tableColumn id="14" xr3:uid="{C09B898A-26DF-C945-A8D9-689B154DF746}" uniqueName="14" name="Observer Name" queryTableFieldId="14" dataDxfId="42"/>
    <tableColumn id="15" xr3:uid="{C2B483BC-7604-FB43-B251-630823AB8C2F}" uniqueName="15" name="Notes" queryTableFieldId="15" dataDxfId="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EF6A45-AEE9-3448-9CE4-C598FE1EC461}" name="crocodile_dataset" displayName="crocodile_dataset" ref="A1:P1001" tableType="queryTable">
  <autoFilter ref="A1:P1001" xr:uid="{17EF6A45-AEE9-3448-9CE4-C598FE1EC461}"/>
  <tableColumns count="16">
    <tableColumn id="1" xr3:uid="{4CA6E08C-A89E-9E4B-9248-65FBCFFA2CD7}" uniqueName="1" name="Observation ID" queryTableFieldId="1" dataDxfId="40" totalsRowDxfId="39"/>
    <tableColumn id="2" xr3:uid="{FF1D3EE0-A759-C142-B362-8E9776217EED}" uniqueName="2" name="Common Name" queryTableFieldId="2" dataDxfId="38" totalsRowDxfId="37"/>
    <tableColumn id="3" xr3:uid="{AFEE6926-DEBA-3642-BACB-66B36225EE1E}" uniqueName="3" name="Scientific Name" queryTableFieldId="3" dataDxfId="36" totalsRowDxfId="35"/>
    <tableColumn id="4" xr3:uid="{6DBD0261-45C1-924A-AF68-F48F5A172239}" uniqueName="4" name="Family" queryTableFieldId="4" dataDxfId="34" totalsRowDxfId="33"/>
    <tableColumn id="5" xr3:uid="{BFD3CEDA-DB6A-9E48-A4EF-4B984B78CE03}" uniqueName="5" name="Genus" queryTableFieldId="5" dataDxfId="32" totalsRowDxfId="31"/>
    <tableColumn id="6" xr3:uid="{7D585F6A-5D21-1949-8039-90868AFB87E5}" uniqueName="6" name="Observed Length (m)" queryTableFieldId="6" dataDxfId="30" totalsRowDxfId="29"/>
    <tableColumn id="7" xr3:uid="{4FF165ED-4AB4-7F4A-8D7E-8BEB486F5F17}" uniqueName="7" name="Observed Weight (kg)" queryTableFieldId="7" dataDxfId="28" totalsRowDxfId="27"/>
    <tableColumn id="8" xr3:uid="{A25CF007-FAEC-2248-A9C0-0A6A5693075C}" uniqueName="8" name="Age Class" queryTableFieldId="8" dataDxfId="26" totalsRowDxfId="25"/>
    <tableColumn id="9" xr3:uid="{2EE3EFEF-A44F-924A-8EA9-755AB22725E0}" uniqueName="9" name="Sex" queryTableFieldId="9" dataDxfId="24" totalsRowDxfId="23"/>
    <tableColumn id="10" xr3:uid="{1CFD29F7-4705-0144-ABA4-4B0B9C97DDC9}" uniqueName="10" name="Date of Observation" queryTableFieldId="10" dataDxfId="22" totalsRowDxfId="21"/>
    <tableColumn id="11" xr3:uid="{4F3D37DE-82E4-584B-879E-3B0879C298FE}" uniqueName="11" name="Country/Region" queryTableFieldId="11" dataDxfId="20" totalsRowDxfId="19"/>
    <tableColumn id="12" xr3:uid="{33F2B6F9-1B47-DF4D-83F6-5829BD8CAAE8}" uniqueName="12" name="Habitat Type" queryTableFieldId="12" dataDxfId="18" totalsRowDxfId="17"/>
    <tableColumn id="13" xr3:uid="{179FCF19-2790-0A4C-9756-E364A5680C0E}" uniqueName="13" name="Conservation Status" queryTableFieldId="13" dataDxfId="16" totalsRowDxfId="15"/>
    <tableColumn id="14" xr3:uid="{9C463C57-1F30-F04A-9AA5-E8C13CB5E379}" uniqueName="14" name="Observer Name" queryTableFieldId="14" dataDxfId="14" totalsRowDxfId="13"/>
    <tableColumn id="15" xr3:uid="{D919291C-183D-7A42-A4EA-6F70F148F701}" uniqueName="15" name="Notes" queryTableFieldId="15" dataDxfId="12" totalsRowDxfId="11"/>
    <tableColumn id="17" xr3:uid="{8F90474C-5E23-4C46-A891-539F11F78A54}" uniqueName="17" name="Duplicate Count" queryTableFieldId="17" dataDxfId="10">
      <calculatedColumnFormula>IF(IFERROR(VLOOKUP(crocodile_dataset[[#This Row],[Observation ID]],A4:A1002,1,FALSE),0),1,0)</calculatedColumnFormula>
    </tableColumn>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2" dT="2025-09-28T20:42:55.51" personId="{09CB50DF-FC12-2C48-8902-835225B18043}" id="{1DC1D19D-9024-6C4F-8C41-C67C0FFC2FA3}">
    <text xml:space="preserve">No null values found </text>
  </threadedComment>
  <threadedComment ref="A5" dT="2025-09-28T20:43:06.97" personId="{09CB50DF-FC12-2C48-8902-835225B18043}" id="{7B452C08-9452-E643-9E31-3CF99B70609D}">
    <text xml:space="preserve">No duplicates found
</text>
  </threadedComment>
</ThreadedComments>
</file>

<file path=xl/threadedComments/threadedComment2.xml><?xml version="1.0" encoding="utf-8"?>
<ThreadedComments xmlns="http://schemas.microsoft.com/office/spreadsheetml/2018/threadedcomments" xmlns:x="http://schemas.openxmlformats.org/spreadsheetml/2006/main">
  <threadedComment ref="M59" dT="2025-09-25T19:42:03.19" personId="{09CB50DF-FC12-2C48-8902-835225B18043}" id="{1408B32F-EACE-B54F-A263-FA3DBC36148C}">
    <text>Both Crocodylus porosus and Crocodylus niloticus seem to be outliers. On further investigation I’ve been able to confirm that those numbers are correct and that they are usually bigger and heavier than other species.</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2.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5" Type="http://schemas.microsoft.com/office/2017/10/relationships/threadedComment" Target="../threadedComments/threadedComment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1076E-7F1C-6549-AE32-C7C841C69677}">
  <dimension ref="A1:O1001"/>
  <sheetViews>
    <sheetView workbookViewId="0">
      <selection activeCell="B29" sqref="B29"/>
    </sheetView>
  </sheetViews>
  <sheetFormatPr baseColWidth="10" defaultRowHeight="16" x14ac:dyDescent="0.2"/>
  <cols>
    <col min="1" max="1" width="15.83203125" bestFit="1" customWidth="1"/>
    <col min="2" max="2" width="36" bestFit="1" customWidth="1"/>
    <col min="3" max="3" width="22.1640625" bestFit="1" customWidth="1"/>
    <col min="4" max="4" width="12" bestFit="1" customWidth="1"/>
    <col min="5" max="5" width="11.83203125" bestFit="1" customWidth="1"/>
    <col min="6" max="6" width="21" bestFit="1" customWidth="1"/>
    <col min="7" max="7" width="21.5" bestFit="1" customWidth="1"/>
    <col min="8" max="8" width="12" bestFit="1" customWidth="1"/>
    <col min="9" max="9" width="8.5" bestFit="1" customWidth="1"/>
    <col min="10" max="10" width="20.1640625" bestFit="1" customWidth="1"/>
    <col min="11" max="11" width="21" bestFit="1" customWidth="1"/>
    <col min="12" max="12" width="18.5" bestFit="1" customWidth="1"/>
    <col min="13" max="13" width="20.5" bestFit="1" customWidth="1"/>
    <col min="14" max="14" width="23.5" bestFit="1" customWidth="1"/>
    <col min="15" max="15" width="127.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v>1</v>
      </c>
      <c r="B2" t="s">
        <v>15</v>
      </c>
      <c r="C2" t="s">
        <v>16</v>
      </c>
      <c r="D2" t="s">
        <v>17</v>
      </c>
      <c r="E2" t="s">
        <v>18</v>
      </c>
      <c r="F2">
        <v>1.9</v>
      </c>
      <c r="G2">
        <v>62</v>
      </c>
      <c r="H2" t="s">
        <v>19</v>
      </c>
      <c r="I2" t="s">
        <v>20</v>
      </c>
      <c r="J2" t="s">
        <v>21</v>
      </c>
      <c r="K2" t="s">
        <v>22</v>
      </c>
      <c r="L2" t="s">
        <v>23</v>
      </c>
      <c r="M2" t="s">
        <v>24</v>
      </c>
      <c r="N2" t="s">
        <v>25</v>
      </c>
      <c r="O2" t="s">
        <v>26</v>
      </c>
    </row>
    <row r="3" spans="1:15" x14ac:dyDescent="0.2">
      <c r="A3">
        <v>2</v>
      </c>
      <c r="B3" t="s">
        <v>27</v>
      </c>
      <c r="C3" t="s">
        <v>28</v>
      </c>
      <c r="D3" t="s">
        <v>17</v>
      </c>
      <c r="E3" t="s">
        <v>18</v>
      </c>
      <c r="F3">
        <v>4.09</v>
      </c>
      <c r="G3">
        <v>334.5</v>
      </c>
      <c r="H3" t="s">
        <v>19</v>
      </c>
      <c r="I3" t="s">
        <v>20</v>
      </c>
      <c r="J3" t="s">
        <v>29</v>
      </c>
      <c r="K3" t="s">
        <v>30</v>
      </c>
      <c r="L3" t="s">
        <v>31</v>
      </c>
      <c r="M3" t="s">
        <v>32</v>
      </c>
      <c r="N3" t="s">
        <v>33</v>
      </c>
      <c r="O3" t="s">
        <v>34</v>
      </c>
    </row>
    <row r="4" spans="1:15" x14ac:dyDescent="0.2">
      <c r="A4">
        <v>3</v>
      </c>
      <c r="B4" t="s">
        <v>35</v>
      </c>
      <c r="C4" t="s">
        <v>36</v>
      </c>
      <c r="D4" t="s">
        <v>17</v>
      </c>
      <c r="E4" t="s">
        <v>18</v>
      </c>
      <c r="F4">
        <v>1.08</v>
      </c>
      <c r="G4">
        <v>118.2</v>
      </c>
      <c r="H4" t="s">
        <v>37</v>
      </c>
      <c r="I4" t="s">
        <v>38</v>
      </c>
      <c r="J4" t="s">
        <v>39</v>
      </c>
      <c r="K4" t="s">
        <v>30</v>
      </c>
      <c r="L4" t="s">
        <v>40</v>
      </c>
      <c r="M4" t="s">
        <v>41</v>
      </c>
      <c r="N4" t="s">
        <v>42</v>
      </c>
      <c r="O4" t="s">
        <v>43</v>
      </c>
    </row>
    <row r="5" spans="1:15" x14ac:dyDescent="0.2">
      <c r="A5">
        <v>4</v>
      </c>
      <c r="B5" t="s">
        <v>15</v>
      </c>
      <c r="C5" t="s">
        <v>16</v>
      </c>
      <c r="D5" t="s">
        <v>17</v>
      </c>
      <c r="E5" t="s">
        <v>18</v>
      </c>
      <c r="F5">
        <v>2.42</v>
      </c>
      <c r="G5">
        <v>90.4</v>
      </c>
      <c r="H5" t="s">
        <v>19</v>
      </c>
      <c r="I5" t="s">
        <v>20</v>
      </c>
      <c r="J5" t="s">
        <v>44</v>
      </c>
      <c r="K5" t="s">
        <v>45</v>
      </c>
      <c r="L5" t="s">
        <v>46</v>
      </c>
      <c r="M5" t="s">
        <v>24</v>
      </c>
      <c r="N5" t="s">
        <v>47</v>
      </c>
      <c r="O5" t="s">
        <v>48</v>
      </c>
    </row>
    <row r="6" spans="1:15" x14ac:dyDescent="0.2">
      <c r="A6">
        <v>5</v>
      </c>
      <c r="B6" t="s">
        <v>49</v>
      </c>
      <c r="C6" t="s">
        <v>50</v>
      </c>
      <c r="D6" t="s">
        <v>17</v>
      </c>
      <c r="E6" t="s">
        <v>18</v>
      </c>
      <c r="F6">
        <v>3.75</v>
      </c>
      <c r="G6">
        <v>269.39999999999998</v>
      </c>
      <c r="H6" t="s">
        <v>19</v>
      </c>
      <c r="I6" t="s">
        <v>38</v>
      </c>
      <c r="J6" t="s">
        <v>51</v>
      </c>
      <c r="K6" t="s">
        <v>52</v>
      </c>
      <c r="L6" t="s">
        <v>46</v>
      </c>
      <c r="M6" t="s">
        <v>32</v>
      </c>
      <c r="N6" t="s">
        <v>53</v>
      </c>
      <c r="O6" t="s">
        <v>54</v>
      </c>
    </row>
    <row r="7" spans="1:15" x14ac:dyDescent="0.2">
      <c r="A7">
        <v>6</v>
      </c>
      <c r="B7" t="s">
        <v>49</v>
      </c>
      <c r="C7" t="s">
        <v>50</v>
      </c>
      <c r="D7" t="s">
        <v>17</v>
      </c>
      <c r="E7" t="s">
        <v>18</v>
      </c>
      <c r="F7">
        <v>2.64</v>
      </c>
      <c r="G7">
        <v>137.4</v>
      </c>
      <c r="H7" t="s">
        <v>19</v>
      </c>
      <c r="I7" t="s">
        <v>20</v>
      </c>
      <c r="J7" t="s">
        <v>55</v>
      </c>
      <c r="K7" t="s">
        <v>52</v>
      </c>
      <c r="L7" t="s">
        <v>56</v>
      </c>
      <c r="M7" t="s">
        <v>32</v>
      </c>
      <c r="N7" t="s">
        <v>57</v>
      </c>
      <c r="O7" t="s">
        <v>58</v>
      </c>
    </row>
    <row r="8" spans="1:15" x14ac:dyDescent="0.2">
      <c r="A8">
        <v>7</v>
      </c>
      <c r="B8" t="s">
        <v>59</v>
      </c>
      <c r="C8" t="s">
        <v>60</v>
      </c>
      <c r="D8" t="s">
        <v>17</v>
      </c>
      <c r="E8" t="s">
        <v>18</v>
      </c>
      <c r="F8">
        <v>2.85</v>
      </c>
      <c r="G8">
        <v>157.69999999999999</v>
      </c>
      <c r="H8" t="s">
        <v>61</v>
      </c>
      <c r="I8" t="s">
        <v>20</v>
      </c>
      <c r="J8" t="s">
        <v>62</v>
      </c>
      <c r="K8" t="s">
        <v>63</v>
      </c>
      <c r="L8" t="s">
        <v>64</v>
      </c>
      <c r="M8" t="s">
        <v>41</v>
      </c>
      <c r="N8" t="s">
        <v>65</v>
      </c>
      <c r="O8" t="s">
        <v>66</v>
      </c>
    </row>
    <row r="9" spans="1:15" x14ac:dyDescent="0.2">
      <c r="A9">
        <v>8</v>
      </c>
      <c r="B9" t="s">
        <v>67</v>
      </c>
      <c r="C9" t="s">
        <v>68</v>
      </c>
      <c r="D9" t="s">
        <v>17</v>
      </c>
      <c r="E9" t="s">
        <v>69</v>
      </c>
      <c r="F9">
        <v>0.35</v>
      </c>
      <c r="G9">
        <v>4.7</v>
      </c>
      <c r="H9" t="s">
        <v>37</v>
      </c>
      <c r="I9" t="s">
        <v>38</v>
      </c>
      <c r="J9" t="s">
        <v>70</v>
      </c>
      <c r="K9" t="s">
        <v>71</v>
      </c>
      <c r="L9" t="s">
        <v>72</v>
      </c>
      <c r="M9" t="s">
        <v>73</v>
      </c>
      <c r="N9" t="s">
        <v>74</v>
      </c>
      <c r="O9" t="s">
        <v>75</v>
      </c>
    </row>
    <row r="10" spans="1:15" x14ac:dyDescent="0.2">
      <c r="A10">
        <v>9</v>
      </c>
      <c r="B10" t="s">
        <v>76</v>
      </c>
      <c r="C10" t="s">
        <v>77</v>
      </c>
      <c r="D10" t="s">
        <v>17</v>
      </c>
      <c r="E10" t="s">
        <v>18</v>
      </c>
      <c r="F10">
        <v>3.05</v>
      </c>
      <c r="G10">
        <v>201.2</v>
      </c>
      <c r="H10" t="s">
        <v>19</v>
      </c>
      <c r="I10" t="s">
        <v>20</v>
      </c>
      <c r="J10" t="s">
        <v>78</v>
      </c>
      <c r="K10" t="s">
        <v>79</v>
      </c>
      <c r="L10" t="s">
        <v>80</v>
      </c>
      <c r="M10" t="s">
        <v>24</v>
      </c>
      <c r="N10" t="s">
        <v>81</v>
      </c>
      <c r="O10" t="s">
        <v>82</v>
      </c>
    </row>
    <row r="11" spans="1:15" x14ac:dyDescent="0.2">
      <c r="A11">
        <v>10</v>
      </c>
      <c r="B11" t="s">
        <v>15</v>
      </c>
      <c r="C11" t="s">
        <v>16</v>
      </c>
      <c r="D11" t="s">
        <v>17</v>
      </c>
      <c r="E11" t="s">
        <v>18</v>
      </c>
      <c r="F11">
        <v>3.39</v>
      </c>
      <c r="G11">
        <v>197.2</v>
      </c>
      <c r="H11" t="s">
        <v>19</v>
      </c>
      <c r="I11" t="s">
        <v>20</v>
      </c>
      <c r="J11" t="s">
        <v>83</v>
      </c>
      <c r="K11" t="s">
        <v>45</v>
      </c>
      <c r="L11" t="s">
        <v>84</v>
      </c>
      <c r="M11" t="s">
        <v>24</v>
      </c>
      <c r="N11" t="s">
        <v>85</v>
      </c>
      <c r="O11" t="s">
        <v>86</v>
      </c>
    </row>
    <row r="12" spans="1:15" x14ac:dyDescent="0.2">
      <c r="A12">
        <v>11</v>
      </c>
      <c r="B12" t="s">
        <v>87</v>
      </c>
      <c r="C12" t="s">
        <v>88</v>
      </c>
      <c r="D12" t="s">
        <v>17</v>
      </c>
      <c r="E12" t="s">
        <v>69</v>
      </c>
      <c r="F12">
        <v>1.22</v>
      </c>
      <c r="G12">
        <v>15.8</v>
      </c>
      <c r="H12" t="s">
        <v>19</v>
      </c>
      <c r="I12" t="s">
        <v>20</v>
      </c>
      <c r="J12" t="s">
        <v>89</v>
      </c>
      <c r="K12" t="s">
        <v>90</v>
      </c>
      <c r="L12" t="s">
        <v>91</v>
      </c>
      <c r="M12" t="s">
        <v>32</v>
      </c>
      <c r="N12" t="s">
        <v>92</v>
      </c>
      <c r="O12" t="s">
        <v>93</v>
      </c>
    </row>
    <row r="13" spans="1:15" x14ac:dyDescent="0.2">
      <c r="A13">
        <v>12</v>
      </c>
      <c r="B13" t="s">
        <v>15</v>
      </c>
      <c r="C13" t="s">
        <v>16</v>
      </c>
      <c r="D13" t="s">
        <v>17</v>
      </c>
      <c r="E13" t="s">
        <v>18</v>
      </c>
      <c r="F13">
        <v>1.84</v>
      </c>
      <c r="G13">
        <v>60.7</v>
      </c>
      <c r="H13" t="s">
        <v>19</v>
      </c>
      <c r="I13" t="s">
        <v>20</v>
      </c>
      <c r="J13" t="s">
        <v>94</v>
      </c>
      <c r="K13" t="s">
        <v>22</v>
      </c>
      <c r="L13" t="s">
        <v>84</v>
      </c>
      <c r="M13" t="s">
        <v>24</v>
      </c>
      <c r="N13" t="s">
        <v>95</v>
      </c>
      <c r="O13" t="s">
        <v>96</v>
      </c>
    </row>
    <row r="14" spans="1:15" x14ac:dyDescent="0.2">
      <c r="A14">
        <v>13</v>
      </c>
      <c r="B14" t="s">
        <v>59</v>
      </c>
      <c r="C14" t="s">
        <v>60</v>
      </c>
      <c r="D14" t="s">
        <v>17</v>
      </c>
      <c r="E14" t="s">
        <v>18</v>
      </c>
      <c r="F14">
        <v>2.63</v>
      </c>
      <c r="G14">
        <v>121.3</v>
      </c>
      <c r="H14" t="s">
        <v>61</v>
      </c>
      <c r="I14" t="s">
        <v>38</v>
      </c>
      <c r="J14" t="s">
        <v>97</v>
      </c>
      <c r="K14" t="s">
        <v>98</v>
      </c>
      <c r="L14" t="s">
        <v>64</v>
      </c>
      <c r="M14" t="s">
        <v>41</v>
      </c>
      <c r="N14" t="s">
        <v>99</v>
      </c>
      <c r="O14" t="s">
        <v>100</v>
      </c>
    </row>
    <row r="15" spans="1:15" x14ac:dyDescent="0.2">
      <c r="A15">
        <v>14</v>
      </c>
      <c r="B15" t="s">
        <v>27</v>
      </c>
      <c r="C15" t="s">
        <v>28</v>
      </c>
      <c r="D15" t="s">
        <v>17</v>
      </c>
      <c r="E15" t="s">
        <v>18</v>
      </c>
      <c r="F15">
        <v>3.65</v>
      </c>
      <c r="G15">
        <v>217.7</v>
      </c>
      <c r="H15" t="s">
        <v>19</v>
      </c>
      <c r="I15" t="s">
        <v>20</v>
      </c>
      <c r="J15" t="s">
        <v>101</v>
      </c>
      <c r="K15" t="s">
        <v>45</v>
      </c>
      <c r="L15" t="s">
        <v>31</v>
      </c>
      <c r="M15" t="s">
        <v>32</v>
      </c>
      <c r="N15" t="s">
        <v>102</v>
      </c>
      <c r="O15" t="s">
        <v>103</v>
      </c>
    </row>
    <row r="16" spans="1:15" x14ac:dyDescent="0.2">
      <c r="A16">
        <v>15</v>
      </c>
      <c r="B16" t="s">
        <v>87</v>
      </c>
      <c r="C16" t="s">
        <v>88</v>
      </c>
      <c r="D16" t="s">
        <v>17</v>
      </c>
      <c r="E16" t="s">
        <v>69</v>
      </c>
      <c r="F16">
        <v>1.32</v>
      </c>
      <c r="G16">
        <v>19.2</v>
      </c>
      <c r="H16" t="s">
        <v>19</v>
      </c>
      <c r="I16" t="s">
        <v>104</v>
      </c>
      <c r="J16" t="s">
        <v>105</v>
      </c>
      <c r="K16" t="s">
        <v>106</v>
      </c>
      <c r="L16" t="s">
        <v>91</v>
      </c>
      <c r="M16" t="s">
        <v>32</v>
      </c>
      <c r="N16" t="s">
        <v>107</v>
      </c>
      <c r="O16" t="s">
        <v>108</v>
      </c>
    </row>
    <row r="17" spans="1:15" x14ac:dyDescent="0.2">
      <c r="A17">
        <v>16</v>
      </c>
      <c r="B17" t="s">
        <v>15</v>
      </c>
      <c r="C17" t="s">
        <v>16</v>
      </c>
      <c r="D17" t="s">
        <v>17</v>
      </c>
      <c r="E17" t="s">
        <v>18</v>
      </c>
      <c r="F17">
        <v>2</v>
      </c>
      <c r="G17">
        <v>67.900000000000006</v>
      </c>
      <c r="H17" t="s">
        <v>19</v>
      </c>
      <c r="I17" t="s">
        <v>38</v>
      </c>
      <c r="J17" t="s">
        <v>109</v>
      </c>
      <c r="K17" t="s">
        <v>45</v>
      </c>
      <c r="L17" t="s">
        <v>46</v>
      </c>
      <c r="M17" t="s">
        <v>24</v>
      </c>
      <c r="N17" t="s">
        <v>110</v>
      </c>
      <c r="O17" t="s">
        <v>111</v>
      </c>
    </row>
    <row r="18" spans="1:15" x14ac:dyDescent="0.2">
      <c r="A18">
        <v>17</v>
      </c>
      <c r="B18" t="s">
        <v>15</v>
      </c>
      <c r="C18" t="s">
        <v>16</v>
      </c>
      <c r="D18" t="s">
        <v>17</v>
      </c>
      <c r="E18" t="s">
        <v>18</v>
      </c>
      <c r="F18">
        <v>1.98</v>
      </c>
      <c r="G18">
        <v>61.5</v>
      </c>
      <c r="H18" t="s">
        <v>37</v>
      </c>
      <c r="I18" t="s">
        <v>38</v>
      </c>
      <c r="J18" t="s">
        <v>112</v>
      </c>
      <c r="K18" t="s">
        <v>45</v>
      </c>
      <c r="L18" t="s">
        <v>84</v>
      </c>
      <c r="M18" t="s">
        <v>24</v>
      </c>
      <c r="N18" t="s">
        <v>113</v>
      </c>
      <c r="O18" t="s">
        <v>114</v>
      </c>
    </row>
    <row r="19" spans="1:15" x14ac:dyDescent="0.2">
      <c r="A19">
        <v>18</v>
      </c>
      <c r="B19" t="s">
        <v>115</v>
      </c>
      <c r="C19" t="s">
        <v>116</v>
      </c>
      <c r="D19" t="s">
        <v>17</v>
      </c>
      <c r="E19" t="s">
        <v>18</v>
      </c>
      <c r="F19">
        <v>4.37</v>
      </c>
      <c r="G19">
        <v>565</v>
      </c>
      <c r="H19" t="s">
        <v>19</v>
      </c>
      <c r="I19" t="s">
        <v>104</v>
      </c>
      <c r="J19" t="s">
        <v>117</v>
      </c>
      <c r="K19" t="s">
        <v>79</v>
      </c>
      <c r="L19" t="s">
        <v>56</v>
      </c>
      <c r="M19" t="s">
        <v>24</v>
      </c>
      <c r="N19" t="s">
        <v>118</v>
      </c>
      <c r="O19" t="s">
        <v>119</v>
      </c>
    </row>
    <row r="20" spans="1:15" x14ac:dyDescent="0.2">
      <c r="A20">
        <v>19</v>
      </c>
      <c r="B20" t="s">
        <v>120</v>
      </c>
      <c r="C20" t="s">
        <v>121</v>
      </c>
      <c r="D20" t="s">
        <v>17</v>
      </c>
      <c r="E20" t="s">
        <v>18</v>
      </c>
      <c r="F20">
        <v>1.07</v>
      </c>
      <c r="G20">
        <v>31.1</v>
      </c>
      <c r="H20" t="s">
        <v>37</v>
      </c>
      <c r="I20" t="s">
        <v>38</v>
      </c>
      <c r="J20" t="s">
        <v>122</v>
      </c>
      <c r="K20" t="s">
        <v>123</v>
      </c>
      <c r="L20" t="s">
        <v>124</v>
      </c>
      <c r="M20" t="s">
        <v>73</v>
      </c>
      <c r="N20" t="s">
        <v>125</v>
      </c>
      <c r="O20" t="s">
        <v>126</v>
      </c>
    </row>
    <row r="21" spans="1:15" x14ac:dyDescent="0.2">
      <c r="A21">
        <v>20</v>
      </c>
      <c r="B21" t="s">
        <v>127</v>
      </c>
      <c r="C21" t="s">
        <v>128</v>
      </c>
      <c r="D21" t="s">
        <v>17</v>
      </c>
      <c r="E21" t="s">
        <v>18</v>
      </c>
      <c r="F21">
        <v>1.55</v>
      </c>
      <c r="G21">
        <v>350.9</v>
      </c>
      <c r="H21" t="s">
        <v>37</v>
      </c>
      <c r="I21" t="s">
        <v>20</v>
      </c>
      <c r="J21" t="s">
        <v>129</v>
      </c>
      <c r="K21" t="s">
        <v>130</v>
      </c>
      <c r="L21" t="s">
        <v>131</v>
      </c>
      <c r="M21" t="s">
        <v>24</v>
      </c>
      <c r="N21" t="s">
        <v>132</v>
      </c>
      <c r="O21" t="s">
        <v>133</v>
      </c>
    </row>
    <row r="22" spans="1:15" x14ac:dyDescent="0.2">
      <c r="A22">
        <v>21</v>
      </c>
      <c r="B22" t="s">
        <v>120</v>
      </c>
      <c r="C22" t="s">
        <v>121</v>
      </c>
      <c r="D22" t="s">
        <v>17</v>
      </c>
      <c r="E22" t="s">
        <v>18</v>
      </c>
      <c r="F22">
        <v>2.52</v>
      </c>
      <c r="G22">
        <v>89.6</v>
      </c>
      <c r="H22" t="s">
        <v>61</v>
      </c>
      <c r="I22" t="s">
        <v>38</v>
      </c>
      <c r="J22" t="s">
        <v>134</v>
      </c>
      <c r="K22" t="s">
        <v>135</v>
      </c>
      <c r="L22" t="s">
        <v>124</v>
      </c>
      <c r="M22" t="s">
        <v>73</v>
      </c>
      <c r="N22" t="s">
        <v>136</v>
      </c>
      <c r="O22" t="s">
        <v>137</v>
      </c>
    </row>
    <row r="23" spans="1:15" x14ac:dyDescent="0.2">
      <c r="A23">
        <v>22</v>
      </c>
      <c r="B23" t="s">
        <v>115</v>
      </c>
      <c r="C23" t="s">
        <v>116</v>
      </c>
      <c r="D23" t="s">
        <v>17</v>
      </c>
      <c r="E23" t="s">
        <v>18</v>
      </c>
      <c r="F23">
        <v>4.6500000000000004</v>
      </c>
      <c r="G23">
        <v>759.8</v>
      </c>
      <c r="H23" t="s">
        <v>19</v>
      </c>
      <c r="I23" t="s">
        <v>20</v>
      </c>
      <c r="J23" t="s">
        <v>138</v>
      </c>
      <c r="K23" t="s">
        <v>139</v>
      </c>
      <c r="L23" t="s">
        <v>80</v>
      </c>
      <c r="M23" t="s">
        <v>24</v>
      </c>
      <c r="N23" t="s">
        <v>140</v>
      </c>
      <c r="O23" t="s">
        <v>141</v>
      </c>
    </row>
    <row r="24" spans="1:15" x14ac:dyDescent="0.2">
      <c r="A24">
        <v>23</v>
      </c>
      <c r="B24" t="s">
        <v>67</v>
      </c>
      <c r="C24" t="s">
        <v>68</v>
      </c>
      <c r="D24" t="s">
        <v>17</v>
      </c>
      <c r="E24" t="s">
        <v>69</v>
      </c>
      <c r="F24">
        <v>1.77</v>
      </c>
      <c r="G24">
        <v>36</v>
      </c>
      <c r="H24" t="s">
        <v>19</v>
      </c>
      <c r="I24" t="s">
        <v>20</v>
      </c>
      <c r="J24" t="s">
        <v>39</v>
      </c>
      <c r="K24" t="s">
        <v>142</v>
      </c>
      <c r="L24" t="s">
        <v>72</v>
      </c>
      <c r="M24" t="s">
        <v>73</v>
      </c>
      <c r="N24" t="s">
        <v>143</v>
      </c>
      <c r="O24" t="s">
        <v>144</v>
      </c>
    </row>
    <row r="25" spans="1:15" x14ac:dyDescent="0.2">
      <c r="A25">
        <v>24</v>
      </c>
      <c r="B25" t="s">
        <v>145</v>
      </c>
      <c r="C25" t="s">
        <v>146</v>
      </c>
      <c r="D25" t="s">
        <v>17</v>
      </c>
      <c r="E25" t="s">
        <v>18</v>
      </c>
      <c r="F25">
        <v>2.44</v>
      </c>
      <c r="G25">
        <v>107.9</v>
      </c>
      <c r="H25" t="s">
        <v>61</v>
      </c>
      <c r="I25" t="s">
        <v>20</v>
      </c>
      <c r="J25" t="s">
        <v>147</v>
      </c>
      <c r="K25" t="s">
        <v>148</v>
      </c>
      <c r="L25" t="s">
        <v>23</v>
      </c>
      <c r="M25" t="s">
        <v>41</v>
      </c>
      <c r="N25" t="s">
        <v>149</v>
      </c>
      <c r="O25" t="s">
        <v>150</v>
      </c>
    </row>
    <row r="26" spans="1:15" x14ac:dyDescent="0.2">
      <c r="A26">
        <v>25</v>
      </c>
      <c r="B26" t="s">
        <v>115</v>
      </c>
      <c r="C26" t="s">
        <v>116</v>
      </c>
      <c r="D26" t="s">
        <v>17</v>
      </c>
      <c r="E26" t="s">
        <v>18</v>
      </c>
      <c r="F26">
        <v>3.18</v>
      </c>
      <c r="G26">
        <v>342.1</v>
      </c>
      <c r="H26" t="s">
        <v>37</v>
      </c>
      <c r="I26" t="s">
        <v>20</v>
      </c>
      <c r="J26" t="s">
        <v>151</v>
      </c>
      <c r="K26" t="s">
        <v>152</v>
      </c>
      <c r="L26" t="s">
        <v>153</v>
      </c>
      <c r="M26" t="s">
        <v>24</v>
      </c>
      <c r="N26" t="s">
        <v>154</v>
      </c>
      <c r="O26" t="s">
        <v>155</v>
      </c>
    </row>
    <row r="27" spans="1:15" x14ac:dyDescent="0.2">
      <c r="A27">
        <v>26</v>
      </c>
      <c r="B27" t="s">
        <v>145</v>
      </c>
      <c r="C27" t="s">
        <v>146</v>
      </c>
      <c r="D27" t="s">
        <v>17</v>
      </c>
      <c r="E27" t="s">
        <v>18</v>
      </c>
      <c r="F27">
        <v>0.34</v>
      </c>
      <c r="G27">
        <v>42.4</v>
      </c>
      <c r="H27" t="s">
        <v>156</v>
      </c>
      <c r="I27" t="s">
        <v>38</v>
      </c>
      <c r="J27" t="s">
        <v>157</v>
      </c>
      <c r="K27" t="s">
        <v>148</v>
      </c>
      <c r="L27" t="s">
        <v>23</v>
      </c>
      <c r="M27" t="s">
        <v>41</v>
      </c>
      <c r="N27" t="s">
        <v>158</v>
      </c>
      <c r="O27" t="s">
        <v>159</v>
      </c>
    </row>
    <row r="28" spans="1:15" x14ac:dyDescent="0.2">
      <c r="A28">
        <v>27</v>
      </c>
      <c r="B28" t="s">
        <v>49</v>
      </c>
      <c r="C28" t="s">
        <v>50</v>
      </c>
      <c r="D28" t="s">
        <v>17</v>
      </c>
      <c r="E28" t="s">
        <v>18</v>
      </c>
      <c r="F28">
        <v>3.39</v>
      </c>
      <c r="G28">
        <v>174.9</v>
      </c>
      <c r="H28" t="s">
        <v>19</v>
      </c>
      <c r="I28" t="s">
        <v>104</v>
      </c>
      <c r="J28" t="s">
        <v>160</v>
      </c>
      <c r="K28" t="s">
        <v>161</v>
      </c>
      <c r="L28" t="s">
        <v>46</v>
      </c>
      <c r="M28" t="s">
        <v>32</v>
      </c>
      <c r="N28" t="s">
        <v>162</v>
      </c>
      <c r="O28" t="s">
        <v>163</v>
      </c>
    </row>
    <row r="29" spans="1:15" x14ac:dyDescent="0.2">
      <c r="A29">
        <v>28</v>
      </c>
      <c r="B29" t="s">
        <v>35</v>
      </c>
      <c r="C29" t="s">
        <v>36</v>
      </c>
      <c r="D29" t="s">
        <v>17</v>
      </c>
      <c r="E29" t="s">
        <v>18</v>
      </c>
      <c r="F29">
        <v>3.94</v>
      </c>
      <c r="G29">
        <v>367.9</v>
      </c>
      <c r="H29" t="s">
        <v>61</v>
      </c>
      <c r="I29" t="s">
        <v>20</v>
      </c>
      <c r="J29" t="s">
        <v>164</v>
      </c>
      <c r="K29" t="s">
        <v>30</v>
      </c>
      <c r="L29" t="s">
        <v>40</v>
      </c>
      <c r="M29" t="s">
        <v>41</v>
      </c>
      <c r="N29" t="s">
        <v>165</v>
      </c>
      <c r="O29" t="s">
        <v>166</v>
      </c>
    </row>
    <row r="30" spans="1:15" x14ac:dyDescent="0.2">
      <c r="A30">
        <v>29</v>
      </c>
      <c r="B30" t="s">
        <v>59</v>
      </c>
      <c r="C30" t="s">
        <v>60</v>
      </c>
      <c r="D30" t="s">
        <v>17</v>
      </c>
      <c r="E30" t="s">
        <v>18</v>
      </c>
      <c r="F30">
        <v>3.22</v>
      </c>
      <c r="G30">
        <v>196.6</v>
      </c>
      <c r="H30" t="s">
        <v>19</v>
      </c>
      <c r="I30" t="s">
        <v>38</v>
      </c>
      <c r="J30" t="s">
        <v>167</v>
      </c>
      <c r="K30" t="s">
        <v>98</v>
      </c>
      <c r="L30" t="s">
        <v>64</v>
      </c>
      <c r="M30" t="s">
        <v>41</v>
      </c>
      <c r="N30" t="s">
        <v>168</v>
      </c>
      <c r="O30" t="s">
        <v>169</v>
      </c>
    </row>
    <row r="31" spans="1:15" x14ac:dyDescent="0.2">
      <c r="A31">
        <v>30</v>
      </c>
      <c r="B31" t="s">
        <v>35</v>
      </c>
      <c r="C31" t="s">
        <v>36</v>
      </c>
      <c r="D31" t="s">
        <v>17</v>
      </c>
      <c r="E31" t="s">
        <v>18</v>
      </c>
      <c r="F31">
        <v>4.71</v>
      </c>
      <c r="G31">
        <v>576.6</v>
      </c>
      <c r="H31" t="s">
        <v>19</v>
      </c>
      <c r="I31" t="s">
        <v>104</v>
      </c>
      <c r="J31" t="s">
        <v>170</v>
      </c>
      <c r="K31" t="s">
        <v>30</v>
      </c>
      <c r="L31" t="s">
        <v>40</v>
      </c>
      <c r="M31" t="s">
        <v>41</v>
      </c>
      <c r="N31" t="s">
        <v>171</v>
      </c>
      <c r="O31" t="s">
        <v>172</v>
      </c>
    </row>
    <row r="32" spans="1:15" x14ac:dyDescent="0.2">
      <c r="A32">
        <v>31</v>
      </c>
      <c r="B32" t="s">
        <v>59</v>
      </c>
      <c r="C32" t="s">
        <v>60</v>
      </c>
      <c r="D32" t="s">
        <v>17</v>
      </c>
      <c r="E32" t="s">
        <v>18</v>
      </c>
      <c r="F32">
        <v>2.04</v>
      </c>
      <c r="G32">
        <v>80.2</v>
      </c>
      <c r="H32" t="s">
        <v>19</v>
      </c>
      <c r="I32" t="s">
        <v>38</v>
      </c>
      <c r="J32" t="s">
        <v>173</v>
      </c>
      <c r="K32" t="s">
        <v>63</v>
      </c>
      <c r="L32" t="s">
        <v>23</v>
      </c>
      <c r="M32" t="s">
        <v>41</v>
      </c>
      <c r="N32" t="s">
        <v>174</v>
      </c>
      <c r="O32" t="s">
        <v>175</v>
      </c>
    </row>
    <row r="33" spans="1:15" x14ac:dyDescent="0.2">
      <c r="A33">
        <v>32</v>
      </c>
      <c r="B33" t="s">
        <v>27</v>
      </c>
      <c r="C33" t="s">
        <v>28</v>
      </c>
      <c r="D33" t="s">
        <v>17</v>
      </c>
      <c r="E33" t="s">
        <v>18</v>
      </c>
      <c r="F33">
        <v>4.1100000000000003</v>
      </c>
      <c r="G33">
        <v>324.39999999999998</v>
      </c>
      <c r="H33" t="s">
        <v>19</v>
      </c>
      <c r="I33" t="s">
        <v>104</v>
      </c>
      <c r="J33" t="s">
        <v>176</v>
      </c>
      <c r="K33" t="s">
        <v>177</v>
      </c>
      <c r="L33" t="s">
        <v>31</v>
      </c>
      <c r="M33" t="s">
        <v>32</v>
      </c>
      <c r="N33" t="s">
        <v>178</v>
      </c>
      <c r="O33" t="s">
        <v>179</v>
      </c>
    </row>
    <row r="34" spans="1:15" x14ac:dyDescent="0.2">
      <c r="A34">
        <v>33</v>
      </c>
      <c r="B34" t="s">
        <v>145</v>
      </c>
      <c r="C34" t="s">
        <v>146</v>
      </c>
      <c r="D34" t="s">
        <v>17</v>
      </c>
      <c r="E34" t="s">
        <v>18</v>
      </c>
      <c r="F34">
        <v>2.42</v>
      </c>
      <c r="G34">
        <v>85.6</v>
      </c>
      <c r="H34" t="s">
        <v>19</v>
      </c>
      <c r="I34" t="s">
        <v>104</v>
      </c>
      <c r="J34" t="s">
        <v>180</v>
      </c>
      <c r="K34" t="s">
        <v>148</v>
      </c>
      <c r="L34" t="s">
        <v>23</v>
      </c>
      <c r="M34" t="s">
        <v>41</v>
      </c>
      <c r="N34" t="s">
        <v>181</v>
      </c>
      <c r="O34" t="s">
        <v>182</v>
      </c>
    </row>
    <row r="35" spans="1:15" x14ac:dyDescent="0.2">
      <c r="A35">
        <v>34</v>
      </c>
      <c r="B35" t="s">
        <v>183</v>
      </c>
      <c r="C35" t="s">
        <v>184</v>
      </c>
      <c r="D35" t="s">
        <v>17</v>
      </c>
      <c r="E35" t="s">
        <v>18</v>
      </c>
      <c r="F35">
        <v>1.01</v>
      </c>
      <c r="G35">
        <v>28.9</v>
      </c>
      <c r="H35" t="s">
        <v>37</v>
      </c>
      <c r="I35" t="s">
        <v>38</v>
      </c>
      <c r="J35" t="s">
        <v>185</v>
      </c>
      <c r="K35" t="s">
        <v>130</v>
      </c>
      <c r="L35" t="s">
        <v>46</v>
      </c>
      <c r="M35" t="s">
        <v>41</v>
      </c>
      <c r="N35" t="s">
        <v>186</v>
      </c>
      <c r="O35" t="s">
        <v>187</v>
      </c>
    </row>
    <row r="36" spans="1:15" x14ac:dyDescent="0.2">
      <c r="A36">
        <v>35</v>
      </c>
      <c r="B36" t="s">
        <v>188</v>
      </c>
      <c r="C36" t="s">
        <v>189</v>
      </c>
      <c r="D36" t="s">
        <v>17</v>
      </c>
      <c r="E36" t="s">
        <v>18</v>
      </c>
      <c r="F36">
        <v>0.76</v>
      </c>
      <c r="G36">
        <v>36.700000000000003</v>
      </c>
      <c r="H36" t="s">
        <v>37</v>
      </c>
      <c r="I36" t="s">
        <v>38</v>
      </c>
      <c r="J36" t="s">
        <v>190</v>
      </c>
      <c r="K36" t="s">
        <v>191</v>
      </c>
      <c r="L36" t="s">
        <v>23</v>
      </c>
      <c r="M36" t="s">
        <v>24</v>
      </c>
      <c r="N36" t="s">
        <v>192</v>
      </c>
      <c r="O36" t="s">
        <v>193</v>
      </c>
    </row>
    <row r="37" spans="1:15" x14ac:dyDescent="0.2">
      <c r="A37">
        <v>36</v>
      </c>
      <c r="B37" t="s">
        <v>183</v>
      </c>
      <c r="C37" t="s">
        <v>184</v>
      </c>
      <c r="D37" t="s">
        <v>17</v>
      </c>
      <c r="E37" t="s">
        <v>18</v>
      </c>
      <c r="F37">
        <v>2.2599999999999998</v>
      </c>
      <c r="G37">
        <v>84.2</v>
      </c>
      <c r="H37" t="s">
        <v>19</v>
      </c>
      <c r="I37" t="s">
        <v>20</v>
      </c>
      <c r="J37" t="s">
        <v>194</v>
      </c>
      <c r="K37" t="s">
        <v>130</v>
      </c>
      <c r="L37" t="s">
        <v>195</v>
      </c>
      <c r="M37" t="s">
        <v>41</v>
      </c>
      <c r="N37" t="s">
        <v>196</v>
      </c>
      <c r="O37" t="s">
        <v>197</v>
      </c>
    </row>
    <row r="38" spans="1:15" x14ac:dyDescent="0.2">
      <c r="A38">
        <v>37</v>
      </c>
      <c r="B38" t="s">
        <v>87</v>
      </c>
      <c r="C38" t="s">
        <v>88</v>
      </c>
      <c r="D38" t="s">
        <v>17</v>
      </c>
      <c r="E38" t="s">
        <v>69</v>
      </c>
      <c r="F38">
        <v>1.48</v>
      </c>
      <c r="G38">
        <v>21.9</v>
      </c>
      <c r="H38" t="s">
        <v>19</v>
      </c>
      <c r="I38" t="s">
        <v>104</v>
      </c>
      <c r="J38" t="s">
        <v>198</v>
      </c>
      <c r="K38" t="s">
        <v>106</v>
      </c>
      <c r="L38" t="s">
        <v>91</v>
      </c>
      <c r="M38" t="s">
        <v>32</v>
      </c>
      <c r="N38" t="s">
        <v>199</v>
      </c>
      <c r="O38" t="s">
        <v>200</v>
      </c>
    </row>
    <row r="39" spans="1:15" x14ac:dyDescent="0.2">
      <c r="A39">
        <v>38</v>
      </c>
      <c r="B39" t="s">
        <v>201</v>
      </c>
      <c r="C39" t="s">
        <v>202</v>
      </c>
      <c r="D39" t="s">
        <v>17</v>
      </c>
      <c r="E39" t="s">
        <v>203</v>
      </c>
      <c r="F39">
        <v>2.96</v>
      </c>
      <c r="G39">
        <v>182.7</v>
      </c>
      <c r="H39" t="s">
        <v>19</v>
      </c>
      <c r="I39" t="s">
        <v>38</v>
      </c>
      <c r="J39" t="s">
        <v>204</v>
      </c>
      <c r="K39" t="s">
        <v>90</v>
      </c>
      <c r="L39" t="s">
        <v>23</v>
      </c>
      <c r="M39" t="s">
        <v>41</v>
      </c>
      <c r="N39" t="s">
        <v>205</v>
      </c>
      <c r="O39" t="s">
        <v>206</v>
      </c>
    </row>
    <row r="40" spans="1:15" x14ac:dyDescent="0.2">
      <c r="A40">
        <v>39</v>
      </c>
      <c r="B40" t="s">
        <v>207</v>
      </c>
      <c r="C40" t="s">
        <v>208</v>
      </c>
      <c r="D40" t="s">
        <v>17</v>
      </c>
      <c r="E40" t="s">
        <v>18</v>
      </c>
      <c r="F40">
        <v>1.05</v>
      </c>
      <c r="G40">
        <v>24</v>
      </c>
      <c r="H40" t="s">
        <v>37</v>
      </c>
      <c r="I40" t="s">
        <v>104</v>
      </c>
      <c r="J40" t="s">
        <v>209</v>
      </c>
      <c r="K40" t="s">
        <v>210</v>
      </c>
      <c r="L40" t="s">
        <v>211</v>
      </c>
      <c r="M40" t="s">
        <v>24</v>
      </c>
      <c r="N40" t="s">
        <v>212</v>
      </c>
      <c r="O40" t="s">
        <v>213</v>
      </c>
    </row>
    <row r="41" spans="1:15" x14ac:dyDescent="0.2">
      <c r="A41">
        <v>40</v>
      </c>
      <c r="B41" t="s">
        <v>76</v>
      </c>
      <c r="C41" t="s">
        <v>77</v>
      </c>
      <c r="D41" t="s">
        <v>17</v>
      </c>
      <c r="E41" t="s">
        <v>18</v>
      </c>
      <c r="F41">
        <v>2.72</v>
      </c>
      <c r="G41">
        <v>150.30000000000001</v>
      </c>
      <c r="H41" t="s">
        <v>61</v>
      </c>
      <c r="I41" t="s">
        <v>104</v>
      </c>
      <c r="J41" t="s">
        <v>214</v>
      </c>
      <c r="K41" t="s">
        <v>215</v>
      </c>
      <c r="L41" t="s">
        <v>216</v>
      </c>
      <c r="M41" t="s">
        <v>24</v>
      </c>
      <c r="N41" t="s">
        <v>217</v>
      </c>
      <c r="O41" t="s">
        <v>218</v>
      </c>
    </row>
    <row r="42" spans="1:15" x14ac:dyDescent="0.2">
      <c r="A42">
        <v>41</v>
      </c>
      <c r="B42" t="s">
        <v>49</v>
      </c>
      <c r="C42" t="s">
        <v>50</v>
      </c>
      <c r="D42" t="s">
        <v>17</v>
      </c>
      <c r="E42" t="s">
        <v>18</v>
      </c>
      <c r="F42">
        <v>3.25</v>
      </c>
      <c r="G42">
        <v>195.6</v>
      </c>
      <c r="H42" t="s">
        <v>19</v>
      </c>
      <c r="I42" t="s">
        <v>38</v>
      </c>
      <c r="J42" t="s">
        <v>219</v>
      </c>
      <c r="K42" t="s">
        <v>161</v>
      </c>
      <c r="L42" t="s">
        <v>46</v>
      </c>
      <c r="M42" t="s">
        <v>32</v>
      </c>
      <c r="N42" t="s">
        <v>220</v>
      </c>
      <c r="O42" t="s">
        <v>221</v>
      </c>
    </row>
    <row r="43" spans="1:15" x14ac:dyDescent="0.2">
      <c r="A43">
        <v>42</v>
      </c>
      <c r="B43" t="s">
        <v>115</v>
      </c>
      <c r="C43" t="s">
        <v>116</v>
      </c>
      <c r="D43" t="s">
        <v>17</v>
      </c>
      <c r="E43" t="s">
        <v>18</v>
      </c>
      <c r="F43">
        <v>3.57</v>
      </c>
      <c r="G43">
        <v>387.4</v>
      </c>
      <c r="H43" t="s">
        <v>61</v>
      </c>
      <c r="I43" t="s">
        <v>104</v>
      </c>
      <c r="J43" t="s">
        <v>222</v>
      </c>
      <c r="K43" t="s">
        <v>223</v>
      </c>
      <c r="L43" t="s">
        <v>153</v>
      </c>
      <c r="M43" t="s">
        <v>24</v>
      </c>
      <c r="N43" t="s">
        <v>224</v>
      </c>
      <c r="O43" t="s">
        <v>225</v>
      </c>
    </row>
    <row r="44" spans="1:15" x14ac:dyDescent="0.2">
      <c r="A44">
        <v>43</v>
      </c>
      <c r="B44" t="s">
        <v>59</v>
      </c>
      <c r="C44" t="s">
        <v>60</v>
      </c>
      <c r="D44" t="s">
        <v>17</v>
      </c>
      <c r="E44" t="s">
        <v>18</v>
      </c>
      <c r="F44">
        <v>0.28999999999999998</v>
      </c>
      <c r="G44">
        <v>33.200000000000003</v>
      </c>
      <c r="H44" t="s">
        <v>156</v>
      </c>
      <c r="I44" t="s">
        <v>38</v>
      </c>
      <c r="J44" t="s">
        <v>226</v>
      </c>
      <c r="K44" t="s">
        <v>63</v>
      </c>
      <c r="L44" t="s">
        <v>64</v>
      </c>
      <c r="M44" t="s">
        <v>41</v>
      </c>
      <c r="N44" t="s">
        <v>227</v>
      </c>
      <c r="O44" t="s">
        <v>228</v>
      </c>
    </row>
    <row r="45" spans="1:15" x14ac:dyDescent="0.2">
      <c r="A45">
        <v>44</v>
      </c>
      <c r="B45" t="s">
        <v>15</v>
      </c>
      <c r="C45" t="s">
        <v>16</v>
      </c>
      <c r="D45" t="s">
        <v>17</v>
      </c>
      <c r="E45" t="s">
        <v>18</v>
      </c>
      <c r="F45">
        <v>2.33</v>
      </c>
      <c r="G45">
        <v>74</v>
      </c>
      <c r="H45" t="s">
        <v>19</v>
      </c>
      <c r="I45" t="s">
        <v>38</v>
      </c>
      <c r="J45" t="s">
        <v>229</v>
      </c>
      <c r="K45" t="s">
        <v>45</v>
      </c>
      <c r="L45" t="s">
        <v>23</v>
      </c>
      <c r="M45" t="s">
        <v>24</v>
      </c>
      <c r="N45" t="s">
        <v>230</v>
      </c>
      <c r="O45" t="s">
        <v>231</v>
      </c>
    </row>
    <row r="46" spans="1:15" x14ac:dyDescent="0.2">
      <c r="A46">
        <v>45</v>
      </c>
      <c r="B46" t="s">
        <v>15</v>
      </c>
      <c r="C46" t="s">
        <v>16</v>
      </c>
      <c r="D46" t="s">
        <v>17</v>
      </c>
      <c r="E46" t="s">
        <v>18</v>
      </c>
      <c r="F46">
        <v>2.5</v>
      </c>
      <c r="G46">
        <v>90.6</v>
      </c>
      <c r="H46" t="s">
        <v>19</v>
      </c>
      <c r="I46" t="s">
        <v>20</v>
      </c>
      <c r="J46" t="s">
        <v>232</v>
      </c>
      <c r="K46" t="s">
        <v>233</v>
      </c>
      <c r="L46" t="s">
        <v>84</v>
      </c>
      <c r="M46" t="s">
        <v>24</v>
      </c>
      <c r="N46" t="s">
        <v>234</v>
      </c>
      <c r="O46" t="s">
        <v>235</v>
      </c>
    </row>
    <row r="47" spans="1:15" x14ac:dyDescent="0.2">
      <c r="A47">
        <v>46</v>
      </c>
      <c r="B47" t="s">
        <v>15</v>
      </c>
      <c r="C47" t="s">
        <v>16</v>
      </c>
      <c r="D47" t="s">
        <v>17</v>
      </c>
      <c r="E47" t="s">
        <v>18</v>
      </c>
      <c r="F47">
        <v>2.52</v>
      </c>
      <c r="G47">
        <v>104.1</v>
      </c>
      <c r="H47" t="s">
        <v>19</v>
      </c>
      <c r="I47" t="s">
        <v>20</v>
      </c>
      <c r="J47" t="s">
        <v>236</v>
      </c>
      <c r="K47" t="s">
        <v>233</v>
      </c>
      <c r="L47" t="s">
        <v>46</v>
      </c>
      <c r="M47" t="s">
        <v>24</v>
      </c>
      <c r="N47" t="s">
        <v>237</v>
      </c>
      <c r="O47" t="s">
        <v>238</v>
      </c>
    </row>
    <row r="48" spans="1:15" x14ac:dyDescent="0.2">
      <c r="A48">
        <v>47</v>
      </c>
      <c r="B48" t="s">
        <v>27</v>
      </c>
      <c r="C48" t="s">
        <v>28</v>
      </c>
      <c r="D48" t="s">
        <v>17</v>
      </c>
      <c r="E48" t="s">
        <v>18</v>
      </c>
      <c r="F48">
        <v>3.04</v>
      </c>
      <c r="G48">
        <v>155</v>
      </c>
      <c r="H48" t="s">
        <v>19</v>
      </c>
      <c r="I48" t="s">
        <v>38</v>
      </c>
      <c r="J48" t="s">
        <v>239</v>
      </c>
      <c r="K48" t="s">
        <v>240</v>
      </c>
      <c r="L48" t="s">
        <v>131</v>
      </c>
      <c r="M48" t="s">
        <v>32</v>
      </c>
      <c r="N48" t="s">
        <v>241</v>
      </c>
      <c r="O48" t="s">
        <v>242</v>
      </c>
    </row>
    <row r="49" spans="1:15" x14ac:dyDescent="0.2">
      <c r="A49">
        <v>48</v>
      </c>
      <c r="B49" t="s">
        <v>35</v>
      </c>
      <c r="C49" t="s">
        <v>36</v>
      </c>
      <c r="D49" t="s">
        <v>17</v>
      </c>
      <c r="E49" t="s">
        <v>18</v>
      </c>
      <c r="F49">
        <v>3.4</v>
      </c>
      <c r="G49">
        <v>316.60000000000002</v>
      </c>
      <c r="H49" t="s">
        <v>61</v>
      </c>
      <c r="I49" t="s">
        <v>104</v>
      </c>
      <c r="J49" t="s">
        <v>243</v>
      </c>
      <c r="K49" t="s">
        <v>30</v>
      </c>
      <c r="L49" t="s">
        <v>244</v>
      </c>
      <c r="M49" t="s">
        <v>41</v>
      </c>
      <c r="N49" t="s">
        <v>245</v>
      </c>
      <c r="O49" t="s">
        <v>246</v>
      </c>
    </row>
    <row r="50" spans="1:15" x14ac:dyDescent="0.2">
      <c r="A50">
        <v>49</v>
      </c>
      <c r="B50" t="s">
        <v>201</v>
      </c>
      <c r="C50" t="s">
        <v>202</v>
      </c>
      <c r="D50" t="s">
        <v>17</v>
      </c>
      <c r="E50" t="s">
        <v>203</v>
      </c>
      <c r="F50">
        <v>2.4300000000000002</v>
      </c>
      <c r="G50">
        <v>96.9</v>
      </c>
      <c r="H50" t="s">
        <v>19</v>
      </c>
      <c r="I50" t="s">
        <v>20</v>
      </c>
      <c r="J50" t="s">
        <v>247</v>
      </c>
      <c r="K50" t="s">
        <v>248</v>
      </c>
      <c r="L50" t="s">
        <v>23</v>
      </c>
      <c r="M50" t="s">
        <v>41</v>
      </c>
      <c r="N50" t="s">
        <v>249</v>
      </c>
      <c r="O50" t="s">
        <v>250</v>
      </c>
    </row>
    <row r="51" spans="1:15" x14ac:dyDescent="0.2">
      <c r="A51">
        <v>50</v>
      </c>
      <c r="B51" t="s">
        <v>188</v>
      </c>
      <c r="C51" t="s">
        <v>189</v>
      </c>
      <c r="D51" t="s">
        <v>17</v>
      </c>
      <c r="E51" t="s">
        <v>18</v>
      </c>
      <c r="F51">
        <v>2.5099999999999998</v>
      </c>
      <c r="G51">
        <v>87.4</v>
      </c>
      <c r="H51" t="s">
        <v>61</v>
      </c>
      <c r="I51" t="s">
        <v>104</v>
      </c>
      <c r="J51" t="s">
        <v>251</v>
      </c>
      <c r="K51" t="s">
        <v>252</v>
      </c>
      <c r="L51" t="s">
        <v>23</v>
      </c>
      <c r="M51" t="s">
        <v>24</v>
      </c>
      <c r="N51" t="s">
        <v>253</v>
      </c>
      <c r="O51" t="s">
        <v>254</v>
      </c>
    </row>
    <row r="52" spans="1:15" x14ac:dyDescent="0.2">
      <c r="A52">
        <v>51</v>
      </c>
      <c r="B52" t="s">
        <v>27</v>
      </c>
      <c r="C52" t="s">
        <v>28</v>
      </c>
      <c r="D52" t="s">
        <v>17</v>
      </c>
      <c r="E52" t="s">
        <v>18</v>
      </c>
      <c r="F52">
        <v>3.57</v>
      </c>
      <c r="G52">
        <v>229.3</v>
      </c>
      <c r="H52" t="s">
        <v>19</v>
      </c>
      <c r="I52" t="s">
        <v>104</v>
      </c>
      <c r="J52" t="s">
        <v>255</v>
      </c>
      <c r="K52" t="s">
        <v>177</v>
      </c>
      <c r="L52" t="s">
        <v>31</v>
      </c>
      <c r="M52" t="s">
        <v>32</v>
      </c>
      <c r="N52" t="s">
        <v>256</v>
      </c>
      <c r="O52" t="s">
        <v>257</v>
      </c>
    </row>
    <row r="53" spans="1:15" x14ac:dyDescent="0.2">
      <c r="A53">
        <v>52</v>
      </c>
      <c r="B53" t="s">
        <v>201</v>
      </c>
      <c r="C53" t="s">
        <v>202</v>
      </c>
      <c r="D53" t="s">
        <v>17</v>
      </c>
      <c r="E53" t="s">
        <v>203</v>
      </c>
      <c r="F53">
        <v>2.96</v>
      </c>
      <c r="G53">
        <v>149.9</v>
      </c>
      <c r="H53" t="s">
        <v>19</v>
      </c>
      <c r="I53" t="s">
        <v>38</v>
      </c>
      <c r="J53" t="s">
        <v>258</v>
      </c>
      <c r="K53" t="s">
        <v>248</v>
      </c>
      <c r="L53" t="s">
        <v>259</v>
      </c>
      <c r="M53" t="s">
        <v>41</v>
      </c>
      <c r="N53" t="s">
        <v>260</v>
      </c>
      <c r="O53" t="s">
        <v>261</v>
      </c>
    </row>
    <row r="54" spans="1:15" x14ac:dyDescent="0.2">
      <c r="A54">
        <v>53</v>
      </c>
      <c r="B54" t="s">
        <v>59</v>
      </c>
      <c r="C54" t="s">
        <v>60</v>
      </c>
      <c r="D54" t="s">
        <v>17</v>
      </c>
      <c r="E54" t="s">
        <v>18</v>
      </c>
      <c r="F54">
        <v>0.96</v>
      </c>
      <c r="G54">
        <v>31.8</v>
      </c>
      <c r="H54" t="s">
        <v>37</v>
      </c>
      <c r="I54" t="s">
        <v>20</v>
      </c>
      <c r="J54" t="s">
        <v>262</v>
      </c>
      <c r="K54" t="s">
        <v>63</v>
      </c>
      <c r="L54" t="s">
        <v>23</v>
      </c>
      <c r="M54" t="s">
        <v>41</v>
      </c>
      <c r="N54" t="s">
        <v>263</v>
      </c>
      <c r="O54" t="s">
        <v>264</v>
      </c>
    </row>
    <row r="55" spans="1:15" x14ac:dyDescent="0.2">
      <c r="A55">
        <v>54</v>
      </c>
      <c r="B55" t="s">
        <v>127</v>
      </c>
      <c r="C55" t="s">
        <v>128</v>
      </c>
      <c r="D55" t="s">
        <v>17</v>
      </c>
      <c r="E55" t="s">
        <v>18</v>
      </c>
      <c r="F55">
        <v>5.83</v>
      </c>
      <c r="G55">
        <v>953.9</v>
      </c>
      <c r="H55" t="s">
        <v>19</v>
      </c>
      <c r="I55" t="s">
        <v>38</v>
      </c>
      <c r="J55" t="s">
        <v>265</v>
      </c>
      <c r="K55" t="s">
        <v>191</v>
      </c>
      <c r="L55" t="s">
        <v>266</v>
      </c>
      <c r="M55" t="s">
        <v>24</v>
      </c>
      <c r="N55" t="s">
        <v>267</v>
      </c>
      <c r="O55" t="s">
        <v>268</v>
      </c>
    </row>
    <row r="56" spans="1:15" x14ac:dyDescent="0.2">
      <c r="A56">
        <v>55</v>
      </c>
      <c r="B56" t="s">
        <v>188</v>
      </c>
      <c r="C56" t="s">
        <v>189</v>
      </c>
      <c r="D56" t="s">
        <v>17</v>
      </c>
      <c r="E56" t="s">
        <v>18</v>
      </c>
      <c r="F56">
        <v>2.97</v>
      </c>
      <c r="G56">
        <v>120.1</v>
      </c>
      <c r="H56" t="s">
        <v>61</v>
      </c>
      <c r="I56" t="s">
        <v>104</v>
      </c>
      <c r="J56" t="s">
        <v>170</v>
      </c>
      <c r="K56" t="s">
        <v>191</v>
      </c>
      <c r="L56" t="s">
        <v>46</v>
      </c>
      <c r="M56" t="s">
        <v>24</v>
      </c>
      <c r="N56" t="s">
        <v>269</v>
      </c>
      <c r="O56" t="s">
        <v>270</v>
      </c>
    </row>
    <row r="57" spans="1:15" x14ac:dyDescent="0.2">
      <c r="A57">
        <v>56</v>
      </c>
      <c r="B57" t="s">
        <v>201</v>
      </c>
      <c r="C57" t="s">
        <v>202</v>
      </c>
      <c r="D57" t="s">
        <v>17</v>
      </c>
      <c r="E57" t="s">
        <v>203</v>
      </c>
      <c r="F57">
        <v>1.77</v>
      </c>
      <c r="G57">
        <v>71.7</v>
      </c>
      <c r="H57" t="s">
        <v>37</v>
      </c>
      <c r="I57" t="s">
        <v>104</v>
      </c>
      <c r="J57" t="s">
        <v>271</v>
      </c>
      <c r="K57" t="s">
        <v>272</v>
      </c>
      <c r="L57" t="s">
        <v>259</v>
      </c>
      <c r="M57" t="s">
        <v>41</v>
      </c>
      <c r="N57" t="s">
        <v>273</v>
      </c>
      <c r="O57" t="s">
        <v>274</v>
      </c>
    </row>
    <row r="58" spans="1:15" x14ac:dyDescent="0.2">
      <c r="A58">
        <v>57</v>
      </c>
      <c r="B58" t="s">
        <v>35</v>
      </c>
      <c r="C58" t="s">
        <v>36</v>
      </c>
      <c r="D58" t="s">
        <v>17</v>
      </c>
      <c r="E58" t="s">
        <v>18</v>
      </c>
      <c r="F58">
        <v>0.43</v>
      </c>
      <c r="G58">
        <v>93.9</v>
      </c>
      <c r="H58" t="s">
        <v>156</v>
      </c>
      <c r="I58" t="s">
        <v>104</v>
      </c>
      <c r="J58" t="s">
        <v>275</v>
      </c>
      <c r="K58" t="s">
        <v>30</v>
      </c>
      <c r="L58" t="s">
        <v>40</v>
      </c>
      <c r="M58" t="s">
        <v>41</v>
      </c>
      <c r="N58" t="s">
        <v>276</v>
      </c>
      <c r="O58" t="s">
        <v>277</v>
      </c>
    </row>
    <row r="59" spans="1:15" x14ac:dyDescent="0.2">
      <c r="A59">
        <v>58</v>
      </c>
      <c r="B59" t="s">
        <v>120</v>
      </c>
      <c r="C59" t="s">
        <v>121</v>
      </c>
      <c r="D59" t="s">
        <v>17</v>
      </c>
      <c r="E59" t="s">
        <v>18</v>
      </c>
      <c r="F59">
        <v>2.0499999999999998</v>
      </c>
      <c r="G59">
        <v>70.8</v>
      </c>
      <c r="H59" t="s">
        <v>37</v>
      </c>
      <c r="I59" t="s">
        <v>38</v>
      </c>
      <c r="J59" t="s">
        <v>278</v>
      </c>
      <c r="K59" t="s">
        <v>135</v>
      </c>
      <c r="L59" t="s">
        <v>124</v>
      </c>
      <c r="M59" t="s">
        <v>73</v>
      </c>
      <c r="N59" t="s">
        <v>279</v>
      </c>
      <c r="O59" t="s">
        <v>280</v>
      </c>
    </row>
    <row r="60" spans="1:15" x14ac:dyDescent="0.2">
      <c r="A60">
        <v>59</v>
      </c>
      <c r="B60" t="s">
        <v>201</v>
      </c>
      <c r="C60" t="s">
        <v>202</v>
      </c>
      <c r="D60" t="s">
        <v>17</v>
      </c>
      <c r="E60" t="s">
        <v>203</v>
      </c>
      <c r="F60">
        <v>2.2599999999999998</v>
      </c>
      <c r="G60">
        <v>91.6</v>
      </c>
      <c r="H60" t="s">
        <v>61</v>
      </c>
      <c r="I60" t="s">
        <v>20</v>
      </c>
      <c r="J60" t="s">
        <v>281</v>
      </c>
      <c r="K60" t="s">
        <v>282</v>
      </c>
      <c r="L60" t="s">
        <v>259</v>
      </c>
      <c r="M60" t="s">
        <v>41</v>
      </c>
      <c r="N60" t="s">
        <v>283</v>
      </c>
      <c r="O60" t="s">
        <v>284</v>
      </c>
    </row>
    <row r="61" spans="1:15" x14ac:dyDescent="0.2">
      <c r="A61">
        <v>60</v>
      </c>
      <c r="B61" t="s">
        <v>127</v>
      </c>
      <c r="C61" t="s">
        <v>128</v>
      </c>
      <c r="D61" t="s">
        <v>17</v>
      </c>
      <c r="E61" t="s">
        <v>18</v>
      </c>
      <c r="F61">
        <v>5.43</v>
      </c>
      <c r="G61">
        <v>818.2</v>
      </c>
      <c r="H61" t="s">
        <v>19</v>
      </c>
      <c r="I61" t="s">
        <v>20</v>
      </c>
      <c r="J61" t="s">
        <v>285</v>
      </c>
      <c r="K61" t="s">
        <v>286</v>
      </c>
      <c r="L61" t="s">
        <v>266</v>
      </c>
      <c r="M61" t="s">
        <v>24</v>
      </c>
      <c r="N61" t="s">
        <v>287</v>
      </c>
      <c r="O61" t="s">
        <v>288</v>
      </c>
    </row>
    <row r="62" spans="1:15" x14ac:dyDescent="0.2">
      <c r="A62">
        <v>61</v>
      </c>
      <c r="B62" t="s">
        <v>188</v>
      </c>
      <c r="C62" t="s">
        <v>189</v>
      </c>
      <c r="D62" t="s">
        <v>17</v>
      </c>
      <c r="E62" t="s">
        <v>18</v>
      </c>
      <c r="F62">
        <v>3.04</v>
      </c>
      <c r="G62">
        <v>133.9</v>
      </c>
      <c r="H62" t="s">
        <v>19</v>
      </c>
      <c r="I62" t="s">
        <v>38</v>
      </c>
      <c r="J62" t="s">
        <v>289</v>
      </c>
      <c r="K62" t="s">
        <v>252</v>
      </c>
      <c r="L62" t="s">
        <v>80</v>
      </c>
      <c r="M62" t="s">
        <v>24</v>
      </c>
      <c r="N62" t="s">
        <v>290</v>
      </c>
      <c r="O62" t="s">
        <v>291</v>
      </c>
    </row>
    <row r="63" spans="1:15" x14ac:dyDescent="0.2">
      <c r="A63">
        <v>62</v>
      </c>
      <c r="B63" t="s">
        <v>59</v>
      </c>
      <c r="C63" t="s">
        <v>60</v>
      </c>
      <c r="D63" t="s">
        <v>17</v>
      </c>
      <c r="E63" t="s">
        <v>18</v>
      </c>
      <c r="F63">
        <v>2.56</v>
      </c>
      <c r="G63">
        <v>136.19999999999999</v>
      </c>
      <c r="H63" t="s">
        <v>19</v>
      </c>
      <c r="I63" t="s">
        <v>38</v>
      </c>
      <c r="J63" t="s">
        <v>292</v>
      </c>
      <c r="K63" t="s">
        <v>293</v>
      </c>
      <c r="L63" t="s">
        <v>64</v>
      </c>
      <c r="M63" t="s">
        <v>41</v>
      </c>
      <c r="N63" t="s">
        <v>294</v>
      </c>
      <c r="O63" t="s">
        <v>295</v>
      </c>
    </row>
    <row r="64" spans="1:15" x14ac:dyDescent="0.2">
      <c r="A64">
        <v>63</v>
      </c>
      <c r="B64" t="s">
        <v>87</v>
      </c>
      <c r="C64" t="s">
        <v>88</v>
      </c>
      <c r="D64" t="s">
        <v>17</v>
      </c>
      <c r="E64" t="s">
        <v>69</v>
      </c>
      <c r="F64">
        <v>1.18</v>
      </c>
      <c r="G64">
        <v>12.5</v>
      </c>
      <c r="H64" t="s">
        <v>19</v>
      </c>
      <c r="I64" t="s">
        <v>104</v>
      </c>
      <c r="J64" t="s">
        <v>296</v>
      </c>
      <c r="K64" t="s">
        <v>297</v>
      </c>
      <c r="L64" t="s">
        <v>91</v>
      </c>
      <c r="M64" t="s">
        <v>32</v>
      </c>
      <c r="N64" t="s">
        <v>298</v>
      </c>
      <c r="O64" t="s">
        <v>299</v>
      </c>
    </row>
    <row r="65" spans="1:15" x14ac:dyDescent="0.2">
      <c r="A65">
        <v>64</v>
      </c>
      <c r="B65" t="s">
        <v>115</v>
      </c>
      <c r="C65" t="s">
        <v>116</v>
      </c>
      <c r="D65" t="s">
        <v>17</v>
      </c>
      <c r="E65" t="s">
        <v>18</v>
      </c>
      <c r="F65">
        <v>3.78</v>
      </c>
      <c r="G65">
        <v>383.2</v>
      </c>
      <c r="H65" t="s">
        <v>19</v>
      </c>
      <c r="I65" t="s">
        <v>20</v>
      </c>
      <c r="J65" t="s">
        <v>300</v>
      </c>
      <c r="K65" t="s">
        <v>152</v>
      </c>
      <c r="L65" t="s">
        <v>80</v>
      </c>
      <c r="M65" t="s">
        <v>24</v>
      </c>
      <c r="N65" t="s">
        <v>301</v>
      </c>
      <c r="O65" t="s">
        <v>302</v>
      </c>
    </row>
    <row r="66" spans="1:15" x14ac:dyDescent="0.2">
      <c r="A66">
        <v>65</v>
      </c>
      <c r="B66" t="s">
        <v>207</v>
      </c>
      <c r="C66" t="s">
        <v>208</v>
      </c>
      <c r="D66" t="s">
        <v>17</v>
      </c>
      <c r="E66" t="s">
        <v>18</v>
      </c>
      <c r="F66">
        <v>1.93</v>
      </c>
      <c r="G66">
        <v>46.7</v>
      </c>
      <c r="H66" t="s">
        <v>19</v>
      </c>
      <c r="I66" t="s">
        <v>104</v>
      </c>
      <c r="J66" t="s">
        <v>303</v>
      </c>
      <c r="K66" t="s">
        <v>210</v>
      </c>
      <c r="L66" t="s">
        <v>211</v>
      </c>
      <c r="M66" t="s">
        <v>24</v>
      </c>
      <c r="N66" t="s">
        <v>304</v>
      </c>
      <c r="O66" t="s">
        <v>305</v>
      </c>
    </row>
    <row r="67" spans="1:15" x14ac:dyDescent="0.2">
      <c r="A67">
        <v>66</v>
      </c>
      <c r="B67" t="s">
        <v>120</v>
      </c>
      <c r="C67" t="s">
        <v>121</v>
      </c>
      <c r="D67" t="s">
        <v>17</v>
      </c>
      <c r="E67" t="s">
        <v>18</v>
      </c>
      <c r="F67">
        <v>2.56</v>
      </c>
      <c r="G67">
        <v>106.5</v>
      </c>
      <c r="H67" t="s">
        <v>19</v>
      </c>
      <c r="I67" t="s">
        <v>20</v>
      </c>
      <c r="J67" t="s">
        <v>306</v>
      </c>
      <c r="K67" t="s">
        <v>135</v>
      </c>
      <c r="L67" t="s">
        <v>124</v>
      </c>
      <c r="M67" t="s">
        <v>73</v>
      </c>
      <c r="N67" t="s">
        <v>307</v>
      </c>
      <c r="O67" t="s">
        <v>308</v>
      </c>
    </row>
    <row r="68" spans="1:15" x14ac:dyDescent="0.2">
      <c r="A68">
        <v>67</v>
      </c>
      <c r="B68" t="s">
        <v>67</v>
      </c>
      <c r="C68" t="s">
        <v>68</v>
      </c>
      <c r="D68" t="s">
        <v>17</v>
      </c>
      <c r="E68" t="s">
        <v>69</v>
      </c>
      <c r="F68">
        <v>1.25</v>
      </c>
      <c r="G68">
        <v>19.3</v>
      </c>
      <c r="H68" t="s">
        <v>61</v>
      </c>
      <c r="I68" t="s">
        <v>104</v>
      </c>
      <c r="J68" t="s">
        <v>309</v>
      </c>
      <c r="K68" t="s">
        <v>142</v>
      </c>
      <c r="L68" t="s">
        <v>310</v>
      </c>
      <c r="M68" t="s">
        <v>73</v>
      </c>
      <c r="N68" t="s">
        <v>311</v>
      </c>
      <c r="O68" t="s">
        <v>312</v>
      </c>
    </row>
    <row r="69" spans="1:15" x14ac:dyDescent="0.2">
      <c r="A69">
        <v>68</v>
      </c>
      <c r="B69" t="s">
        <v>145</v>
      </c>
      <c r="C69" t="s">
        <v>146</v>
      </c>
      <c r="D69" t="s">
        <v>17</v>
      </c>
      <c r="E69" t="s">
        <v>18</v>
      </c>
      <c r="F69">
        <v>2.23</v>
      </c>
      <c r="G69">
        <v>81.8</v>
      </c>
      <c r="H69" t="s">
        <v>19</v>
      </c>
      <c r="I69" t="s">
        <v>104</v>
      </c>
      <c r="J69" t="s">
        <v>313</v>
      </c>
      <c r="K69" t="s">
        <v>148</v>
      </c>
      <c r="L69" t="s">
        <v>23</v>
      </c>
      <c r="M69" t="s">
        <v>41</v>
      </c>
      <c r="N69" t="s">
        <v>314</v>
      </c>
      <c r="O69" t="s">
        <v>315</v>
      </c>
    </row>
    <row r="70" spans="1:15" x14ac:dyDescent="0.2">
      <c r="A70">
        <v>69</v>
      </c>
      <c r="B70" t="s">
        <v>27</v>
      </c>
      <c r="C70" t="s">
        <v>28</v>
      </c>
      <c r="D70" t="s">
        <v>17</v>
      </c>
      <c r="E70" t="s">
        <v>18</v>
      </c>
      <c r="F70">
        <v>3.66</v>
      </c>
      <c r="G70">
        <v>262.60000000000002</v>
      </c>
      <c r="H70" t="s">
        <v>19</v>
      </c>
      <c r="I70" t="s">
        <v>38</v>
      </c>
      <c r="J70" t="s">
        <v>316</v>
      </c>
      <c r="K70" t="s">
        <v>30</v>
      </c>
      <c r="L70" t="s">
        <v>317</v>
      </c>
      <c r="M70" t="s">
        <v>32</v>
      </c>
      <c r="N70" t="s">
        <v>318</v>
      </c>
      <c r="O70" t="s">
        <v>319</v>
      </c>
    </row>
    <row r="71" spans="1:15" x14ac:dyDescent="0.2">
      <c r="A71">
        <v>70</v>
      </c>
      <c r="B71" t="s">
        <v>320</v>
      </c>
      <c r="C71" t="s">
        <v>321</v>
      </c>
      <c r="D71" t="s">
        <v>17</v>
      </c>
      <c r="E71" t="s">
        <v>203</v>
      </c>
      <c r="F71">
        <v>1.85</v>
      </c>
      <c r="G71">
        <v>67.3</v>
      </c>
      <c r="H71" t="s">
        <v>61</v>
      </c>
      <c r="I71" t="s">
        <v>20</v>
      </c>
      <c r="J71" t="s">
        <v>322</v>
      </c>
      <c r="K71" t="s">
        <v>297</v>
      </c>
      <c r="L71" t="s">
        <v>23</v>
      </c>
      <c r="M71" t="s">
        <v>323</v>
      </c>
      <c r="N71" t="s">
        <v>324</v>
      </c>
      <c r="O71" t="s">
        <v>325</v>
      </c>
    </row>
    <row r="72" spans="1:15" x14ac:dyDescent="0.2">
      <c r="A72">
        <v>71</v>
      </c>
      <c r="B72" t="s">
        <v>127</v>
      </c>
      <c r="C72" t="s">
        <v>128</v>
      </c>
      <c r="D72" t="s">
        <v>17</v>
      </c>
      <c r="E72" t="s">
        <v>18</v>
      </c>
      <c r="F72">
        <v>4.9000000000000004</v>
      </c>
      <c r="G72">
        <v>629.70000000000005</v>
      </c>
      <c r="H72" t="s">
        <v>61</v>
      </c>
      <c r="I72" t="s">
        <v>20</v>
      </c>
      <c r="J72" t="s">
        <v>326</v>
      </c>
      <c r="K72" t="s">
        <v>130</v>
      </c>
      <c r="L72" t="s">
        <v>266</v>
      </c>
      <c r="M72" t="s">
        <v>24</v>
      </c>
      <c r="N72" t="s">
        <v>327</v>
      </c>
      <c r="O72" t="s">
        <v>328</v>
      </c>
    </row>
    <row r="73" spans="1:15" x14ac:dyDescent="0.2">
      <c r="A73">
        <v>72</v>
      </c>
      <c r="B73" t="s">
        <v>320</v>
      </c>
      <c r="C73" t="s">
        <v>321</v>
      </c>
      <c r="D73" t="s">
        <v>17</v>
      </c>
      <c r="E73" t="s">
        <v>203</v>
      </c>
      <c r="F73">
        <v>1.2</v>
      </c>
      <c r="G73">
        <v>38</v>
      </c>
      <c r="H73" t="s">
        <v>37</v>
      </c>
      <c r="I73" t="s">
        <v>38</v>
      </c>
      <c r="J73" t="s">
        <v>329</v>
      </c>
      <c r="K73" t="s">
        <v>330</v>
      </c>
      <c r="L73" t="s">
        <v>23</v>
      </c>
      <c r="M73" t="s">
        <v>323</v>
      </c>
      <c r="N73" t="s">
        <v>331</v>
      </c>
      <c r="O73" t="s">
        <v>332</v>
      </c>
    </row>
    <row r="74" spans="1:15" x14ac:dyDescent="0.2">
      <c r="A74">
        <v>73</v>
      </c>
      <c r="B74" t="s">
        <v>201</v>
      </c>
      <c r="C74" t="s">
        <v>202</v>
      </c>
      <c r="D74" t="s">
        <v>17</v>
      </c>
      <c r="E74" t="s">
        <v>203</v>
      </c>
      <c r="F74">
        <v>2.9</v>
      </c>
      <c r="G74">
        <v>165.4</v>
      </c>
      <c r="H74" t="s">
        <v>19</v>
      </c>
      <c r="I74" t="s">
        <v>104</v>
      </c>
      <c r="J74" t="s">
        <v>333</v>
      </c>
      <c r="K74" t="s">
        <v>282</v>
      </c>
      <c r="L74" t="s">
        <v>23</v>
      </c>
      <c r="M74" t="s">
        <v>41</v>
      </c>
      <c r="N74" t="s">
        <v>334</v>
      </c>
      <c r="O74" t="s">
        <v>335</v>
      </c>
    </row>
    <row r="75" spans="1:15" x14ac:dyDescent="0.2">
      <c r="A75">
        <v>74</v>
      </c>
      <c r="B75" t="s">
        <v>115</v>
      </c>
      <c r="C75" t="s">
        <v>116</v>
      </c>
      <c r="D75" t="s">
        <v>17</v>
      </c>
      <c r="E75" t="s">
        <v>18</v>
      </c>
      <c r="F75">
        <v>4.34</v>
      </c>
      <c r="G75">
        <v>596.20000000000005</v>
      </c>
      <c r="H75" t="s">
        <v>61</v>
      </c>
      <c r="I75" t="s">
        <v>104</v>
      </c>
      <c r="J75" t="s">
        <v>336</v>
      </c>
      <c r="K75" t="s">
        <v>337</v>
      </c>
      <c r="L75" t="s">
        <v>80</v>
      </c>
      <c r="M75" t="s">
        <v>24</v>
      </c>
      <c r="N75" t="s">
        <v>338</v>
      </c>
      <c r="O75" t="s">
        <v>339</v>
      </c>
    </row>
    <row r="76" spans="1:15" x14ac:dyDescent="0.2">
      <c r="A76">
        <v>75</v>
      </c>
      <c r="B76" t="s">
        <v>145</v>
      </c>
      <c r="C76" t="s">
        <v>146</v>
      </c>
      <c r="D76" t="s">
        <v>17</v>
      </c>
      <c r="E76" t="s">
        <v>18</v>
      </c>
      <c r="F76">
        <v>2.63</v>
      </c>
      <c r="G76">
        <v>107.9</v>
      </c>
      <c r="H76" t="s">
        <v>19</v>
      </c>
      <c r="I76" t="s">
        <v>38</v>
      </c>
      <c r="J76" t="s">
        <v>340</v>
      </c>
      <c r="K76" t="s">
        <v>148</v>
      </c>
      <c r="L76" t="s">
        <v>23</v>
      </c>
      <c r="M76" t="s">
        <v>41</v>
      </c>
      <c r="N76" t="s">
        <v>341</v>
      </c>
      <c r="O76" t="s">
        <v>342</v>
      </c>
    </row>
    <row r="77" spans="1:15" x14ac:dyDescent="0.2">
      <c r="A77">
        <v>76</v>
      </c>
      <c r="B77" t="s">
        <v>120</v>
      </c>
      <c r="C77" t="s">
        <v>121</v>
      </c>
      <c r="D77" t="s">
        <v>17</v>
      </c>
      <c r="E77" t="s">
        <v>18</v>
      </c>
      <c r="F77">
        <v>2.54</v>
      </c>
      <c r="G77">
        <v>103.3</v>
      </c>
      <c r="H77" t="s">
        <v>19</v>
      </c>
      <c r="I77" t="s">
        <v>20</v>
      </c>
      <c r="J77" t="s">
        <v>343</v>
      </c>
      <c r="K77" t="s">
        <v>135</v>
      </c>
      <c r="L77" t="s">
        <v>124</v>
      </c>
      <c r="M77" t="s">
        <v>73</v>
      </c>
      <c r="N77" t="s">
        <v>344</v>
      </c>
      <c r="O77" t="s">
        <v>345</v>
      </c>
    </row>
    <row r="78" spans="1:15" x14ac:dyDescent="0.2">
      <c r="A78">
        <v>77</v>
      </c>
      <c r="B78" t="s">
        <v>15</v>
      </c>
      <c r="C78" t="s">
        <v>16</v>
      </c>
      <c r="D78" t="s">
        <v>17</v>
      </c>
      <c r="E78" t="s">
        <v>18</v>
      </c>
      <c r="F78">
        <v>2.15</v>
      </c>
      <c r="G78">
        <v>75.099999999999994</v>
      </c>
      <c r="H78" t="s">
        <v>19</v>
      </c>
      <c r="I78" t="s">
        <v>104</v>
      </c>
      <c r="J78" t="s">
        <v>346</v>
      </c>
      <c r="K78" t="s">
        <v>233</v>
      </c>
      <c r="L78" t="s">
        <v>46</v>
      </c>
      <c r="M78" t="s">
        <v>24</v>
      </c>
      <c r="N78" t="s">
        <v>347</v>
      </c>
      <c r="O78" t="s">
        <v>348</v>
      </c>
    </row>
    <row r="79" spans="1:15" x14ac:dyDescent="0.2">
      <c r="A79">
        <v>78</v>
      </c>
      <c r="B79" t="s">
        <v>76</v>
      </c>
      <c r="C79" t="s">
        <v>77</v>
      </c>
      <c r="D79" t="s">
        <v>17</v>
      </c>
      <c r="E79" t="s">
        <v>18</v>
      </c>
      <c r="F79">
        <v>2.13</v>
      </c>
      <c r="G79">
        <v>86.4</v>
      </c>
      <c r="H79" t="s">
        <v>19</v>
      </c>
      <c r="I79" t="s">
        <v>38</v>
      </c>
      <c r="J79" t="s">
        <v>349</v>
      </c>
      <c r="K79" t="s">
        <v>350</v>
      </c>
      <c r="L79" t="s">
        <v>216</v>
      </c>
      <c r="M79" t="s">
        <v>24</v>
      </c>
      <c r="N79" t="s">
        <v>351</v>
      </c>
      <c r="O79" t="s">
        <v>352</v>
      </c>
    </row>
    <row r="80" spans="1:15" x14ac:dyDescent="0.2">
      <c r="A80">
        <v>79</v>
      </c>
      <c r="B80" t="s">
        <v>320</v>
      </c>
      <c r="C80" t="s">
        <v>321</v>
      </c>
      <c r="D80" t="s">
        <v>17</v>
      </c>
      <c r="E80" t="s">
        <v>203</v>
      </c>
      <c r="F80">
        <v>1.69</v>
      </c>
      <c r="G80">
        <v>63.7</v>
      </c>
      <c r="H80" t="s">
        <v>37</v>
      </c>
      <c r="I80" t="s">
        <v>104</v>
      </c>
      <c r="J80" t="s">
        <v>353</v>
      </c>
      <c r="K80" t="s">
        <v>354</v>
      </c>
      <c r="L80" t="s">
        <v>355</v>
      </c>
      <c r="M80" t="s">
        <v>323</v>
      </c>
      <c r="N80" t="s">
        <v>356</v>
      </c>
      <c r="O80" t="s">
        <v>357</v>
      </c>
    </row>
    <row r="81" spans="1:15" x14ac:dyDescent="0.2">
      <c r="A81">
        <v>80</v>
      </c>
      <c r="B81" t="s">
        <v>127</v>
      </c>
      <c r="C81" t="s">
        <v>128</v>
      </c>
      <c r="D81" t="s">
        <v>17</v>
      </c>
      <c r="E81" t="s">
        <v>18</v>
      </c>
      <c r="F81">
        <v>5.07</v>
      </c>
      <c r="G81">
        <v>791.7</v>
      </c>
      <c r="H81" t="s">
        <v>19</v>
      </c>
      <c r="I81" t="s">
        <v>104</v>
      </c>
      <c r="J81" t="s">
        <v>358</v>
      </c>
      <c r="K81" t="s">
        <v>359</v>
      </c>
      <c r="L81" t="s">
        <v>31</v>
      </c>
      <c r="M81" t="s">
        <v>24</v>
      </c>
      <c r="N81" t="s">
        <v>360</v>
      </c>
      <c r="O81" t="s">
        <v>361</v>
      </c>
    </row>
    <row r="82" spans="1:15" x14ac:dyDescent="0.2">
      <c r="A82">
        <v>81</v>
      </c>
      <c r="B82" t="s">
        <v>15</v>
      </c>
      <c r="C82" t="s">
        <v>16</v>
      </c>
      <c r="D82" t="s">
        <v>17</v>
      </c>
      <c r="E82" t="s">
        <v>18</v>
      </c>
      <c r="F82">
        <v>1.1000000000000001</v>
      </c>
      <c r="G82">
        <v>41.1</v>
      </c>
      <c r="H82" t="s">
        <v>37</v>
      </c>
      <c r="I82" t="s">
        <v>104</v>
      </c>
      <c r="J82" t="s">
        <v>362</v>
      </c>
      <c r="K82" t="s">
        <v>233</v>
      </c>
      <c r="L82" t="s">
        <v>46</v>
      </c>
      <c r="M82" t="s">
        <v>24</v>
      </c>
      <c r="N82" t="s">
        <v>363</v>
      </c>
      <c r="O82" t="s">
        <v>364</v>
      </c>
    </row>
    <row r="83" spans="1:15" x14ac:dyDescent="0.2">
      <c r="A83">
        <v>82</v>
      </c>
      <c r="B83" t="s">
        <v>76</v>
      </c>
      <c r="C83" t="s">
        <v>77</v>
      </c>
      <c r="D83" t="s">
        <v>17</v>
      </c>
      <c r="E83" t="s">
        <v>18</v>
      </c>
      <c r="F83">
        <v>3.02</v>
      </c>
      <c r="G83">
        <v>180.7</v>
      </c>
      <c r="H83" t="s">
        <v>19</v>
      </c>
      <c r="I83" t="s">
        <v>20</v>
      </c>
      <c r="J83" t="s">
        <v>365</v>
      </c>
      <c r="K83" t="s">
        <v>366</v>
      </c>
      <c r="L83" t="s">
        <v>46</v>
      </c>
      <c r="M83" t="s">
        <v>24</v>
      </c>
      <c r="N83" t="s">
        <v>367</v>
      </c>
      <c r="O83" t="s">
        <v>368</v>
      </c>
    </row>
    <row r="84" spans="1:15" x14ac:dyDescent="0.2">
      <c r="A84">
        <v>83</v>
      </c>
      <c r="B84" t="s">
        <v>183</v>
      </c>
      <c r="C84" t="s">
        <v>184</v>
      </c>
      <c r="D84" t="s">
        <v>17</v>
      </c>
      <c r="E84" t="s">
        <v>18</v>
      </c>
      <c r="F84">
        <v>1.6</v>
      </c>
      <c r="G84">
        <v>47</v>
      </c>
      <c r="H84" t="s">
        <v>61</v>
      </c>
      <c r="I84" t="s">
        <v>20</v>
      </c>
      <c r="J84" t="s">
        <v>369</v>
      </c>
      <c r="K84" t="s">
        <v>130</v>
      </c>
      <c r="L84" t="s">
        <v>195</v>
      </c>
      <c r="M84" t="s">
        <v>41</v>
      </c>
      <c r="N84" t="s">
        <v>370</v>
      </c>
      <c r="O84" t="s">
        <v>371</v>
      </c>
    </row>
    <row r="85" spans="1:15" x14ac:dyDescent="0.2">
      <c r="A85">
        <v>84</v>
      </c>
      <c r="B85" t="s">
        <v>59</v>
      </c>
      <c r="C85" t="s">
        <v>60</v>
      </c>
      <c r="D85" t="s">
        <v>17</v>
      </c>
      <c r="E85" t="s">
        <v>18</v>
      </c>
      <c r="F85">
        <v>1.25</v>
      </c>
      <c r="G85">
        <v>36.299999999999997</v>
      </c>
      <c r="H85" t="s">
        <v>37</v>
      </c>
      <c r="I85" t="s">
        <v>20</v>
      </c>
      <c r="J85" t="s">
        <v>372</v>
      </c>
      <c r="K85" t="s">
        <v>293</v>
      </c>
      <c r="L85" t="s">
        <v>23</v>
      </c>
      <c r="M85" t="s">
        <v>41</v>
      </c>
      <c r="N85" t="s">
        <v>373</v>
      </c>
      <c r="O85" t="s">
        <v>374</v>
      </c>
    </row>
    <row r="86" spans="1:15" x14ac:dyDescent="0.2">
      <c r="A86">
        <v>85</v>
      </c>
      <c r="B86" t="s">
        <v>15</v>
      </c>
      <c r="C86" t="s">
        <v>16</v>
      </c>
      <c r="D86" t="s">
        <v>17</v>
      </c>
      <c r="E86" t="s">
        <v>18</v>
      </c>
      <c r="F86">
        <v>2.31</v>
      </c>
      <c r="G86">
        <v>90.9</v>
      </c>
      <c r="H86" t="s">
        <v>19</v>
      </c>
      <c r="I86" t="s">
        <v>104</v>
      </c>
      <c r="J86" t="s">
        <v>375</v>
      </c>
      <c r="K86" t="s">
        <v>233</v>
      </c>
      <c r="L86" t="s">
        <v>23</v>
      </c>
      <c r="M86" t="s">
        <v>24</v>
      </c>
      <c r="N86" t="s">
        <v>376</v>
      </c>
      <c r="O86" t="s">
        <v>377</v>
      </c>
    </row>
    <row r="87" spans="1:15" x14ac:dyDescent="0.2">
      <c r="A87">
        <v>86</v>
      </c>
      <c r="B87" t="s">
        <v>320</v>
      </c>
      <c r="C87" t="s">
        <v>321</v>
      </c>
      <c r="D87" t="s">
        <v>17</v>
      </c>
      <c r="E87" t="s">
        <v>203</v>
      </c>
      <c r="F87">
        <v>0.79</v>
      </c>
      <c r="G87">
        <v>34.200000000000003</v>
      </c>
      <c r="H87" t="s">
        <v>37</v>
      </c>
      <c r="I87" t="s">
        <v>38</v>
      </c>
      <c r="J87" t="s">
        <v>378</v>
      </c>
      <c r="K87" t="s">
        <v>330</v>
      </c>
      <c r="L87" t="s">
        <v>23</v>
      </c>
      <c r="M87" t="s">
        <v>323</v>
      </c>
      <c r="N87" t="s">
        <v>379</v>
      </c>
      <c r="O87" t="s">
        <v>380</v>
      </c>
    </row>
    <row r="88" spans="1:15" x14ac:dyDescent="0.2">
      <c r="A88">
        <v>87</v>
      </c>
      <c r="B88" t="s">
        <v>87</v>
      </c>
      <c r="C88" t="s">
        <v>88</v>
      </c>
      <c r="D88" t="s">
        <v>17</v>
      </c>
      <c r="E88" t="s">
        <v>69</v>
      </c>
      <c r="F88">
        <v>1.23</v>
      </c>
      <c r="G88">
        <v>13.1</v>
      </c>
      <c r="H88" t="s">
        <v>19</v>
      </c>
      <c r="I88" t="s">
        <v>38</v>
      </c>
      <c r="J88" t="s">
        <v>381</v>
      </c>
      <c r="K88" t="s">
        <v>248</v>
      </c>
      <c r="L88" t="s">
        <v>91</v>
      </c>
      <c r="M88" t="s">
        <v>32</v>
      </c>
      <c r="N88" t="s">
        <v>382</v>
      </c>
      <c r="O88" t="s">
        <v>383</v>
      </c>
    </row>
    <row r="89" spans="1:15" x14ac:dyDescent="0.2">
      <c r="A89">
        <v>88</v>
      </c>
      <c r="B89" t="s">
        <v>49</v>
      </c>
      <c r="C89" t="s">
        <v>50</v>
      </c>
      <c r="D89" t="s">
        <v>17</v>
      </c>
      <c r="E89" t="s">
        <v>18</v>
      </c>
      <c r="F89">
        <v>2.82</v>
      </c>
      <c r="G89">
        <v>159.30000000000001</v>
      </c>
      <c r="H89" t="s">
        <v>61</v>
      </c>
      <c r="I89" t="s">
        <v>38</v>
      </c>
      <c r="J89" t="s">
        <v>384</v>
      </c>
      <c r="K89" t="s">
        <v>161</v>
      </c>
      <c r="L89" t="s">
        <v>80</v>
      </c>
      <c r="M89" t="s">
        <v>32</v>
      </c>
      <c r="N89" t="s">
        <v>385</v>
      </c>
      <c r="O89" t="s">
        <v>386</v>
      </c>
    </row>
    <row r="90" spans="1:15" x14ac:dyDescent="0.2">
      <c r="A90">
        <v>89</v>
      </c>
      <c r="B90" t="s">
        <v>27</v>
      </c>
      <c r="C90" t="s">
        <v>28</v>
      </c>
      <c r="D90" t="s">
        <v>17</v>
      </c>
      <c r="E90" t="s">
        <v>18</v>
      </c>
      <c r="F90">
        <v>2.76</v>
      </c>
      <c r="G90">
        <v>152.5</v>
      </c>
      <c r="H90" t="s">
        <v>19</v>
      </c>
      <c r="I90" t="s">
        <v>38</v>
      </c>
      <c r="J90" t="s">
        <v>387</v>
      </c>
      <c r="K90" t="s">
        <v>388</v>
      </c>
      <c r="L90" t="s">
        <v>389</v>
      </c>
      <c r="M90" t="s">
        <v>32</v>
      </c>
      <c r="N90" t="s">
        <v>390</v>
      </c>
      <c r="O90" t="s">
        <v>391</v>
      </c>
    </row>
    <row r="91" spans="1:15" x14ac:dyDescent="0.2">
      <c r="A91">
        <v>90</v>
      </c>
      <c r="B91" t="s">
        <v>392</v>
      </c>
      <c r="C91" t="s">
        <v>393</v>
      </c>
      <c r="D91" t="s">
        <v>17</v>
      </c>
      <c r="E91" t="s">
        <v>18</v>
      </c>
      <c r="F91">
        <v>2.4500000000000002</v>
      </c>
      <c r="G91">
        <v>75.8</v>
      </c>
      <c r="H91" t="s">
        <v>61</v>
      </c>
      <c r="I91" t="s">
        <v>38</v>
      </c>
      <c r="J91" t="s">
        <v>394</v>
      </c>
      <c r="K91" t="s">
        <v>191</v>
      </c>
      <c r="L91" t="s">
        <v>46</v>
      </c>
      <c r="M91" t="s">
        <v>24</v>
      </c>
      <c r="N91" t="s">
        <v>395</v>
      </c>
      <c r="O91" t="s">
        <v>396</v>
      </c>
    </row>
    <row r="92" spans="1:15" x14ac:dyDescent="0.2">
      <c r="A92">
        <v>91</v>
      </c>
      <c r="B92" t="s">
        <v>15</v>
      </c>
      <c r="C92" t="s">
        <v>16</v>
      </c>
      <c r="D92" t="s">
        <v>17</v>
      </c>
      <c r="E92" t="s">
        <v>18</v>
      </c>
      <c r="F92">
        <v>2.5099999999999998</v>
      </c>
      <c r="G92">
        <v>102.4</v>
      </c>
      <c r="H92" t="s">
        <v>61</v>
      </c>
      <c r="I92" t="s">
        <v>38</v>
      </c>
      <c r="J92" t="s">
        <v>397</v>
      </c>
      <c r="K92" t="s">
        <v>233</v>
      </c>
      <c r="L92" t="s">
        <v>84</v>
      </c>
      <c r="M92" t="s">
        <v>24</v>
      </c>
      <c r="N92" t="s">
        <v>398</v>
      </c>
      <c r="O92" t="s">
        <v>399</v>
      </c>
    </row>
    <row r="93" spans="1:15" x14ac:dyDescent="0.2">
      <c r="A93">
        <v>92</v>
      </c>
      <c r="B93" t="s">
        <v>115</v>
      </c>
      <c r="C93" t="s">
        <v>116</v>
      </c>
      <c r="D93" t="s">
        <v>17</v>
      </c>
      <c r="E93" t="s">
        <v>18</v>
      </c>
      <c r="F93">
        <v>3.32</v>
      </c>
      <c r="G93">
        <v>309.5</v>
      </c>
      <c r="H93" t="s">
        <v>61</v>
      </c>
      <c r="I93" t="s">
        <v>38</v>
      </c>
      <c r="J93" t="s">
        <v>400</v>
      </c>
      <c r="K93" t="s">
        <v>152</v>
      </c>
      <c r="L93" t="s">
        <v>80</v>
      </c>
      <c r="M93" t="s">
        <v>24</v>
      </c>
      <c r="N93" t="s">
        <v>401</v>
      </c>
      <c r="O93" t="s">
        <v>402</v>
      </c>
    </row>
    <row r="94" spans="1:15" x14ac:dyDescent="0.2">
      <c r="A94">
        <v>93</v>
      </c>
      <c r="B94" t="s">
        <v>27</v>
      </c>
      <c r="C94" t="s">
        <v>28</v>
      </c>
      <c r="D94" t="s">
        <v>17</v>
      </c>
      <c r="E94" t="s">
        <v>18</v>
      </c>
      <c r="F94">
        <v>3.88</v>
      </c>
      <c r="G94">
        <v>273.60000000000002</v>
      </c>
      <c r="H94" t="s">
        <v>19</v>
      </c>
      <c r="I94" t="s">
        <v>38</v>
      </c>
      <c r="J94" t="s">
        <v>403</v>
      </c>
      <c r="K94" t="s">
        <v>45</v>
      </c>
      <c r="L94" t="s">
        <v>389</v>
      </c>
      <c r="M94" t="s">
        <v>32</v>
      </c>
      <c r="N94" t="s">
        <v>404</v>
      </c>
      <c r="O94" t="s">
        <v>405</v>
      </c>
    </row>
    <row r="95" spans="1:15" x14ac:dyDescent="0.2">
      <c r="A95">
        <v>94</v>
      </c>
      <c r="B95" t="s">
        <v>35</v>
      </c>
      <c r="C95" t="s">
        <v>36</v>
      </c>
      <c r="D95" t="s">
        <v>17</v>
      </c>
      <c r="E95" t="s">
        <v>18</v>
      </c>
      <c r="F95">
        <v>1.96</v>
      </c>
      <c r="G95">
        <v>133.19999999999999</v>
      </c>
      <c r="H95" t="s">
        <v>37</v>
      </c>
      <c r="I95" t="s">
        <v>20</v>
      </c>
      <c r="J95" t="s">
        <v>406</v>
      </c>
      <c r="K95" t="s">
        <v>240</v>
      </c>
      <c r="L95" t="s">
        <v>40</v>
      </c>
      <c r="M95" t="s">
        <v>41</v>
      </c>
      <c r="N95" t="s">
        <v>407</v>
      </c>
      <c r="O95" t="s">
        <v>408</v>
      </c>
    </row>
    <row r="96" spans="1:15" x14ac:dyDescent="0.2">
      <c r="A96">
        <v>95</v>
      </c>
      <c r="B96" t="s">
        <v>49</v>
      </c>
      <c r="C96" t="s">
        <v>50</v>
      </c>
      <c r="D96" t="s">
        <v>17</v>
      </c>
      <c r="E96" t="s">
        <v>18</v>
      </c>
      <c r="F96">
        <v>1.21</v>
      </c>
      <c r="G96">
        <v>54.8</v>
      </c>
      <c r="H96" t="s">
        <v>37</v>
      </c>
      <c r="I96" t="s">
        <v>20</v>
      </c>
      <c r="J96" t="s">
        <v>409</v>
      </c>
      <c r="K96" t="s">
        <v>161</v>
      </c>
      <c r="L96" t="s">
        <v>46</v>
      </c>
      <c r="M96" t="s">
        <v>32</v>
      </c>
      <c r="N96" t="s">
        <v>410</v>
      </c>
      <c r="O96" t="s">
        <v>411</v>
      </c>
    </row>
    <row r="97" spans="1:15" x14ac:dyDescent="0.2">
      <c r="A97">
        <v>96</v>
      </c>
      <c r="B97" t="s">
        <v>76</v>
      </c>
      <c r="C97" t="s">
        <v>77</v>
      </c>
      <c r="D97" t="s">
        <v>17</v>
      </c>
      <c r="E97" t="s">
        <v>18</v>
      </c>
      <c r="F97">
        <v>2.7</v>
      </c>
      <c r="G97">
        <v>131.1</v>
      </c>
      <c r="H97" t="s">
        <v>61</v>
      </c>
      <c r="I97" t="s">
        <v>104</v>
      </c>
      <c r="J97" t="s">
        <v>278</v>
      </c>
      <c r="K97" t="s">
        <v>350</v>
      </c>
      <c r="L97" t="s">
        <v>80</v>
      </c>
      <c r="M97" t="s">
        <v>24</v>
      </c>
      <c r="N97" t="s">
        <v>412</v>
      </c>
      <c r="O97" t="s">
        <v>413</v>
      </c>
    </row>
    <row r="98" spans="1:15" x14ac:dyDescent="0.2">
      <c r="A98">
        <v>97</v>
      </c>
      <c r="B98" t="s">
        <v>76</v>
      </c>
      <c r="C98" t="s">
        <v>77</v>
      </c>
      <c r="D98" t="s">
        <v>17</v>
      </c>
      <c r="E98" t="s">
        <v>18</v>
      </c>
      <c r="F98">
        <v>3.08</v>
      </c>
      <c r="G98">
        <v>188.3</v>
      </c>
      <c r="H98" t="s">
        <v>19</v>
      </c>
      <c r="I98" t="s">
        <v>104</v>
      </c>
      <c r="J98" t="s">
        <v>414</v>
      </c>
      <c r="K98" t="s">
        <v>415</v>
      </c>
      <c r="L98" t="s">
        <v>46</v>
      </c>
      <c r="M98" t="s">
        <v>24</v>
      </c>
      <c r="N98" t="s">
        <v>416</v>
      </c>
      <c r="O98" t="s">
        <v>417</v>
      </c>
    </row>
    <row r="99" spans="1:15" x14ac:dyDescent="0.2">
      <c r="A99">
        <v>98</v>
      </c>
      <c r="B99" t="s">
        <v>120</v>
      </c>
      <c r="C99" t="s">
        <v>121</v>
      </c>
      <c r="D99" t="s">
        <v>17</v>
      </c>
      <c r="E99" t="s">
        <v>18</v>
      </c>
      <c r="F99">
        <v>2.4</v>
      </c>
      <c r="G99">
        <v>91.7</v>
      </c>
      <c r="H99" t="s">
        <v>61</v>
      </c>
      <c r="I99" t="s">
        <v>20</v>
      </c>
      <c r="J99" t="s">
        <v>418</v>
      </c>
      <c r="K99" t="s">
        <v>123</v>
      </c>
      <c r="L99" t="s">
        <v>124</v>
      </c>
      <c r="M99" t="s">
        <v>73</v>
      </c>
      <c r="N99" t="s">
        <v>419</v>
      </c>
      <c r="O99" t="s">
        <v>420</v>
      </c>
    </row>
    <row r="100" spans="1:15" x14ac:dyDescent="0.2">
      <c r="A100">
        <v>99</v>
      </c>
      <c r="B100" t="s">
        <v>145</v>
      </c>
      <c r="C100" t="s">
        <v>146</v>
      </c>
      <c r="D100" t="s">
        <v>17</v>
      </c>
      <c r="E100" t="s">
        <v>18</v>
      </c>
      <c r="F100">
        <v>2.71</v>
      </c>
      <c r="G100">
        <v>125.3</v>
      </c>
      <c r="H100" t="s">
        <v>19</v>
      </c>
      <c r="I100" t="s">
        <v>20</v>
      </c>
      <c r="J100" t="s">
        <v>421</v>
      </c>
      <c r="K100" t="s">
        <v>148</v>
      </c>
      <c r="L100" t="s">
        <v>23</v>
      </c>
      <c r="M100" t="s">
        <v>41</v>
      </c>
      <c r="N100" t="s">
        <v>422</v>
      </c>
      <c r="O100" t="s">
        <v>423</v>
      </c>
    </row>
    <row r="101" spans="1:15" x14ac:dyDescent="0.2">
      <c r="A101">
        <v>100</v>
      </c>
      <c r="B101" t="s">
        <v>188</v>
      </c>
      <c r="C101" t="s">
        <v>189</v>
      </c>
      <c r="D101" t="s">
        <v>17</v>
      </c>
      <c r="E101" t="s">
        <v>18</v>
      </c>
      <c r="F101">
        <v>2.21</v>
      </c>
      <c r="G101">
        <v>64.900000000000006</v>
      </c>
      <c r="H101" t="s">
        <v>61</v>
      </c>
      <c r="I101" t="s">
        <v>38</v>
      </c>
      <c r="J101" t="s">
        <v>424</v>
      </c>
      <c r="K101" t="s">
        <v>252</v>
      </c>
      <c r="L101" t="s">
        <v>23</v>
      </c>
      <c r="M101" t="s">
        <v>24</v>
      </c>
      <c r="N101" t="s">
        <v>425</v>
      </c>
      <c r="O101" t="s">
        <v>426</v>
      </c>
    </row>
    <row r="102" spans="1:15" x14ac:dyDescent="0.2">
      <c r="A102">
        <v>101</v>
      </c>
      <c r="B102" t="s">
        <v>127</v>
      </c>
      <c r="C102" t="s">
        <v>128</v>
      </c>
      <c r="D102" t="s">
        <v>17</v>
      </c>
      <c r="E102" t="s">
        <v>18</v>
      </c>
      <c r="F102">
        <v>4.8600000000000003</v>
      </c>
      <c r="G102">
        <v>760.5</v>
      </c>
      <c r="H102" t="s">
        <v>19</v>
      </c>
      <c r="I102" t="s">
        <v>38</v>
      </c>
      <c r="J102" t="s">
        <v>427</v>
      </c>
      <c r="K102" t="s">
        <v>191</v>
      </c>
      <c r="L102" t="s">
        <v>131</v>
      </c>
      <c r="M102" t="s">
        <v>24</v>
      </c>
      <c r="N102" t="s">
        <v>428</v>
      </c>
      <c r="O102" t="s">
        <v>429</v>
      </c>
    </row>
    <row r="103" spans="1:15" x14ac:dyDescent="0.2">
      <c r="A103">
        <v>102</v>
      </c>
      <c r="B103" t="s">
        <v>183</v>
      </c>
      <c r="C103" t="s">
        <v>184</v>
      </c>
      <c r="D103" t="s">
        <v>17</v>
      </c>
      <c r="E103" t="s">
        <v>18</v>
      </c>
      <c r="F103">
        <v>2.27</v>
      </c>
      <c r="G103">
        <v>76.7</v>
      </c>
      <c r="H103" t="s">
        <v>19</v>
      </c>
      <c r="I103" t="s">
        <v>38</v>
      </c>
      <c r="J103" t="s">
        <v>430</v>
      </c>
      <c r="K103" t="s">
        <v>130</v>
      </c>
      <c r="L103" t="s">
        <v>195</v>
      </c>
      <c r="M103" t="s">
        <v>41</v>
      </c>
      <c r="N103" t="s">
        <v>431</v>
      </c>
      <c r="O103" t="s">
        <v>432</v>
      </c>
    </row>
    <row r="104" spans="1:15" x14ac:dyDescent="0.2">
      <c r="A104">
        <v>103</v>
      </c>
      <c r="B104" t="s">
        <v>201</v>
      </c>
      <c r="C104" t="s">
        <v>202</v>
      </c>
      <c r="D104" t="s">
        <v>17</v>
      </c>
      <c r="E104" t="s">
        <v>203</v>
      </c>
      <c r="F104">
        <v>2.58</v>
      </c>
      <c r="G104">
        <v>109.7</v>
      </c>
      <c r="H104" t="s">
        <v>19</v>
      </c>
      <c r="I104" t="s">
        <v>104</v>
      </c>
      <c r="J104" t="s">
        <v>433</v>
      </c>
      <c r="K104" t="s">
        <v>90</v>
      </c>
      <c r="L104" t="s">
        <v>259</v>
      </c>
      <c r="M104" t="s">
        <v>41</v>
      </c>
      <c r="N104" t="s">
        <v>434</v>
      </c>
      <c r="O104" t="s">
        <v>435</v>
      </c>
    </row>
    <row r="105" spans="1:15" x14ac:dyDescent="0.2">
      <c r="A105">
        <v>104</v>
      </c>
      <c r="B105" t="s">
        <v>76</v>
      </c>
      <c r="C105" t="s">
        <v>77</v>
      </c>
      <c r="D105" t="s">
        <v>17</v>
      </c>
      <c r="E105" t="s">
        <v>18</v>
      </c>
      <c r="F105">
        <v>2.54</v>
      </c>
      <c r="G105">
        <v>104.3</v>
      </c>
      <c r="H105" t="s">
        <v>61</v>
      </c>
      <c r="I105" t="s">
        <v>104</v>
      </c>
      <c r="J105" t="s">
        <v>436</v>
      </c>
      <c r="K105" t="s">
        <v>215</v>
      </c>
      <c r="L105" t="s">
        <v>216</v>
      </c>
      <c r="M105" t="s">
        <v>24</v>
      </c>
      <c r="N105" t="s">
        <v>437</v>
      </c>
      <c r="O105" t="s">
        <v>438</v>
      </c>
    </row>
    <row r="106" spans="1:15" x14ac:dyDescent="0.2">
      <c r="A106">
        <v>105</v>
      </c>
      <c r="B106" t="s">
        <v>145</v>
      </c>
      <c r="C106" t="s">
        <v>146</v>
      </c>
      <c r="D106" t="s">
        <v>17</v>
      </c>
      <c r="E106" t="s">
        <v>18</v>
      </c>
      <c r="F106">
        <v>2.93</v>
      </c>
      <c r="G106">
        <v>147.4</v>
      </c>
      <c r="H106" t="s">
        <v>19</v>
      </c>
      <c r="I106" t="s">
        <v>38</v>
      </c>
      <c r="J106" t="s">
        <v>439</v>
      </c>
      <c r="K106" t="s">
        <v>148</v>
      </c>
      <c r="L106" t="s">
        <v>23</v>
      </c>
      <c r="M106" t="s">
        <v>41</v>
      </c>
      <c r="N106" t="s">
        <v>440</v>
      </c>
      <c r="O106" t="s">
        <v>441</v>
      </c>
    </row>
    <row r="107" spans="1:15" x14ac:dyDescent="0.2">
      <c r="A107">
        <v>106</v>
      </c>
      <c r="B107" t="s">
        <v>392</v>
      </c>
      <c r="C107" t="s">
        <v>393</v>
      </c>
      <c r="D107" t="s">
        <v>17</v>
      </c>
      <c r="E107" t="s">
        <v>18</v>
      </c>
      <c r="F107">
        <v>2.2599999999999998</v>
      </c>
      <c r="G107">
        <v>74.5</v>
      </c>
      <c r="H107" t="s">
        <v>19</v>
      </c>
      <c r="I107" t="s">
        <v>38</v>
      </c>
      <c r="J107" t="s">
        <v>442</v>
      </c>
      <c r="K107" t="s">
        <v>191</v>
      </c>
      <c r="L107" t="s">
        <v>46</v>
      </c>
      <c r="M107" t="s">
        <v>24</v>
      </c>
      <c r="N107" t="s">
        <v>443</v>
      </c>
      <c r="O107" t="s">
        <v>444</v>
      </c>
    </row>
    <row r="108" spans="1:15" x14ac:dyDescent="0.2">
      <c r="A108">
        <v>107</v>
      </c>
      <c r="B108" t="s">
        <v>76</v>
      </c>
      <c r="C108" t="s">
        <v>77</v>
      </c>
      <c r="D108" t="s">
        <v>17</v>
      </c>
      <c r="E108" t="s">
        <v>18</v>
      </c>
      <c r="F108">
        <v>2.2799999999999998</v>
      </c>
      <c r="G108">
        <v>104.8</v>
      </c>
      <c r="H108" t="s">
        <v>19</v>
      </c>
      <c r="I108" t="s">
        <v>20</v>
      </c>
      <c r="J108" t="s">
        <v>445</v>
      </c>
      <c r="K108" t="s">
        <v>366</v>
      </c>
      <c r="L108" t="s">
        <v>216</v>
      </c>
      <c r="M108" t="s">
        <v>24</v>
      </c>
      <c r="N108" t="s">
        <v>446</v>
      </c>
      <c r="O108" t="s">
        <v>447</v>
      </c>
    </row>
    <row r="109" spans="1:15" x14ac:dyDescent="0.2">
      <c r="A109">
        <v>108</v>
      </c>
      <c r="B109" t="s">
        <v>201</v>
      </c>
      <c r="C109" t="s">
        <v>202</v>
      </c>
      <c r="D109" t="s">
        <v>17</v>
      </c>
      <c r="E109" t="s">
        <v>203</v>
      </c>
      <c r="F109">
        <v>3.07</v>
      </c>
      <c r="G109">
        <v>199.3</v>
      </c>
      <c r="H109" t="s">
        <v>19</v>
      </c>
      <c r="I109" t="s">
        <v>20</v>
      </c>
      <c r="J109" t="s">
        <v>448</v>
      </c>
      <c r="K109" t="s">
        <v>282</v>
      </c>
      <c r="L109" t="s">
        <v>23</v>
      </c>
      <c r="M109" t="s">
        <v>41</v>
      </c>
      <c r="N109" t="s">
        <v>449</v>
      </c>
      <c r="O109" t="s">
        <v>450</v>
      </c>
    </row>
    <row r="110" spans="1:15" x14ac:dyDescent="0.2">
      <c r="A110">
        <v>109</v>
      </c>
      <c r="B110" t="s">
        <v>207</v>
      </c>
      <c r="C110" t="s">
        <v>208</v>
      </c>
      <c r="D110" t="s">
        <v>17</v>
      </c>
      <c r="E110" t="s">
        <v>18</v>
      </c>
      <c r="F110">
        <v>2.57</v>
      </c>
      <c r="G110">
        <v>82.1</v>
      </c>
      <c r="H110" t="s">
        <v>19</v>
      </c>
      <c r="I110" t="s">
        <v>104</v>
      </c>
      <c r="J110" t="s">
        <v>451</v>
      </c>
      <c r="K110" t="s">
        <v>210</v>
      </c>
      <c r="L110" t="s">
        <v>452</v>
      </c>
      <c r="M110" t="s">
        <v>24</v>
      </c>
      <c r="N110" t="s">
        <v>453</v>
      </c>
      <c r="O110" t="s">
        <v>454</v>
      </c>
    </row>
    <row r="111" spans="1:15" x14ac:dyDescent="0.2">
      <c r="A111">
        <v>110</v>
      </c>
      <c r="B111" t="s">
        <v>15</v>
      </c>
      <c r="C111" t="s">
        <v>16</v>
      </c>
      <c r="D111" t="s">
        <v>17</v>
      </c>
      <c r="E111" t="s">
        <v>18</v>
      </c>
      <c r="F111">
        <v>2.46</v>
      </c>
      <c r="G111">
        <v>100.2</v>
      </c>
      <c r="H111" t="s">
        <v>61</v>
      </c>
      <c r="I111" t="s">
        <v>20</v>
      </c>
      <c r="J111" t="s">
        <v>455</v>
      </c>
      <c r="K111" t="s">
        <v>45</v>
      </c>
      <c r="L111" t="s">
        <v>46</v>
      </c>
      <c r="M111" t="s">
        <v>24</v>
      </c>
      <c r="N111" t="s">
        <v>456</v>
      </c>
      <c r="O111" t="s">
        <v>457</v>
      </c>
    </row>
    <row r="112" spans="1:15" x14ac:dyDescent="0.2">
      <c r="A112">
        <v>111</v>
      </c>
      <c r="B112" t="s">
        <v>115</v>
      </c>
      <c r="C112" t="s">
        <v>116</v>
      </c>
      <c r="D112" t="s">
        <v>17</v>
      </c>
      <c r="E112" t="s">
        <v>18</v>
      </c>
      <c r="F112">
        <v>1.77</v>
      </c>
      <c r="G112">
        <v>159.9</v>
      </c>
      <c r="H112" t="s">
        <v>37</v>
      </c>
      <c r="I112" t="s">
        <v>38</v>
      </c>
      <c r="J112" t="s">
        <v>458</v>
      </c>
      <c r="K112" t="s">
        <v>139</v>
      </c>
      <c r="L112" t="s">
        <v>80</v>
      </c>
      <c r="M112" t="s">
        <v>24</v>
      </c>
      <c r="N112" t="s">
        <v>459</v>
      </c>
      <c r="O112" t="s">
        <v>460</v>
      </c>
    </row>
    <row r="113" spans="1:15" x14ac:dyDescent="0.2">
      <c r="A113">
        <v>112</v>
      </c>
      <c r="B113" t="s">
        <v>127</v>
      </c>
      <c r="C113" t="s">
        <v>128</v>
      </c>
      <c r="D113" t="s">
        <v>17</v>
      </c>
      <c r="E113" t="s">
        <v>18</v>
      </c>
      <c r="F113">
        <v>3.59</v>
      </c>
      <c r="G113">
        <v>402.7</v>
      </c>
      <c r="H113" t="s">
        <v>61</v>
      </c>
      <c r="I113" t="s">
        <v>104</v>
      </c>
      <c r="J113" t="s">
        <v>461</v>
      </c>
      <c r="K113" t="s">
        <v>52</v>
      </c>
      <c r="L113" t="s">
        <v>266</v>
      </c>
      <c r="M113" t="s">
        <v>24</v>
      </c>
      <c r="N113" t="s">
        <v>462</v>
      </c>
      <c r="O113" t="s">
        <v>463</v>
      </c>
    </row>
    <row r="114" spans="1:15" x14ac:dyDescent="0.2">
      <c r="A114">
        <v>113</v>
      </c>
      <c r="B114" t="s">
        <v>207</v>
      </c>
      <c r="C114" t="s">
        <v>208</v>
      </c>
      <c r="D114" t="s">
        <v>17</v>
      </c>
      <c r="E114" t="s">
        <v>18</v>
      </c>
      <c r="F114">
        <v>1.59</v>
      </c>
      <c r="G114">
        <v>37.4</v>
      </c>
      <c r="H114" t="s">
        <v>37</v>
      </c>
      <c r="I114" t="s">
        <v>38</v>
      </c>
      <c r="J114" t="s">
        <v>464</v>
      </c>
      <c r="K114" t="s">
        <v>210</v>
      </c>
      <c r="L114" t="s">
        <v>465</v>
      </c>
      <c r="M114" t="s">
        <v>24</v>
      </c>
      <c r="N114" t="s">
        <v>466</v>
      </c>
      <c r="O114" t="s">
        <v>467</v>
      </c>
    </row>
    <row r="115" spans="1:15" x14ac:dyDescent="0.2">
      <c r="A115">
        <v>114</v>
      </c>
      <c r="B115" t="s">
        <v>207</v>
      </c>
      <c r="C115" t="s">
        <v>208</v>
      </c>
      <c r="D115" t="s">
        <v>17</v>
      </c>
      <c r="E115" t="s">
        <v>18</v>
      </c>
      <c r="F115">
        <v>1.77</v>
      </c>
      <c r="G115">
        <v>38.1</v>
      </c>
      <c r="H115" t="s">
        <v>37</v>
      </c>
      <c r="I115" t="s">
        <v>38</v>
      </c>
      <c r="J115" t="s">
        <v>468</v>
      </c>
      <c r="K115" t="s">
        <v>210</v>
      </c>
      <c r="L115" t="s">
        <v>452</v>
      </c>
      <c r="M115" t="s">
        <v>24</v>
      </c>
      <c r="N115" t="s">
        <v>469</v>
      </c>
      <c r="O115" t="s">
        <v>470</v>
      </c>
    </row>
    <row r="116" spans="1:15" x14ac:dyDescent="0.2">
      <c r="A116">
        <v>115</v>
      </c>
      <c r="B116" t="s">
        <v>127</v>
      </c>
      <c r="C116" t="s">
        <v>128</v>
      </c>
      <c r="D116" t="s">
        <v>17</v>
      </c>
      <c r="E116" t="s">
        <v>18</v>
      </c>
      <c r="F116">
        <v>4.68</v>
      </c>
      <c r="G116">
        <v>692.4</v>
      </c>
      <c r="H116" t="s">
        <v>19</v>
      </c>
      <c r="I116" t="s">
        <v>38</v>
      </c>
      <c r="J116" t="s">
        <v>471</v>
      </c>
      <c r="K116" t="s">
        <v>286</v>
      </c>
      <c r="L116" t="s">
        <v>31</v>
      </c>
      <c r="M116" t="s">
        <v>24</v>
      </c>
      <c r="N116" t="s">
        <v>472</v>
      </c>
      <c r="O116" t="s">
        <v>473</v>
      </c>
    </row>
    <row r="117" spans="1:15" x14ac:dyDescent="0.2">
      <c r="A117">
        <v>116</v>
      </c>
      <c r="B117" t="s">
        <v>392</v>
      </c>
      <c r="C117" t="s">
        <v>393</v>
      </c>
      <c r="D117" t="s">
        <v>17</v>
      </c>
      <c r="E117" t="s">
        <v>18</v>
      </c>
      <c r="F117">
        <v>3.32</v>
      </c>
      <c r="G117">
        <v>163.4</v>
      </c>
      <c r="H117" t="s">
        <v>19</v>
      </c>
      <c r="I117" t="s">
        <v>38</v>
      </c>
      <c r="J117" t="s">
        <v>474</v>
      </c>
      <c r="K117" t="s">
        <v>191</v>
      </c>
      <c r="L117" t="s">
        <v>475</v>
      </c>
      <c r="M117" t="s">
        <v>24</v>
      </c>
      <c r="N117" t="s">
        <v>476</v>
      </c>
      <c r="O117" t="s">
        <v>477</v>
      </c>
    </row>
    <row r="118" spans="1:15" x14ac:dyDescent="0.2">
      <c r="A118">
        <v>117</v>
      </c>
      <c r="B118" t="s">
        <v>127</v>
      </c>
      <c r="C118" t="s">
        <v>128</v>
      </c>
      <c r="D118" t="s">
        <v>17</v>
      </c>
      <c r="E118" t="s">
        <v>18</v>
      </c>
      <c r="F118">
        <v>5.0999999999999996</v>
      </c>
      <c r="G118">
        <v>827.2</v>
      </c>
      <c r="H118" t="s">
        <v>61</v>
      </c>
      <c r="I118" t="s">
        <v>104</v>
      </c>
      <c r="J118" t="s">
        <v>478</v>
      </c>
      <c r="K118" t="s">
        <v>210</v>
      </c>
      <c r="L118" t="s">
        <v>479</v>
      </c>
      <c r="M118" t="s">
        <v>24</v>
      </c>
      <c r="N118" t="s">
        <v>480</v>
      </c>
      <c r="O118" t="s">
        <v>481</v>
      </c>
    </row>
    <row r="119" spans="1:15" x14ac:dyDescent="0.2">
      <c r="A119">
        <v>118</v>
      </c>
      <c r="B119" t="s">
        <v>76</v>
      </c>
      <c r="C119" t="s">
        <v>77</v>
      </c>
      <c r="D119" t="s">
        <v>17</v>
      </c>
      <c r="E119" t="s">
        <v>18</v>
      </c>
      <c r="F119">
        <v>2.9</v>
      </c>
      <c r="G119">
        <v>158.4</v>
      </c>
      <c r="H119" t="s">
        <v>61</v>
      </c>
      <c r="I119" t="s">
        <v>20</v>
      </c>
      <c r="J119" t="s">
        <v>482</v>
      </c>
      <c r="K119" t="s">
        <v>415</v>
      </c>
      <c r="L119" t="s">
        <v>46</v>
      </c>
      <c r="M119" t="s">
        <v>24</v>
      </c>
      <c r="N119" t="s">
        <v>483</v>
      </c>
      <c r="O119" t="s">
        <v>484</v>
      </c>
    </row>
    <row r="120" spans="1:15" x14ac:dyDescent="0.2">
      <c r="A120">
        <v>119</v>
      </c>
      <c r="B120" t="s">
        <v>35</v>
      </c>
      <c r="C120" t="s">
        <v>36</v>
      </c>
      <c r="D120" t="s">
        <v>17</v>
      </c>
      <c r="E120" t="s">
        <v>18</v>
      </c>
      <c r="F120">
        <v>4.55</v>
      </c>
      <c r="G120">
        <v>524.1</v>
      </c>
      <c r="H120" t="s">
        <v>19</v>
      </c>
      <c r="I120" t="s">
        <v>104</v>
      </c>
      <c r="J120" t="s">
        <v>485</v>
      </c>
      <c r="K120" t="s">
        <v>240</v>
      </c>
      <c r="L120" t="s">
        <v>40</v>
      </c>
      <c r="M120" t="s">
        <v>41</v>
      </c>
      <c r="N120" t="s">
        <v>486</v>
      </c>
      <c r="O120" t="s">
        <v>487</v>
      </c>
    </row>
    <row r="121" spans="1:15" x14ac:dyDescent="0.2">
      <c r="A121">
        <v>120</v>
      </c>
      <c r="B121" t="s">
        <v>127</v>
      </c>
      <c r="C121" t="s">
        <v>128</v>
      </c>
      <c r="D121" t="s">
        <v>17</v>
      </c>
      <c r="E121" t="s">
        <v>18</v>
      </c>
      <c r="F121">
        <v>5.22</v>
      </c>
      <c r="G121">
        <v>809</v>
      </c>
      <c r="H121" t="s">
        <v>19</v>
      </c>
      <c r="I121" t="s">
        <v>20</v>
      </c>
      <c r="J121" t="s">
        <v>488</v>
      </c>
      <c r="K121" t="s">
        <v>359</v>
      </c>
      <c r="L121" t="s">
        <v>266</v>
      </c>
      <c r="M121" t="s">
        <v>24</v>
      </c>
      <c r="N121" t="s">
        <v>489</v>
      </c>
      <c r="O121" t="s">
        <v>490</v>
      </c>
    </row>
    <row r="122" spans="1:15" x14ac:dyDescent="0.2">
      <c r="A122">
        <v>121</v>
      </c>
      <c r="B122" t="s">
        <v>87</v>
      </c>
      <c r="C122" t="s">
        <v>88</v>
      </c>
      <c r="D122" t="s">
        <v>17</v>
      </c>
      <c r="E122" t="s">
        <v>69</v>
      </c>
      <c r="F122">
        <v>0.86</v>
      </c>
      <c r="G122">
        <v>8.1</v>
      </c>
      <c r="H122" t="s">
        <v>37</v>
      </c>
      <c r="I122" t="s">
        <v>104</v>
      </c>
      <c r="J122" t="s">
        <v>491</v>
      </c>
      <c r="K122" t="s">
        <v>272</v>
      </c>
      <c r="L122" t="s">
        <v>72</v>
      </c>
      <c r="M122" t="s">
        <v>32</v>
      </c>
      <c r="N122" t="s">
        <v>492</v>
      </c>
      <c r="O122" t="s">
        <v>493</v>
      </c>
    </row>
    <row r="123" spans="1:15" x14ac:dyDescent="0.2">
      <c r="A123">
        <v>122</v>
      </c>
      <c r="B123" t="s">
        <v>392</v>
      </c>
      <c r="C123" t="s">
        <v>393</v>
      </c>
      <c r="D123" t="s">
        <v>17</v>
      </c>
      <c r="E123" t="s">
        <v>18</v>
      </c>
      <c r="F123">
        <v>2.69</v>
      </c>
      <c r="G123">
        <v>100.3</v>
      </c>
      <c r="H123" t="s">
        <v>19</v>
      </c>
      <c r="I123" t="s">
        <v>20</v>
      </c>
      <c r="J123" t="s">
        <v>494</v>
      </c>
      <c r="K123" t="s">
        <v>191</v>
      </c>
      <c r="L123" t="s">
        <v>475</v>
      </c>
      <c r="M123" t="s">
        <v>24</v>
      </c>
      <c r="N123" t="s">
        <v>495</v>
      </c>
      <c r="O123" t="s">
        <v>496</v>
      </c>
    </row>
    <row r="124" spans="1:15" x14ac:dyDescent="0.2">
      <c r="A124">
        <v>123</v>
      </c>
      <c r="B124" t="s">
        <v>87</v>
      </c>
      <c r="C124" t="s">
        <v>88</v>
      </c>
      <c r="D124" t="s">
        <v>17</v>
      </c>
      <c r="E124" t="s">
        <v>69</v>
      </c>
      <c r="F124">
        <v>1.37</v>
      </c>
      <c r="G124">
        <v>18.100000000000001</v>
      </c>
      <c r="H124" t="s">
        <v>19</v>
      </c>
      <c r="I124" t="s">
        <v>104</v>
      </c>
      <c r="J124" t="s">
        <v>497</v>
      </c>
      <c r="K124" t="s">
        <v>106</v>
      </c>
      <c r="L124" t="s">
        <v>72</v>
      </c>
      <c r="M124" t="s">
        <v>32</v>
      </c>
      <c r="N124" t="s">
        <v>498</v>
      </c>
      <c r="O124" t="s">
        <v>499</v>
      </c>
    </row>
    <row r="125" spans="1:15" x14ac:dyDescent="0.2">
      <c r="A125">
        <v>124</v>
      </c>
      <c r="B125" t="s">
        <v>145</v>
      </c>
      <c r="C125" t="s">
        <v>146</v>
      </c>
      <c r="D125" t="s">
        <v>17</v>
      </c>
      <c r="E125" t="s">
        <v>18</v>
      </c>
      <c r="F125">
        <v>2.2599999999999998</v>
      </c>
      <c r="G125">
        <v>86.1</v>
      </c>
      <c r="H125" t="s">
        <v>19</v>
      </c>
      <c r="I125" t="s">
        <v>20</v>
      </c>
      <c r="J125" t="s">
        <v>500</v>
      </c>
      <c r="K125" t="s">
        <v>148</v>
      </c>
      <c r="L125" t="s">
        <v>23</v>
      </c>
      <c r="M125" t="s">
        <v>41</v>
      </c>
      <c r="N125" t="s">
        <v>501</v>
      </c>
      <c r="O125" t="s">
        <v>502</v>
      </c>
    </row>
    <row r="126" spans="1:15" x14ac:dyDescent="0.2">
      <c r="A126">
        <v>125</v>
      </c>
      <c r="B126" t="s">
        <v>49</v>
      </c>
      <c r="C126" t="s">
        <v>50</v>
      </c>
      <c r="D126" t="s">
        <v>17</v>
      </c>
      <c r="E126" t="s">
        <v>18</v>
      </c>
      <c r="F126">
        <v>3.19</v>
      </c>
      <c r="G126">
        <v>153.6</v>
      </c>
      <c r="H126" t="s">
        <v>19</v>
      </c>
      <c r="I126" t="s">
        <v>104</v>
      </c>
      <c r="J126" t="s">
        <v>503</v>
      </c>
      <c r="K126" t="s">
        <v>504</v>
      </c>
      <c r="L126" t="s">
        <v>46</v>
      </c>
      <c r="M126" t="s">
        <v>32</v>
      </c>
      <c r="N126" t="s">
        <v>505</v>
      </c>
      <c r="O126" t="s">
        <v>506</v>
      </c>
    </row>
    <row r="127" spans="1:15" x14ac:dyDescent="0.2">
      <c r="A127">
        <v>126</v>
      </c>
      <c r="B127" t="s">
        <v>27</v>
      </c>
      <c r="C127" t="s">
        <v>28</v>
      </c>
      <c r="D127" t="s">
        <v>17</v>
      </c>
      <c r="E127" t="s">
        <v>18</v>
      </c>
      <c r="F127">
        <v>3.04</v>
      </c>
      <c r="G127">
        <v>190</v>
      </c>
      <c r="H127" t="s">
        <v>19</v>
      </c>
      <c r="I127" t="s">
        <v>20</v>
      </c>
      <c r="J127" t="s">
        <v>507</v>
      </c>
      <c r="K127" t="s">
        <v>388</v>
      </c>
      <c r="L127" t="s">
        <v>389</v>
      </c>
      <c r="M127" t="s">
        <v>32</v>
      </c>
      <c r="N127" t="s">
        <v>508</v>
      </c>
      <c r="O127" t="s">
        <v>509</v>
      </c>
    </row>
    <row r="128" spans="1:15" x14ac:dyDescent="0.2">
      <c r="A128">
        <v>127</v>
      </c>
      <c r="B128" t="s">
        <v>201</v>
      </c>
      <c r="C128" t="s">
        <v>202</v>
      </c>
      <c r="D128" t="s">
        <v>17</v>
      </c>
      <c r="E128" t="s">
        <v>203</v>
      </c>
      <c r="F128">
        <v>2.0499999999999998</v>
      </c>
      <c r="G128">
        <v>82.8</v>
      </c>
      <c r="H128" t="s">
        <v>37</v>
      </c>
      <c r="I128" t="s">
        <v>20</v>
      </c>
      <c r="J128" t="s">
        <v>510</v>
      </c>
      <c r="K128" t="s">
        <v>272</v>
      </c>
      <c r="L128" t="s">
        <v>259</v>
      </c>
      <c r="M128" t="s">
        <v>41</v>
      </c>
      <c r="N128" t="s">
        <v>511</v>
      </c>
      <c r="O128" t="s">
        <v>512</v>
      </c>
    </row>
    <row r="129" spans="1:15" x14ac:dyDescent="0.2">
      <c r="A129">
        <v>128</v>
      </c>
      <c r="B129" t="s">
        <v>35</v>
      </c>
      <c r="C129" t="s">
        <v>36</v>
      </c>
      <c r="D129" t="s">
        <v>17</v>
      </c>
      <c r="E129" t="s">
        <v>18</v>
      </c>
      <c r="F129">
        <v>2.87</v>
      </c>
      <c r="G129">
        <v>199.9</v>
      </c>
      <c r="H129" t="s">
        <v>61</v>
      </c>
      <c r="I129" t="s">
        <v>38</v>
      </c>
      <c r="J129" t="s">
        <v>513</v>
      </c>
      <c r="K129" t="s">
        <v>30</v>
      </c>
      <c r="L129" t="s">
        <v>40</v>
      </c>
      <c r="M129" t="s">
        <v>41</v>
      </c>
      <c r="N129" t="s">
        <v>514</v>
      </c>
      <c r="O129" t="s">
        <v>515</v>
      </c>
    </row>
    <row r="130" spans="1:15" x14ac:dyDescent="0.2">
      <c r="A130">
        <v>129</v>
      </c>
      <c r="B130" t="s">
        <v>27</v>
      </c>
      <c r="C130" t="s">
        <v>28</v>
      </c>
      <c r="D130" t="s">
        <v>17</v>
      </c>
      <c r="E130" t="s">
        <v>18</v>
      </c>
      <c r="F130">
        <v>3.32</v>
      </c>
      <c r="G130">
        <v>213.1</v>
      </c>
      <c r="H130" t="s">
        <v>19</v>
      </c>
      <c r="I130" t="s">
        <v>38</v>
      </c>
      <c r="J130" t="s">
        <v>516</v>
      </c>
      <c r="K130" t="s">
        <v>45</v>
      </c>
      <c r="L130" t="s">
        <v>389</v>
      </c>
      <c r="M130" t="s">
        <v>32</v>
      </c>
      <c r="N130" t="s">
        <v>517</v>
      </c>
      <c r="O130" t="s">
        <v>518</v>
      </c>
    </row>
    <row r="131" spans="1:15" x14ac:dyDescent="0.2">
      <c r="A131">
        <v>130</v>
      </c>
      <c r="B131" t="s">
        <v>59</v>
      </c>
      <c r="C131" t="s">
        <v>60</v>
      </c>
      <c r="D131" t="s">
        <v>17</v>
      </c>
      <c r="E131" t="s">
        <v>18</v>
      </c>
      <c r="F131">
        <v>2.88</v>
      </c>
      <c r="G131">
        <v>154.9</v>
      </c>
      <c r="H131" t="s">
        <v>19</v>
      </c>
      <c r="I131" t="s">
        <v>104</v>
      </c>
      <c r="J131" t="s">
        <v>519</v>
      </c>
      <c r="K131" t="s">
        <v>520</v>
      </c>
      <c r="L131" t="s">
        <v>23</v>
      </c>
      <c r="M131" t="s">
        <v>41</v>
      </c>
      <c r="N131" t="s">
        <v>521</v>
      </c>
      <c r="O131" t="s">
        <v>522</v>
      </c>
    </row>
    <row r="132" spans="1:15" x14ac:dyDescent="0.2">
      <c r="A132">
        <v>131</v>
      </c>
      <c r="B132" t="s">
        <v>76</v>
      </c>
      <c r="C132" t="s">
        <v>77</v>
      </c>
      <c r="D132" t="s">
        <v>17</v>
      </c>
      <c r="E132" t="s">
        <v>18</v>
      </c>
      <c r="F132">
        <v>1.55</v>
      </c>
      <c r="G132">
        <v>47.9</v>
      </c>
      <c r="H132" t="s">
        <v>37</v>
      </c>
      <c r="I132" t="s">
        <v>38</v>
      </c>
      <c r="J132" t="s">
        <v>523</v>
      </c>
      <c r="K132" t="s">
        <v>215</v>
      </c>
      <c r="L132" t="s">
        <v>80</v>
      </c>
      <c r="M132" t="s">
        <v>24</v>
      </c>
      <c r="N132" t="s">
        <v>524</v>
      </c>
      <c r="O132" t="s">
        <v>525</v>
      </c>
    </row>
    <row r="133" spans="1:15" x14ac:dyDescent="0.2">
      <c r="A133">
        <v>132</v>
      </c>
      <c r="B133" t="s">
        <v>145</v>
      </c>
      <c r="C133" t="s">
        <v>146</v>
      </c>
      <c r="D133" t="s">
        <v>17</v>
      </c>
      <c r="E133" t="s">
        <v>18</v>
      </c>
      <c r="F133">
        <v>2.0699999999999998</v>
      </c>
      <c r="G133">
        <v>64.8</v>
      </c>
      <c r="H133" t="s">
        <v>61</v>
      </c>
      <c r="I133" t="s">
        <v>104</v>
      </c>
      <c r="J133" t="s">
        <v>526</v>
      </c>
      <c r="K133" t="s">
        <v>148</v>
      </c>
      <c r="L133" t="s">
        <v>475</v>
      </c>
      <c r="M133" t="s">
        <v>41</v>
      </c>
      <c r="N133" t="s">
        <v>527</v>
      </c>
      <c r="O133" t="s">
        <v>528</v>
      </c>
    </row>
    <row r="134" spans="1:15" x14ac:dyDescent="0.2">
      <c r="A134">
        <v>133</v>
      </c>
      <c r="B134" t="s">
        <v>188</v>
      </c>
      <c r="C134" t="s">
        <v>189</v>
      </c>
      <c r="D134" t="s">
        <v>17</v>
      </c>
      <c r="E134" t="s">
        <v>18</v>
      </c>
      <c r="F134">
        <v>1.52</v>
      </c>
      <c r="G134">
        <v>39</v>
      </c>
      <c r="H134" t="s">
        <v>37</v>
      </c>
      <c r="I134" t="s">
        <v>104</v>
      </c>
      <c r="J134" t="s">
        <v>529</v>
      </c>
      <c r="K134" t="s">
        <v>252</v>
      </c>
      <c r="L134" t="s">
        <v>23</v>
      </c>
      <c r="M134" t="s">
        <v>24</v>
      </c>
      <c r="N134" t="s">
        <v>530</v>
      </c>
      <c r="O134" t="s">
        <v>531</v>
      </c>
    </row>
    <row r="135" spans="1:15" x14ac:dyDescent="0.2">
      <c r="A135">
        <v>134</v>
      </c>
      <c r="B135" t="s">
        <v>115</v>
      </c>
      <c r="C135" t="s">
        <v>116</v>
      </c>
      <c r="D135" t="s">
        <v>17</v>
      </c>
      <c r="E135" t="s">
        <v>18</v>
      </c>
      <c r="F135">
        <v>4.55</v>
      </c>
      <c r="G135">
        <v>621.4</v>
      </c>
      <c r="H135" t="s">
        <v>19</v>
      </c>
      <c r="I135" t="s">
        <v>20</v>
      </c>
      <c r="J135" t="s">
        <v>532</v>
      </c>
      <c r="K135" t="s">
        <v>282</v>
      </c>
      <c r="L135" t="s">
        <v>153</v>
      </c>
      <c r="M135" t="s">
        <v>24</v>
      </c>
      <c r="N135" t="s">
        <v>533</v>
      </c>
      <c r="O135" t="s">
        <v>534</v>
      </c>
    </row>
    <row r="136" spans="1:15" x14ac:dyDescent="0.2">
      <c r="A136">
        <v>135</v>
      </c>
      <c r="B136" t="s">
        <v>76</v>
      </c>
      <c r="C136" t="s">
        <v>77</v>
      </c>
      <c r="D136" t="s">
        <v>17</v>
      </c>
      <c r="E136" t="s">
        <v>18</v>
      </c>
      <c r="F136">
        <v>2.0699999999999998</v>
      </c>
      <c r="G136">
        <v>75.5</v>
      </c>
      <c r="H136" t="s">
        <v>37</v>
      </c>
      <c r="I136" t="s">
        <v>104</v>
      </c>
      <c r="J136" t="s">
        <v>535</v>
      </c>
      <c r="K136" t="s">
        <v>366</v>
      </c>
      <c r="L136" t="s">
        <v>46</v>
      </c>
      <c r="M136" t="s">
        <v>24</v>
      </c>
      <c r="N136" t="s">
        <v>536</v>
      </c>
      <c r="O136" t="s">
        <v>537</v>
      </c>
    </row>
    <row r="137" spans="1:15" x14ac:dyDescent="0.2">
      <c r="A137">
        <v>136</v>
      </c>
      <c r="B137" t="s">
        <v>87</v>
      </c>
      <c r="C137" t="s">
        <v>88</v>
      </c>
      <c r="D137" t="s">
        <v>17</v>
      </c>
      <c r="E137" t="s">
        <v>69</v>
      </c>
      <c r="F137">
        <v>1.57</v>
      </c>
      <c r="G137">
        <v>27.1</v>
      </c>
      <c r="H137" t="s">
        <v>19</v>
      </c>
      <c r="I137" t="s">
        <v>20</v>
      </c>
      <c r="J137" t="s">
        <v>170</v>
      </c>
      <c r="K137" t="s">
        <v>538</v>
      </c>
      <c r="L137" t="s">
        <v>72</v>
      </c>
      <c r="M137" t="s">
        <v>32</v>
      </c>
      <c r="N137" t="s">
        <v>539</v>
      </c>
      <c r="O137" t="s">
        <v>540</v>
      </c>
    </row>
    <row r="138" spans="1:15" x14ac:dyDescent="0.2">
      <c r="A138">
        <v>137</v>
      </c>
      <c r="B138" t="s">
        <v>188</v>
      </c>
      <c r="C138" t="s">
        <v>189</v>
      </c>
      <c r="D138" t="s">
        <v>17</v>
      </c>
      <c r="E138" t="s">
        <v>18</v>
      </c>
      <c r="F138">
        <v>2.2599999999999998</v>
      </c>
      <c r="G138">
        <v>74</v>
      </c>
      <c r="H138" t="s">
        <v>19</v>
      </c>
      <c r="I138" t="s">
        <v>38</v>
      </c>
      <c r="J138" t="s">
        <v>541</v>
      </c>
      <c r="K138" t="s">
        <v>252</v>
      </c>
      <c r="L138" t="s">
        <v>23</v>
      </c>
      <c r="M138" t="s">
        <v>24</v>
      </c>
      <c r="N138" t="s">
        <v>542</v>
      </c>
      <c r="O138" t="s">
        <v>543</v>
      </c>
    </row>
    <row r="139" spans="1:15" x14ac:dyDescent="0.2">
      <c r="A139">
        <v>138</v>
      </c>
      <c r="B139" t="s">
        <v>392</v>
      </c>
      <c r="C139" t="s">
        <v>393</v>
      </c>
      <c r="D139" t="s">
        <v>17</v>
      </c>
      <c r="E139" t="s">
        <v>18</v>
      </c>
      <c r="F139">
        <v>2.81</v>
      </c>
      <c r="G139">
        <v>126.9</v>
      </c>
      <c r="H139" t="s">
        <v>19</v>
      </c>
      <c r="I139" t="s">
        <v>38</v>
      </c>
      <c r="J139" t="s">
        <v>544</v>
      </c>
      <c r="K139" t="s">
        <v>191</v>
      </c>
      <c r="L139" t="s">
        <v>46</v>
      </c>
      <c r="M139" t="s">
        <v>24</v>
      </c>
      <c r="N139" t="s">
        <v>545</v>
      </c>
      <c r="O139" t="s">
        <v>546</v>
      </c>
    </row>
    <row r="140" spans="1:15" x14ac:dyDescent="0.2">
      <c r="A140">
        <v>139</v>
      </c>
      <c r="B140" t="s">
        <v>127</v>
      </c>
      <c r="C140" t="s">
        <v>128</v>
      </c>
      <c r="D140" t="s">
        <v>17</v>
      </c>
      <c r="E140" t="s">
        <v>18</v>
      </c>
      <c r="F140">
        <v>3.05</v>
      </c>
      <c r="G140">
        <v>344</v>
      </c>
      <c r="H140" t="s">
        <v>37</v>
      </c>
      <c r="I140" t="s">
        <v>38</v>
      </c>
      <c r="J140" t="s">
        <v>547</v>
      </c>
      <c r="K140" t="s">
        <v>52</v>
      </c>
      <c r="L140" t="s">
        <v>131</v>
      </c>
      <c r="M140" t="s">
        <v>24</v>
      </c>
      <c r="N140" t="s">
        <v>548</v>
      </c>
      <c r="O140" t="s">
        <v>549</v>
      </c>
    </row>
    <row r="141" spans="1:15" x14ac:dyDescent="0.2">
      <c r="A141">
        <v>140</v>
      </c>
      <c r="B141" t="s">
        <v>188</v>
      </c>
      <c r="C141" t="s">
        <v>189</v>
      </c>
      <c r="D141" t="s">
        <v>17</v>
      </c>
      <c r="E141" t="s">
        <v>18</v>
      </c>
      <c r="F141">
        <v>2.82</v>
      </c>
      <c r="G141">
        <v>129.1</v>
      </c>
      <c r="H141" t="s">
        <v>61</v>
      </c>
      <c r="I141" t="s">
        <v>38</v>
      </c>
      <c r="J141" t="s">
        <v>550</v>
      </c>
      <c r="K141" t="s">
        <v>191</v>
      </c>
      <c r="L141" t="s">
        <v>46</v>
      </c>
      <c r="M141" t="s">
        <v>24</v>
      </c>
      <c r="N141" t="s">
        <v>551</v>
      </c>
      <c r="O141" t="s">
        <v>552</v>
      </c>
    </row>
    <row r="142" spans="1:15" x14ac:dyDescent="0.2">
      <c r="A142">
        <v>141</v>
      </c>
      <c r="B142" t="s">
        <v>320</v>
      </c>
      <c r="C142" t="s">
        <v>321</v>
      </c>
      <c r="D142" t="s">
        <v>17</v>
      </c>
      <c r="E142" t="s">
        <v>203</v>
      </c>
      <c r="F142">
        <v>2.5</v>
      </c>
      <c r="G142">
        <v>120.6</v>
      </c>
      <c r="H142" t="s">
        <v>61</v>
      </c>
      <c r="I142" t="s">
        <v>38</v>
      </c>
      <c r="J142" t="s">
        <v>553</v>
      </c>
      <c r="K142" t="s">
        <v>330</v>
      </c>
      <c r="L142" t="s">
        <v>23</v>
      </c>
      <c r="M142" t="s">
        <v>323</v>
      </c>
      <c r="N142" t="s">
        <v>554</v>
      </c>
      <c r="O142" t="s">
        <v>555</v>
      </c>
    </row>
    <row r="143" spans="1:15" x14ac:dyDescent="0.2">
      <c r="A143">
        <v>142</v>
      </c>
      <c r="B143" t="s">
        <v>183</v>
      </c>
      <c r="C143" t="s">
        <v>184</v>
      </c>
      <c r="D143" t="s">
        <v>17</v>
      </c>
      <c r="E143" t="s">
        <v>18</v>
      </c>
      <c r="F143">
        <v>1.94</v>
      </c>
      <c r="G143">
        <v>65.900000000000006</v>
      </c>
      <c r="H143" t="s">
        <v>61</v>
      </c>
      <c r="I143" t="s">
        <v>38</v>
      </c>
      <c r="J143" t="s">
        <v>556</v>
      </c>
      <c r="K143" t="s">
        <v>130</v>
      </c>
      <c r="L143" t="s">
        <v>195</v>
      </c>
      <c r="M143" t="s">
        <v>41</v>
      </c>
      <c r="N143" t="s">
        <v>557</v>
      </c>
      <c r="O143" t="s">
        <v>558</v>
      </c>
    </row>
    <row r="144" spans="1:15" x14ac:dyDescent="0.2">
      <c r="A144">
        <v>143</v>
      </c>
      <c r="B144" t="s">
        <v>76</v>
      </c>
      <c r="C144" t="s">
        <v>77</v>
      </c>
      <c r="D144" t="s">
        <v>17</v>
      </c>
      <c r="E144" t="s">
        <v>18</v>
      </c>
      <c r="F144">
        <v>2.52</v>
      </c>
      <c r="G144">
        <v>107</v>
      </c>
      <c r="H144" t="s">
        <v>61</v>
      </c>
      <c r="I144" t="s">
        <v>20</v>
      </c>
      <c r="J144" t="s">
        <v>559</v>
      </c>
      <c r="K144" t="s">
        <v>215</v>
      </c>
      <c r="L144" t="s">
        <v>216</v>
      </c>
      <c r="M144" t="s">
        <v>24</v>
      </c>
      <c r="N144" t="s">
        <v>560</v>
      </c>
      <c r="O144" t="s">
        <v>561</v>
      </c>
    </row>
    <row r="145" spans="1:15" x14ac:dyDescent="0.2">
      <c r="A145">
        <v>144</v>
      </c>
      <c r="B145" t="s">
        <v>49</v>
      </c>
      <c r="C145" t="s">
        <v>50</v>
      </c>
      <c r="D145" t="s">
        <v>17</v>
      </c>
      <c r="E145" t="s">
        <v>18</v>
      </c>
      <c r="F145">
        <v>3.11</v>
      </c>
      <c r="G145">
        <v>179.1</v>
      </c>
      <c r="H145" t="s">
        <v>61</v>
      </c>
      <c r="I145" t="s">
        <v>20</v>
      </c>
      <c r="J145" t="s">
        <v>562</v>
      </c>
      <c r="K145" t="s">
        <v>504</v>
      </c>
      <c r="L145" t="s">
        <v>46</v>
      </c>
      <c r="M145" t="s">
        <v>32</v>
      </c>
      <c r="N145" t="s">
        <v>563</v>
      </c>
      <c r="O145" t="s">
        <v>564</v>
      </c>
    </row>
    <row r="146" spans="1:15" x14ac:dyDescent="0.2">
      <c r="A146">
        <v>145</v>
      </c>
      <c r="B146" t="s">
        <v>320</v>
      </c>
      <c r="C146" t="s">
        <v>321</v>
      </c>
      <c r="D146" t="s">
        <v>17</v>
      </c>
      <c r="E146" t="s">
        <v>203</v>
      </c>
      <c r="F146">
        <v>2.36</v>
      </c>
      <c r="G146">
        <v>87.9</v>
      </c>
      <c r="H146" t="s">
        <v>19</v>
      </c>
      <c r="I146" t="s">
        <v>38</v>
      </c>
      <c r="J146" t="s">
        <v>565</v>
      </c>
      <c r="K146" t="s">
        <v>330</v>
      </c>
      <c r="L146" t="s">
        <v>355</v>
      </c>
      <c r="M146" t="s">
        <v>323</v>
      </c>
      <c r="N146" t="s">
        <v>566</v>
      </c>
      <c r="O146" t="s">
        <v>567</v>
      </c>
    </row>
    <row r="147" spans="1:15" x14ac:dyDescent="0.2">
      <c r="A147">
        <v>146</v>
      </c>
      <c r="B147" t="s">
        <v>120</v>
      </c>
      <c r="C147" t="s">
        <v>121</v>
      </c>
      <c r="D147" t="s">
        <v>17</v>
      </c>
      <c r="E147" t="s">
        <v>18</v>
      </c>
      <c r="F147">
        <v>3.68</v>
      </c>
      <c r="G147">
        <v>273.7</v>
      </c>
      <c r="H147" t="s">
        <v>19</v>
      </c>
      <c r="I147" t="s">
        <v>104</v>
      </c>
      <c r="J147" t="s">
        <v>568</v>
      </c>
      <c r="K147" t="s">
        <v>123</v>
      </c>
      <c r="L147" t="s">
        <v>46</v>
      </c>
      <c r="M147" t="s">
        <v>73</v>
      </c>
      <c r="N147" t="s">
        <v>569</v>
      </c>
      <c r="O147" t="s">
        <v>570</v>
      </c>
    </row>
    <row r="148" spans="1:15" x14ac:dyDescent="0.2">
      <c r="A148">
        <v>147</v>
      </c>
      <c r="B148" t="s">
        <v>15</v>
      </c>
      <c r="C148" t="s">
        <v>16</v>
      </c>
      <c r="D148" t="s">
        <v>17</v>
      </c>
      <c r="E148" t="s">
        <v>18</v>
      </c>
      <c r="F148">
        <v>2.42</v>
      </c>
      <c r="G148">
        <v>78.599999999999994</v>
      </c>
      <c r="H148" t="s">
        <v>19</v>
      </c>
      <c r="I148" t="s">
        <v>104</v>
      </c>
      <c r="J148" t="s">
        <v>571</v>
      </c>
      <c r="K148" t="s">
        <v>45</v>
      </c>
      <c r="L148" t="s">
        <v>46</v>
      </c>
      <c r="M148" t="s">
        <v>24</v>
      </c>
      <c r="N148" t="s">
        <v>572</v>
      </c>
      <c r="O148" t="s">
        <v>573</v>
      </c>
    </row>
    <row r="149" spans="1:15" x14ac:dyDescent="0.2">
      <c r="A149">
        <v>148</v>
      </c>
      <c r="B149" t="s">
        <v>201</v>
      </c>
      <c r="C149" t="s">
        <v>202</v>
      </c>
      <c r="D149" t="s">
        <v>17</v>
      </c>
      <c r="E149" t="s">
        <v>203</v>
      </c>
      <c r="F149">
        <v>3.41</v>
      </c>
      <c r="G149">
        <v>220.3</v>
      </c>
      <c r="H149" t="s">
        <v>19</v>
      </c>
      <c r="I149" t="s">
        <v>20</v>
      </c>
      <c r="J149" t="s">
        <v>574</v>
      </c>
      <c r="K149" t="s">
        <v>538</v>
      </c>
      <c r="L149" t="s">
        <v>23</v>
      </c>
      <c r="M149" t="s">
        <v>41</v>
      </c>
      <c r="N149" t="s">
        <v>575</v>
      </c>
      <c r="O149" t="s">
        <v>576</v>
      </c>
    </row>
    <row r="150" spans="1:15" x14ac:dyDescent="0.2">
      <c r="A150">
        <v>149</v>
      </c>
      <c r="B150" t="s">
        <v>87</v>
      </c>
      <c r="C150" t="s">
        <v>88</v>
      </c>
      <c r="D150" t="s">
        <v>17</v>
      </c>
      <c r="E150" t="s">
        <v>69</v>
      </c>
      <c r="F150">
        <v>1.47</v>
      </c>
      <c r="G150">
        <v>21.3</v>
      </c>
      <c r="H150" t="s">
        <v>19</v>
      </c>
      <c r="I150" t="s">
        <v>20</v>
      </c>
      <c r="J150" t="s">
        <v>577</v>
      </c>
      <c r="K150" t="s">
        <v>106</v>
      </c>
      <c r="L150" t="s">
        <v>72</v>
      </c>
      <c r="M150" t="s">
        <v>32</v>
      </c>
      <c r="N150" t="s">
        <v>578</v>
      </c>
      <c r="O150" t="s">
        <v>579</v>
      </c>
    </row>
    <row r="151" spans="1:15" x14ac:dyDescent="0.2">
      <c r="A151">
        <v>150</v>
      </c>
      <c r="B151" t="s">
        <v>59</v>
      </c>
      <c r="C151" t="s">
        <v>60</v>
      </c>
      <c r="D151" t="s">
        <v>17</v>
      </c>
      <c r="E151" t="s">
        <v>18</v>
      </c>
      <c r="F151">
        <v>2.4500000000000002</v>
      </c>
      <c r="G151">
        <v>121</v>
      </c>
      <c r="H151" t="s">
        <v>61</v>
      </c>
      <c r="I151" t="s">
        <v>38</v>
      </c>
      <c r="J151" t="s">
        <v>580</v>
      </c>
      <c r="K151" t="s">
        <v>520</v>
      </c>
      <c r="L151" t="s">
        <v>581</v>
      </c>
      <c r="M151" t="s">
        <v>41</v>
      </c>
      <c r="N151" t="s">
        <v>582</v>
      </c>
      <c r="O151" t="s">
        <v>583</v>
      </c>
    </row>
    <row r="152" spans="1:15" x14ac:dyDescent="0.2">
      <c r="A152">
        <v>151</v>
      </c>
      <c r="B152" t="s">
        <v>207</v>
      </c>
      <c r="C152" t="s">
        <v>208</v>
      </c>
      <c r="D152" t="s">
        <v>17</v>
      </c>
      <c r="E152" t="s">
        <v>18</v>
      </c>
      <c r="F152">
        <v>2.17</v>
      </c>
      <c r="G152">
        <v>60.6</v>
      </c>
      <c r="H152" t="s">
        <v>19</v>
      </c>
      <c r="I152" t="s">
        <v>104</v>
      </c>
      <c r="J152" t="s">
        <v>584</v>
      </c>
      <c r="K152" t="s">
        <v>210</v>
      </c>
      <c r="L152" t="s">
        <v>211</v>
      </c>
      <c r="M152" t="s">
        <v>24</v>
      </c>
      <c r="N152" t="s">
        <v>585</v>
      </c>
      <c r="O152" t="s">
        <v>586</v>
      </c>
    </row>
    <row r="153" spans="1:15" x14ac:dyDescent="0.2">
      <c r="A153">
        <v>152</v>
      </c>
      <c r="B153" t="s">
        <v>87</v>
      </c>
      <c r="C153" t="s">
        <v>88</v>
      </c>
      <c r="D153" t="s">
        <v>17</v>
      </c>
      <c r="E153" t="s">
        <v>69</v>
      </c>
      <c r="F153">
        <v>1.53</v>
      </c>
      <c r="G153">
        <v>20.3</v>
      </c>
      <c r="H153" t="s">
        <v>19</v>
      </c>
      <c r="I153" t="s">
        <v>38</v>
      </c>
      <c r="J153" t="s">
        <v>587</v>
      </c>
      <c r="K153" t="s">
        <v>538</v>
      </c>
      <c r="L153" t="s">
        <v>72</v>
      </c>
      <c r="M153" t="s">
        <v>32</v>
      </c>
      <c r="N153" t="s">
        <v>588</v>
      </c>
      <c r="O153" t="s">
        <v>589</v>
      </c>
    </row>
    <row r="154" spans="1:15" x14ac:dyDescent="0.2">
      <c r="A154">
        <v>153</v>
      </c>
      <c r="B154" t="s">
        <v>188</v>
      </c>
      <c r="C154" t="s">
        <v>189</v>
      </c>
      <c r="D154" t="s">
        <v>17</v>
      </c>
      <c r="E154" t="s">
        <v>18</v>
      </c>
      <c r="F154">
        <v>0.88</v>
      </c>
      <c r="G154">
        <v>32.299999999999997</v>
      </c>
      <c r="H154" t="s">
        <v>37</v>
      </c>
      <c r="I154" t="s">
        <v>38</v>
      </c>
      <c r="J154" t="s">
        <v>590</v>
      </c>
      <c r="K154" t="s">
        <v>252</v>
      </c>
      <c r="L154" t="s">
        <v>46</v>
      </c>
      <c r="M154" t="s">
        <v>24</v>
      </c>
      <c r="N154" t="s">
        <v>591</v>
      </c>
      <c r="O154" t="s">
        <v>592</v>
      </c>
    </row>
    <row r="155" spans="1:15" x14ac:dyDescent="0.2">
      <c r="A155">
        <v>154</v>
      </c>
      <c r="B155" t="s">
        <v>115</v>
      </c>
      <c r="C155" t="s">
        <v>116</v>
      </c>
      <c r="D155" t="s">
        <v>17</v>
      </c>
      <c r="E155" t="s">
        <v>18</v>
      </c>
      <c r="F155">
        <v>3.13</v>
      </c>
      <c r="G155">
        <v>362.6</v>
      </c>
      <c r="H155" t="s">
        <v>61</v>
      </c>
      <c r="I155" t="s">
        <v>20</v>
      </c>
      <c r="J155" t="s">
        <v>593</v>
      </c>
      <c r="K155" t="s">
        <v>223</v>
      </c>
      <c r="L155" t="s">
        <v>46</v>
      </c>
      <c r="M155" t="s">
        <v>24</v>
      </c>
      <c r="N155" t="s">
        <v>594</v>
      </c>
      <c r="O155" t="s">
        <v>595</v>
      </c>
    </row>
    <row r="156" spans="1:15" x14ac:dyDescent="0.2">
      <c r="A156">
        <v>155</v>
      </c>
      <c r="B156" t="s">
        <v>120</v>
      </c>
      <c r="C156" t="s">
        <v>121</v>
      </c>
      <c r="D156" t="s">
        <v>17</v>
      </c>
      <c r="E156" t="s">
        <v>18</v>
      </c>
      <c r="F156">
        <v>3.27</v>
      </c>
      <c r="G156">
        <v>177.7</v>
      </c>
      <c r="H156" t="s">
        <v>61</v>
      </c>
      <c r="I156" t="s">
        <v>104</v>
      </c>
      <c r="J156" t="s">
        <v>596</v>
      </c>
      <c r="K156" t="s">
        <v>123</v>
      </c>
      <c r="L156" t="s">
        <v>46</v>
      </c>
      <c r="M156" t="s">
        <v>73</v>
      </c>
      <c r="N156" t="s">
        <v>597</v>
      </c>
      <c r="O156" t="s">
        <v>598</v>
      </c>
    </row>
    <row r="157" spans="1:15" x14ac:dyDescent="0.2">
      <c r="A157">
        <v>156</v>
      </c>
      <c r="B157" t="s">
        <v>15</v>
      </c>
      <c r="C157" t="s">
        <v>16</v>
      </c>
      <c r="D157" t="s">
        <v>17</v>
      </c>
      <c r="E157" t="s">
        <v>18</v>
      </c>
      <c r="F157">
        <v>0.16</v>
      </c>
      <c r="G157">
        <v>28.2</v>
      </c>
      <c r="H157" t="s">
        <v>156</v>
      </c>
      <c r="I157" t="s">
        <v>38</v>
      </c>
      <c r="J157" t="s">
        <v>599</v>
      </c>
      <c r="K157" t="s">
        <v>233</v>
      </c>
      <c r="L157" t="s">
        <v>46</v>
      </c>
      <c r="M157" t="s">
        <v>24</v>
      </c>
      <c r="N157" t="s">
        <v>600</v>
      </c>
      <c r="O157" t="s">
        <v>601</v>
      </c>
    </row>
    <row r="158" spans="1:15" x14ac:dyDescent="0.2">
      <c r="A158">
        <v>157</v>
      </c>
      <c r="B158" t="s">
        <v>76</v>
      </c>
      <c r="C158" t="s">
        <v>77</v>
      </c>
      <c r="D158" t="s">
        <v>17</v>
      </c>
      <c r="E158" t="s">
        <v>18</v>
      </c>
      <c r="F158">
        <v>3.04</v>
      </c>
      <c r="G158">
        <v>171.9</v>
      </c>
      <c r="H158" t="s">
        <v>19</v>
      </c>
      <c r="I158" t="s">
        <v>20</v>
      </c>
      <c r="J158" t="s">
        <v>602</v>
      </c>
      <c r="K158" t="s">
        <v>603</v>
      </c>
      <c r="L158" t="s">
        <v>46</v>
      </c>
      <c r="M158" t="s">
        <v>24</v>
      </c>
      <c r="N158" t="s">
        <v>604</v>
      </c>
      <c r="O158" t="s">
        <v>605</v>
      </c>
    </row>
    <row r="159" spans="1:15" x14ac:dyDescent="0.2">
      <c r="A159">
        <v>158</v>
      </c>
      <c r="B159" t="s">
        <v>127</v>
      </c>
      <c r="C159" t="s">
        <v>128</v>
      </c>
      <c r="D159" t="s">
        <v>17</v>
      </c>
      <c r="E159" t="s">
        <v>18</v>
      </c>
      <c r="F159">
        <v>6.02</v>
      </c>
      <c r="G159">
        <v>1032.7</v>
      </c>
      <c r="H159" t="s">
        <v>19</v>
      </c>
      <c r="I159" t="s">
        <v>20</v>
      </c>
      <c r="J159" t="s">
        <v>606</v>
      </c>
      <c r="K159" t="s">
        <v>130</v>
      </c>
      <c r="L159" t="s">
        <v>479</v>
      </c>
      <c r="M159" t="s">
        <v>24</v>
      </c>
      <c r="N159" t="s">
        <v>607</v>
      </c>
      <c r="O159" t="s">
        <v>608</v>
      </c>
    </row>
    <row r="160" spans="1:15" x14ac:dyDescent="0.2">
      <c r="A160">
        <v>159</v>
      </c>
      <c r="B160" t="s">
        <v>188</v>
      </c>
      <c r="C160" t="s">
        <v>189</v>
      </c>
      <c r="D160" t="s">
        <v>17</v>
      </c>
      <c r="E160" t="s">
        <v>18</v>
      </c>
      <c r="F160">
        <v>2.21</v>
      </c>
      <c r="G160">
        <v>76.099999999999994</v>
      </c>
      <c r="H160" t="s">
        <v>61</v>
      </c>
      <c r="I160" t="s">
        <v>38</v>
      </c>
      <c r="J160" t="s">
        <v>609</v>
      </c>
      <c r="K160" t="s">
        <v>191</v>
      </c>
      <c r="L160" t="s">
        <v>46</v>
      </c>
      <c r="M160" t="s">
        <v>24</v>
      </c>
      <c r="N160" t="s">
        <v>610</v>
      </c>
      <c r="O160" t="s">
        <v>611</v>
      </c>
    </row>
    <row r="161" spans="1:15" x14ac:dyDescent="0.2">
      <c r="A161">
        <v>160</v>
      </c>
      <c r="B161" t="s">
        <v>67</v>
      </c>
      <c r="C161" t="s">
        <v>68</v>
      </c>
      <c r="D161" t="s">
        <v>17</v>
      </c>
      <c r="E161" t="s">
        <v>69</v>
      </c>
      <c r="F161">
        <v>0.6</v>
      </c>
      <c r="G161">
        <v>6.9</v>
      </c>
      <c r="H161" t="s">
        <v>37</v>
      </c>
      <c r="I161" t="s">
        <v>104</v>
      </c>
      <c r="J161" t="s">
        <v>612</v>
      </c>
      <c r="K161" t="s">
        <v>142</v>
      </c>
      <c r="L161" t="s">
        <v>310</v>
      </c>
      <c r="M161" t="s">
        <v>73</v>
      </c>
      <c r="N161" t="s">
        <v>613</v>
      </c>
      <c r="O161" t="s">
        <v>614</v>
      </c>
    </row>
    <row r="162" spans="1:15" x14ac:dyDescent="0.2">
      <c r="A162">
        <v>161</v>
      </c>
      <c r="B162" t="s">
        <v>201</v>
      </c>
      <c r="C162" t="s">
        <v>202</v>
      </c>
      <c r="D162" t="s">
        <v>17</v>
      </c>
      <c r="E162" t="s">
        <v>203</v>
      </c>
      <c r="F162">
        <v>2.64</v>
      </c>
      <c r="G162">
        <v>149.5</v>
      </c>
      <c r="H162" t="s">
        <v>19</v>
      </c>
      <c r="I162" t="s">
        <v>20</v>
      </c>
      <c r="J162" t="s">
        <v>615</v>
      </c>
      <c r="K162" t="s">
        <v>282</v>
      </c>
      <c r="L162" t="s">
        <v>259</v>
      </c>
      <c r="M162" t="s">
        <v>41</v>
      </c>
      <c r="N162" t="s">
        <v>616</v>
      </c>
      <c r="O162" t="s">
        <v>617</v>
      </c>
    </row>
    <row r="163" spans="1:15" x14ac:dyDescent="0.2">
      <c r="A163">
        <v>162</v>
      </c>
      <c r="B163" t="s">
        <v>59</v>
      </c>
      <c r="C163" t="s">
        <v>60</v>
      </c>
      <c r="D163" t="s">
        <v>17</v>
      </c>
      <c r="E163" t="s">
        <v>18</v>
      </c>
      <c r="F163">
        <v>0.94</v>
      </c>
      <c r="G163">
        <v>39.1</v>
      </c>
      <c r="H163" t="s">
        <v>37</v>
      </c>
      <c r="I163" t="s">
        <v>104</v>
      </c>
      <c r="J163" t="s">
        <v>618</v>
      </c>
      <c r="K163" t="s">
        <v>98</v>
      </c>
      <c r="L163" t="s">
        <v>64</v>
      </c>
      <c r="M163" t="s">
        <v>41</v>
      </c>
      <c r="N163" t="s">
        <v>619</v>
      </c>
      <c r="O163" t="s">
        <v>620</v>
      </c>
    </row>
    <row r="164" spans="1:15" x14ac:dyDescent="0.2">
      <c r="A164">
        <v>163</v>
      </c>
      <c r="B164" t="s">
        <v>15</v>
      </c>
      <c r="C164" t="s">
        <v>16</v>
      </c>
      <c r="D164" t="s">
        <v>17</v>
      </c>
      <c r="E164" t="s">
        <v>18</v>
      </c>
      <c r="F164">
        <v>2.2200000000000002</v>
      </c>
      <c r="G164">
        <v>74.599999999999994</v>
      </c>
      <c r="H164" t="s">
        <v>61</v>
      </c>
      <c r="I164" t="s">
        <v>38</v>
      </c>
      <c r="J164" t="s">
        <v>621</v>
      </c>
      <c r="K164" t="s">
        <v>22</v>
      </c>
      <c r="L164" t="s">
        <v>46</v>
      </c>
      <c r="M164" t="s">
        <v>24</v>
      </c>
      <c r="N164" t="s">
        <v>622</v>
      </c>
      <c r="O164" t="s">
        <v>623</v>
      </c>
    </row>
    <row r="165" spans="1:15" x14ac:dyDescent="0.2">
      <c r="A165">
        <v>164</v>
      </c>
      <c r="B165" t="s">
        <v>87</v>
      </c>
      <c r="C165" t="s">
        <v>88</v>
      </c>
      <c r="D165" t="s">
        <v>17</v>
      </c>
      <c r="E165" t="s">
        <v>69</v>
      </c>
      <c r="F165">
        <v>0.96</v>
      </c>
      <c r="G165">
        <v>10.8</v>
      </c>
      <c r="H165" t="s">
        <v>61</v>
      </c>
      <c r="I165" t="s">
        <v>38</v>
      </c>
      <c r="J165" t="s">
        <v>624</v>
      </c>
      <c r="K165" t="s">
        <v>272</v>
      </c>
      <c r="L165" t="s">
        <v>91</v>
      </c>
      <c r="M165" t="s">
        <v>32</v>
      </c>
      <c r="N165" t="s">
        <v>625</v>
      </c>
      <c r="O165" t="s">
        <v>626</v>
      </c>
    </row>
    <row r="166" spans="1:15" x14ac:dyDescent="0.2">
      <c r="A166">
        <v>165</v>
      </c>
      <c r="B166" t="s">
        <v>120</v>
      </c>
      <c r="C166" t="s">
        <v>121</v>
      </c>
      <c r="D166" t="s">
        <v>17</v>
      </c>
      <c r="E166" t="s">
        <v>18</v>
      </c>
      <c r="F166">
        <v>3.1</v>
      </c>
      <c r="G166">
        <v>146.80000000000001</v>
      </c>
      <c r="H166" t="s">
        <v>19</v>
      </c>
      <c r="I166" t="s">
        <v>38</v>
      </c>
      <c r="J166" t="s">
        <v>627</v>
      </c>
      <c r="K166" t="s">
        <v>135</v>
      </c>
      <c r="L166" t="s">
        <v>124</v>
      </c>
      <c r="M166" t="s">
        <v>73</v>
      </c>
      <c r="N166" t="s">
        <v>628</v>
      </c>
      <c r="O166" t="s">
        <v>629</v>
      </c>
    </row>
    <row r="167" spans="1:15" x14ac:dyDescent="0.2">
      <c r="A167">
        <v>166</v>
      </c>
      <c r="B167" t="s">
        <v>201</v>
      </c>
      <c r="C167" t="s">
        <v>202</v>
      </c>
      <c r="D167" t="s">
        <v>17</v>
      </c>
      <c r="E167" t="s">
        <v>203</v>
      </c>
      <c r="F167">
        <v>2.75</v>
      </c>
      <c r="G167">
        <v>143.80000000000001</v>
      </c>
      <c r="H167" t="s">
        <v>19</v>
      </c>
      <c r="I167" t="s">
        <v>38</v>
      </c>
      <c r="J167" t="s">
        <v>630</v>
      </c>
      <c r="K167" t="s">
        <v>272</v>
      </c>
      <c r="L167" t="s">
        <v>259</v>
      </c>
      <c r="M167" t="s">
        <v>41</v>
      </c>
      <c r="N167" t="s">
        <v>631</v>
      </c>
      <c r="O167" t="s">
        <v>632</v>
      </c>
    </row>
    <row r="168" spans="1:15" x14ac:dyDescent="0.2">
      <c r="A168">
        <v>167</v>
      </c>
      <c r="B168" t="s">
        <v>127</v>
      </c>
      <c r="C168" t="s">
        <v>128</v>
      </c>
      <c r="D168" t="s">
        <v>17</v>
      </c>
      <c r="E168" t="s">
        <v>18</v>
      </c>
      <c r="F168">
        <v>5.48</v>
      </c>
      <c r="G168">
        <v>878.6</v>
      </c>
      <c r="H168" t="s">
        <v>19</v>
      </c>
      <c r="I168" t="s">
        <v>38</v>
      </c>
      <c r="J168" t="s">
        <v>633</v>
      </c>
      <c r="K168" t="s">
        <v>191</v>
      </c>
      <c r="L168" t="s">
        <v>266</v>
      </c>
      <c r="M168" t="s">
        <v>24</v>
      </c>
      <c r="N168" t="s">
        <v>634</v>
      </c>
      <c r="O168" t="s">
        <v>635</v>
      </c>
    </row>
    <row r="169" spans="1:15" x14ac:dyDescent="0.2">
      <c r="A169">
        <v>168</v>
      </c>
      <c r="B169" t="s">
        <v>115</v>
      </c>
      <c r="C169" t="s">
        <v>116</v>
      </c>
      <c r="D169" t="s">
        <v>17</v>
      </c>
      <c r="E169" t="s">
        <v>18</v>
      </c>
      <c r="F169">
        <v>3.85</v>
      </c>
      <c r="G169">
        <v>479</v>
      </c>
      <c r="H169" t="s">
        <v>61</v>
      </c>
      <c r="I169" t="s">
        <v>104</v>
      </c>
      <c r="J169" t="s">
        <v>636</v>
      </c>
      <c r="K169" t="s">
        <v>637</v>
      </c>
      <c r="L169" t="s">
        <v>46</v>
      </c>
      <c r="M169" t="s">
        <v>24</v>
      </c>
      <c r="N169" t="s">
        <v>638</v>
      </c>
      <c r="O169" t="s">
        <v>639</v>
      </c>
    </row>
    <row r="170" spans="1:15" x14ac:dyDescent="0.2">
      <c r="A170">
        <v>169</v>
      </c>
      <c r="B170" t="s">
        <v>87</v>
      </c>
      <c r="C170" t="s">
        <v>88</v>
      </c>
      <c r="D170" t="s">
        <v>17</v>
      </c>
      <c r="E170" t="s">
        <v>69</v>
      </c>
      <c r="F170">
        <v>1.1299999999999999</v>
      </c>
      <c r="G170">
        <v>12.3</v>
      </c>
      <c r="H170" t="s">
        <v>61</v>
      </c>
      <c r="I170" t="s">
        <v>38</v>
      </c>
      <c r="J170" t="s">
        <v>640</v>
      </c>
      <c r="K170" t="s">
        <v>297</v>
      </c>
      <c r="L170" t="s">
        <v>72</v>
      </c>
      <c r="M170" t="s">
        <v>32</v>
      </c>
      <c r="N170" t="s">
        <v>641</v>
      </c>
      <c r="O170" t="s">
        <v>642</v>
      </c>
    </row>
    <row r="171" spans="1:15" x14ac:dyDescent="0.2">
      <c r="A171">
        <v>170</v>
      </c>
      <c r="B171" t="s">
        <v>27</v>
      </c>
      <c r="C171" t="s">
        <v>28</v>
      </c>
      <c r="D171" t="s">
        <v>17</v>
      </c>
      <c r="E171" t="s">
        <v>18</v>
      </c>
      <c r="F171">
        <v>0.36</v>
      </c>
      <c r="G171">
        <v>70.2</v>
      </c>
      <c r="H171" t="s">
        <v>156</v>
      </c>
      <c r="I171" t="s">
        <v>104</v>
      </c>
      <c r="J171" t="s">
        <v>643</v>
      </c>
      <c r="K171" t="s">
        <v>388</v>
      </c>
      <c r="L171" t="s">
        <v>389</v>
      </c>
      <c r="M171" t="s">
        <v>32</v>
      </c>
      <c r="N171" t="s">
        <v>644</v>
      </c>
      <c r="O171" t="s">
        <v>645</v>
      </c>
    </row>
    <row r="172" spans="1:15" x14ac:dyDescent="0.2">
      <c r="A172">
        <v>171</v>
      </c>
      <c r="B172" t="s">
        <v>127</v>
      </c>
      <c r="C172" t="s">
        <v>128</v>
      </c>
      <c r="D172" t="s">
        <v>17</v>
      </c>
      <c r="E172" t="s">
        <v>18</v>
      </c>
      <c r="F172">
        <v>4.21</v>
      </c>
      <c r="G172">
        <v>517.29999999999995</v>
      </c>
      <c r="H172" t="s">
        <v>19</v>
      </c>
      <c r="I172" t="s">
        <v>38</v>
      </c>
      <c r="J172" t="s">
        <v>646</v>
      </c>
      <c r="K172" t="s">
        <v>286</v>
      </c>
      <c r="L172" t="s">
        <v>131</v>
      </c>
      <c r="M172" t="s">
        <v>24</v>
      </c>
      <c r="N172" t="s">
        <v>647</v>
      </c>
      <c r="O172" t="s">
        <v>648</v>
      </c>
    </row>
    <row r="173" spans="1:15" x14ac:dyDescent="0.2">
      <c r="A173">
        <v>172</v>
      </c>
      <c r="B173" t="s">
        <v>188</v>
      </c>
      <c r="C173" t="s">
        <v>189</v>
      </c>
      <c r="D173" t="s">
        <v>17</v>
      </c>
      <c r="E173" t="s">
        <v>18</v>
      </c>
      <c r="F173">
        <v>2.31</v>
      </c>
      <c r="G173">
        <v>88.7</v>
      </c>
      <c r="H173" t="s">
        <v>19</v>
      </c>
      <c r="I173" t="s">
        <v>104</v>
      </c>
      <c r="J173" t="s">
        <v>649</v>
      </c>
      <c r="K173" t="s">
        <v>191</v>
      </c>
      <c r="L173" t="s">
        <v>46</v>
      </c>
      <c r="M173" t="s">
        <v>24</v>
      </c>
      <c r="N173" t="s">
        <v>650</v>
      </c>
      <c r="O173" t="s">
        <v>651</v>
      </c>
    </row>
    <row r="174" spans="1:15" x14ac:dyDescent="0.2">
      <c r="A174">
        <v>173</v>
      </c>
      <c r="B174" t="s">
        <v>67</v>
      </c>
      <c r="C174" t="s">
        <v>68</v>
      </c>
      <c r="D174" t="s">
        <v>17</v>
      </c>
      <c r="E174" t="s">
        <v>69</v>
      </c>
      <c r="F174">
        <v>1.49</v>
      </c>
      <c r="G174">
        <v>26.9</v>
      </c>
      <c r="H174" t="s">
        <v>19</v>
      </c>
      <c r="I174" t="s">
        <v>104</v>
      </c>
      <c r="J174" t="s">
        <v>652</v>
      </c>
      <c r="K174" t="s">
        <v>142</v>
      </c>
      <c r="L174" t="s">
        <v>310</v>
      </c>
      <c r="M174" t="s">
        <v>73</v>
      </c>
      <c r="N174" t="s">
        <v>653</v>
      </c>
      <c r="O174" t="s">
        <v>654</v>
      </c>
    </row>
    <row r="175" spans="1:15" x14ac:dyDescent="0.2">
      <c r="A175">
        <v>174</v>
      </c>
      <c r="B175" t="s">
        <v>27</v>
      </c>
      <c r="C175" t="s">
        <v>28</v>
      </c>
      <c r="D175" t="s">
        <v>17</v>
      </c>
      <c r="E175" t="s">
        <v>18</v>
      </c>
      <c r="F175">
        <v>3.75</v>
      </c>
      <c r="G175">
        <v>259.10000000000002</v>
      </c>
      <c r="H175" t="s">
        <v>61</v>
      </c>
      <c r="I175" t="s">
        <v>38</v>
      </c>
      <c r="J175" t="s">
        <v>655</v>
      </c>
      <c r="K175" t="s">
        <v>177</v>
      </c>
      <c r="L175" t="s">
        <v>317</v>
      </c>
      <c r="M175" t="s">
        <v>32</v>
      </c>
      <c r="N175" t="s">
        <v>656</v>
      </c>
      <c r="O175" t="s">
        <v>657</v>
      </c>
    </row>
    <row r="176" spans="1:15" x14ac:dyDescent="0.2">
      <c r="A176">
        <v>175</v>
      </c>
      <c r="B176" t="s">
        <v>207</v>
      </c>
      <c r="C176" t="s">
        <v>208</v>
      </c>
      <c r="D176" t="s">
        <v>17</v>
      </c>
      <c r="E176" t="s">
        <v>18</v>
      </c>
      <c r="F176">
        <v>2.85</v>
      </c>
      <c r="G176">
        <v>122.1</v>
      </c>
      <c r="H176" t="s">
        <v>19</v>
      </c>
      <c r="I176" t="s">
        <v>38</v>
      </c>
      <c r="J176" t="s">
        <v>658</v>
      </c>
      <c r="K176" t="s">
        <v>210</v>
      </c>
      <c r="L176" t="s">
        <v>452</v>
      </c>
      <c r="M176" t="s">
        <v>24</v>
      </c>
      <c r="N176" t="s">
        <v>659</v>
      </c>
      <c r="O176" t="s">
        <v>660</v>
      </c>
    </row>
    <row r="177" spans="1:15" x14ac:dyDescent="0.2">
      <c r="A177">
        <v>176</v>
      </c>
      <c r="B177" t="s">
        <v>27</v>
      </c>
      <c r="C177" t="s">
        <v>28</v>
      </c>
      <c r="D177" t="s">
        <v>17</v>
      </c>
      <c r="E177" t="s">
        <v>18</v>
      </c>
      <c r="F177">
        <v>1.69</v>
      </c>
      <c r="G177">
        <v>90.7</v>
      </c>
      <c r="H177" t="s">
        <v>37</v>
      </c>
      <c r="I177" t="s">
        <v>104</v>
      </c>
      <c r="J177" t="s">
        <v>661</v>
      </c>
      <c r="K177" t="s">
        <v>45</v>
      </c>
      <c r="L177" t="s">
        <v>389</v>
      </c>
      <c r="M177" t="s">
        <v>32</v>
      </c>
      <c r="N177" t="s">
        <v>662</v>
      </c>
      <c r="O177" t="s">
        <v>663</v>
      </c>
    </row>
    <row r="178" spans="1:15" x14ac:dyDescent="0.2">
      <c r="A178">
        <v>177</v>
      </c>
      <c r="B178" t="s">
        <v>67</v>
      </c>
      <c r="C178" t="s">
        <v>68</v>
      </c>
      <c r="D178" t="s">
        <v>17</v>
      </c>
      <c r="E178" t="s">
        <v>69</v>
      </c>
      <c r="F178">
        <v>1.04</v>
      </c>
      <c r="G178">
        <v>13.6</v>
      </c>
      <c r="H178" t="s">
        <v>61</v>
      </c>
      <c r="I178" t="s">
        <v>20</v>
      </c>
      <c r="J178" t="s">
        <v>664</v>
      </c>
      <c r="K178" t="s">
        <v>142</v>
      </c>
      <c r="L178" t="s">
        <v>310</v>
      </c>
      <c r="M178" t="s">
        <v>73</v>
      </c>
      <c r="N178" t="s">
        <v>665</v>
      </c>
      <c r="O178" t="s">
        <v>666</v>
      </c>
    </row>
    <row r="179" spans="1:15" x14ac:dyDescent="0.2">
      <c r="A179">
        <v>178</v>
      </c>
      <c r="B179" t="s">
        <v>145</v>
      </c>
      <c r="C179" t="s">
        <v>146</v>
      </c>
      <c r="D179" t="s">
        <v>17</v>
      </c>
      <c r="E179" t="s">
        <v>18</v>
      </c>
      <c r="F179">
        <v>2.75</v>
      </c>
      <c r="G179">
        <v>114.5</v>
      </c>
      <c r="H179" t="s">
        <v>61</v>
      </c>
      <c r="I179" t="s">
        <v>20</v>
      </c>
      <c r="J179" t="s">
        <v>381</v>
      </c>
      <c r="K179" t="s">
        <v>148</v>
      </c>
      <c r="L179" t="s">
        <v>475</v>
      </c>
      <c r="M179" t="s">
        <v>41</v>
      </c>
      <c r="N179" t="s">
        <v>667</v>
      </c>
      <c r="O179" t="s">
        <v>668</v>
      </c>
    </row>
    <row r="180" spans="1:15" x14ac:dyDescent="0.2">
      <c r="A180">
        <v>179</v>
      </c>
      <c r="B180" t="s">
        <v>15</v>
      </c>
      <c r="C180" t="s">
        <v>16</v>
      </c>
      <c r="D180" t="s">
        <v>17</v>
      </c>
      <c r="E180" t="s">
        <v>18</v>
      </c>
      <c r="F180">
        <v>2.79</v>
      </c>
      <c r="G180">
        <v>123.4</v>
      </c>
      <c r="H180" t="s">
        <v>61</v>
      </c>
      <c r="I180" t="s">
        <v>38</v>
      </c>
      <c r="J180" t="s">
        <v>669</v>
      </c>
      <c r="K180" t="s">
        <v>22</v>
      </c>
      <c r="L180" t="s">
        <v>46</v>
      </c>
      <c r="M180" t="s">
        <v>24</v>
      </c>
      <c r="N180" t="s">
        <v>670</v>
      </c>
      <c r="O180" t="s">
        <v>671</v>
      </c>
    </row>
    <row r="181" spans="1:15" x14ac:dyDescent="0.2">
      <c r="A181">
        <v>180</v>
      </c>
      <c r="B181" t="s">
        <v>320</v>
      </c>
      <c r="C181" t="s">
        <v>321</v>
      </c>
      <c r="D181" t="s">
        <v>17</v>
      </c>
      <c r="E181" t="s">
        <v>203</v>
      </c>
      <c r="F181">
        <v>1.1200000000000001</v>
      </c>
      <c r="G181">
        <v>41.7</v>
      </c>
      <c r="H181" t="s">
        <v>37</v>
      </c>
      <c r="I181" t="s">
        <v>104</v>
      </c>
      <c r="J181" t="s">
        <v>672</v>
      </c>
      <c r="K181" t="s">
        <v>297</v>
      </c>
      <c r="L181" t="s">
        <v>355</v>
      </c>
      <c r="M181" t="s">
        <v>323</v>
      </c>
      <c r="N181" t="s">
        <v>673</v>
      </c>
      <c r="O181" t="s">
        <v>674</v>
      </c>
    </row>
    <row r="182" spans="1:15" x14ac:dyDescent="0.2">
      <c r="A182">
        <v>181</v>
      </c>
      <c r="B182" t="s">
        <v>35</v>
      </c>
      <c r="C182" t="s">
        <v>36</v>
      </c>
      <c r="D182" t="s">
        <v>17</v>
      </c>
      <c r="E182" t="s">
        <v>18</v>
      </c>
      <c r="F182">
        <v>3.7</v>
      </c>
      <c r="G182">
        <v>328.6</v>
      </c>
      <c r="H182" t="s">
        <v>19</v>
      </c>
      <c r="I182" t="s">
        <v>104</v>
      </c>
      <c r="J182" t="s">
        <v>675</v>
      </c>
      <c r="K182" t="s">
        <v>240</v>
      </c>
      <c r="L182" t="s">
        <v>244</v>
      </c>
      <c r="M182" t="s">
        <v>41</v>
      </c>
      <c r="N182" t="s">
        <v>676</v>
      </c>
      <c r="O182" t="s">
        <v>677</v>
      </c>
    </row>
    <row r="183" spans="1:15" x14ac:dyDescent="0.2">
      <c r="A183">
        <v>182</v>
      </c>
      <c r="B183" t="s">
        <v>49</v>
      </c>
      <c r="C183" t="s">
        <v>50</v>
      </c>
      <c r="D183" t="s">
        <v>17</v>
      </c>
      <c r="E183" t="s">
        <v>18</v>
      </c>
      <c r="F183">
        <v>2.98</v>
      </c>
      <c r="G183">
        <v>153.5</v>
      </c>
      <c r="H183" t="s">
        <v>19</v>
      </c>
      <c r="I183" t="s">
        <v>38</v>
      </c>
      <c r="J183" t="s">
        <v>400</v>
      </c>
      <c r="K183" t="s">
        <v>504</v>
      </c>
      <c r="L183" t="s">
        <v>153</v>
      </c>
      <c r="M183" t="s">
        <v>32</v>
      </c>
      <c r="N183" t="s">
        <v>678</v>
      </c>
      <c r="O183" t="s">
        <v>679</v>
      </c>
    </row>
    <row r="184" spans="1:15" x14ac:dyDescent="0.2">
      <c r="A184">
        <v>183</v>
      </c>
      <c r="B184" t="s">
        <v>127</v>
      </c>
      <c r="C184" t="s">
        <v>128</v>
      </c>
      <c r="D184" t="s">
        <v>17</v>
      </c>
      <c r="E184" t="s">
        <v>18</v>
      </c>
      <c r="F184">
        <v>5.32</v>
      </c>
      <c r="G184">
        <v>868.3</v>
      </c>
      <c r="H184" t="s">
        <v>19</v>
      </c>
      <c r="I184" t="s">
        <v>104</v>
      </c>
      <c r="J184" t="s">
        <v>680</v>
      </c>
      <c r="K184" t="s">
        <v>359</v>
      </c>
      <c r="L184" t="s">
        <v>131</v>
      </c>
      <c r="M184" t="s">
        <v>24</v>
      </c>
      <c r="N184" t="s">
        <v>681</v>
      </c>
      <c r="O184" t="s">
        <v>682</v>
      </c>
    </row>
    <row r="185" spans="1:15" x14ac:dyDescent="0.2">
      <c r="A185">
        <v>184</v>
      </c>
      <c r="B185" t="s">
        <v>188</v>
      </c>
      <c r="C185" t="s">
        <v>189</v>
      </c>
      <c r="D185" t="s">
        <v>17</v>
      </c>
      <c r="E185" t="s">
        <v>18</v>
      </c>
      <c r="F185">
        <v>2.1</v>
      </c>
      <c r="G185">
        <v>70.3</v>
      </c>
      <c r="H185" t="s">
        <v>19</v>
      </c>
      <c r="I185" t="s">
        <v>104</v>
      </c>
      <c r="J185" t="s">
        <v>683</v>
      </c>
      <c r="K185" t="s">
        <v>252</v>
      </c>
      <c r="L185" t="s">
        <v>23</v>
      </c>
      <c r="M185" t="s">
        <v>24</v>
      </c>
      <c r="N185" t="s">
        <v>684</v>
      </c>
      <c r="O185" t="s">
        <v>685</v>
      </c>
    </row>
    <row r="186" spans="1:15" x14ac:dyDescent="0.2">
      <c r="A186">
        <v>185</v>
      </c>
      <c r="B186" t="s">
        <v>145</v>
      </c>
      <c r="C186" t="s">
        <v>146</v>
      </c>
      <c r="D186" t="s">
        <v>17</v>
      </c>
      <c r="E186" t="s">
        <v>18</v>
      </c>
      <c r="F186">
        <v>2.0099999999999998</v>
      </c>
      <c r="G186">
        <v>64.3</v>
      </c>
      <c r="H186" t="s">
        <v>37</v>
      </c>
      <c r="I186" t="s">
        <v>104</v>
      </c>
      <c r="J186" t="s">
        <v>686</v>
      </c>
      <c r="K186" t="s">
        <v>148</v>
      </c>
      <c r="L186" t="s">
        <v>475</v>
      </c>
      <c r="M186" t="s">
        <v>41</v>
      </c>
      <c r="N186" t="s">
        <v>687</v>
      </c>
      <c r="O186" t="s">
        <v>688</v>
      </c>
    </row>
    <row r="187" spans="1:15" x14ac:dyDescent="0.2">
      <c r="A187">
        <v>186</v>
      </c>
      <c r="B187" t="s">
        <v>320</v>
      </c>
      <c r="C187" t="s">
        <v>321</v>
      </c>
      <c r="D187" t="s">
        <v>17</v>
      </c>
      <c r="E187" t="s">
        <v>203</v>
      </c>
      <c r="F187">
        <v>0.5</v>
      </c>
      <c r="G187">
        <v>26.4</v>
      </c>
      <c r="H187" t="s">
        <v>156</v>
      </c>
      <c r="I187" t="s">
        <v>104</v>
      </c>
      <c r="J187" t="s">
        <v>51</v>
      </c>
      <c r="K187" t="s">
        <v>297</v>
      </c>
      <c r="L187" t="s">
        <v>355</v>
      </c>
      <c r="M187" t="s">
        <v>323</v>
      </c>
      <c r="N187" t="s">
        <v>689</v>
      </c>
      <c r="O187" t="s">
        <v>690</v>
      </c>
    </row>
    <row r="188" spans="1:15" x14ac:dyDescent="0.2">
      <c r="A188">
        <v>187</v>
      </c>
      <c r="B188" t="s">
        <v>87</v>
      </c>
      <c r="C188" t="s">
        <v>88</v>
      </c>
      <c r="D188" t="s">
        <v>17</v>
      </c>
      <c r="E188" t="s">
        <v>69</v>
      </c>
      <c r="F188">
        <v>1.03</v>
      </c>
      <c r="G188">
        <v>11.3</v>
      </c>
      <c r="H188" t="s">
        <v>61</v>
      </c>
      <c r="I188" t="s">
        <v>104</v>
      </c>
      <c r="J188" t="s">
        <v>691</v>
      </c>
      <c r="K188" t="s">
        <v>272</v>
      </c>
      <c r="L188" t="s">
        <v>72</v>
      </c>
      <c r="M188" t="s">
        <v>32</v>
      </c>
      <c r="N188" t="s">
        <v>692</v>
      </c>
      <c r="O188" t="s">
        <v>693</v>
      </c>
    </row>
    <row r="189" spans="1:15" x14ac:dyDescent="0.2">
      <c r="A189">
        <v>188</v>
      </c>
      <c r="B189" t="s">
        <v>120</v>
      </c>
      <c r="C189" t="s">
        <v>121</v>
      </c>
      <c r="D189" t="s">
        <v>17</v>
      </c>
      <c r="E189" t="s">
        <v>18</v>
      </c>
      <c r="F189">
        <v>0.87</v>
      </c>
      <c r="G189">
        <v>36.9</v>
      </c>
      <c r="H189" t="s">
        <v>37</v>
      </c>
      <c r="I189" t="s">
        <v>20</v>
      </c>
      <c r="J189" t="s">
        <v>694</v>
      </c>
      <c r="K189" t="s">
        <v>135</v>
      </c>
      <c r="L189" t="s">
        <v>46</v>
      </c>
      <c r="M189" t="s">
        <v>73</v>
      </c>
      <c r="N189" t="s">
        <v>695</v>
      </c>
      <c r="O189" t="s">
        <v>696</v>
      </c>
    </row>
    <row r="190" spans="1:15" x14ac:dyDescent="0.2">
      <c r="A190">
        <v>189</v>
      </c>
      <c r="B190" t="s">
        <v>15</v>
      </c>
      <c r="C190" t="s">
        <v>16</v>
      </c>
      <c r="D190" t="s">
        <v>17</v>
      </c>
      <c r="E190" t="s">
        <v>18</v>
      </c>
      <c r="F190">
        <v>2.1800000000000002</v>
      </c>
      <c r="G190">
        <v>75.2</v>
      </c>
      <c r="H190" t="s">
        <v>19</v>
      </c>
      <c r="I190" t="s">
        <v>38</v>
      </c>
      <c r="J190" t="s">
        <v>697</v>
      </c>
      <c r="K190" t="s">
        <v>22</v>
      </c>
      <c r="L190" t="s">
        <v>46</v>
      </c>
      <c r="M190" t="s">
        <v>24</v>
      </c>
      <c r="N190" t="s">
        <v>698</v>
      </c>
      <c r="O190" t="s">
        <v>699</v>
      </c>
    </row>
    <row r="191" spans="1:15" x14ac:dyDescent="0.2">
      <c r="A191">
        <v>190</v>
      </c>
      <c r="B191" t="s">
        <v>35</v>
      </c>
      <c r="C191" t="s">
        <v>36</v>
      </c>
      <c r="D191" t="s">
        <v>17</v>
      </c>
      <c r="E191" t="s">
        <v>18</v>
      </c>
      <c r="F191">
        <v>1.1299999999999999</v>
      </c>
      <c r="G191">
        <v>101.7</v>
      </c>
      <c r="H191" t="s">
        <v>37</v>
      </c>
      <c r="I191" t="s">
        <v>20</v>
      </c>
      <c r="J191" t="s">
        <v>700</v>
      </c>
      <c r="K191" t="s">
        <v>30</v>
      </c>
      <c r="L191" t="s">
        <v>40</v>
      </c>
      <c r="M191" t="s">
        <v>41</v>
      </c>
      <c r="N191" t="s">
        <v>701</v>
      </c>
      <c r="O191" t="s">
        <v>702</v>
      </c>
    </row>
    <row r="192" spans="1:15" x14ac:dyDescent="0.2">
      <c r="A192">
        <v>191</v>
      </c>
      <c r="B192" t="s">
        <v>145</v>
      </c>
      <c r="C192" t="s">
        <v>146</v>
      </c>
      <c r="D192" t="s">
        <v>17</v>
      </c>
      <c r="E192" t="s">
        <v>18</v>
      </c>
      <c r="F192">
        <v>2.74</v>
      </c>
      <c r="G192">
        <v>133.6</v>
      </c>
      <c r="H192" t="s">
        <v>19</v>
      </c>
      <c r="I192" t="s">
        <v>20</v>
      </c>
      <c r="J192" t="s">
        <v>703</v>
      </c>
      <c r="K192" t="s">
        <v>148</v>
      </c>
      <c r="L192" t="s">
        <v>23</v>
      </c>
      <c r="M192" t="s">
        <v>41</v>
      </c>
      <c r="N192" t="s">
        <v>704</v>
      </c>
      <c r="O192" t="s">
        <v>705</v>
      </c>
    </row>
    <row r="193" spans="1:15" x14ac:dyDescent="0.2">
      <c r="A193">
        <v>192</v>
      </c>
      <c r="B193" t="s">
        <v>145</v>
      </c>
      <c r="C193" t="s">
        <v>146</v>
      </c>
      <c r="D193" t="s">
        <v>17</v>
      </c>
      <c r="E193" t="s">
        <v>18</v>
      </c>
      <c r="F193">
        <v>2.13</v>
      </c>
      <c r="G193">
        <v>75.2</v>
      </c>
      <c r="H193" t="s">
        <v>61</v>
      </c>
      <c r="I193" t="s">
        <v>38</v>
      </c>
      <c r="J193" t="s">
        <v>706</v>
      </c>
      <c r="K193" t="s">
        <v>148</v>
      </c>
      <c r="L193" t="s">
        <v>23</v>
      </c>
      <c r="M193" t="s">
        <v>41</v>
      </c>
      <c r="N193" t="s">
        <v>707</v>
      </c>
      <c r="O193" t="s">
        <v>708</v>
      </c>
    </row>
    <row r="194" spans="1:15" x14ac:dyDescent="0.2">
      <c r="A194">
        <v>193</v>
      </c>
      <c r="B194" t="s">
        <v>120</v>
      </c>
      <c r="C194" t="s">
        <v>121</v>
      </c>
      <c r="D194" t="s">
        <v>17</v>
      </c>
      <c r="E194" t="s">
        <v>18</v>
      </c>
      <c r="F194">
        <v>0.76</v>
      </c>
      <c r="G194">
        <v>29.5</v>
      </c>
      <c r="H194" t="s">
        <v>37</v>
      </c>
      <c r="I194" t="s">
        <v>104</v>
      </c>
      <c r="J194" t="s">
        <v>709</v>
      </c>
      <c r="K194" t="s">
        <v>135</v>
      </c>
      <c r="L194" t="s">
        <v>124</v>
      </c>
      <c r="M194" t="s">
        <v>73</v>
      </c>
      <c r="N194" t="s">
        <v>710</v>
      </c>
      <c r="O194" t="s">
        <v>711</v>
      </c>
    </row>
    <row r="195" spans="1:15" x14ac:dyDescent="0.2">
      <c r="A195">
        <v>194</v>
      </c>
      <c r="B195" t="s">
        <v>87</v>
      </c>
      <c r="C195" t="s">
        <v>88</v>
      </c>
      <c r="D195" t="s">
        <v>17</v>
      </c>
      <c r="E195" t="s">
        <v>69</v>
      </c>
      <c r="F195">
        <v>1</v>
      </c>
      <c r="G195">
        <v>10</v>
      </c>
      <c r="H195" t="s">
        <v>19</v>
      </c>
      <c r="I195" t="s">
        <v>20</v>
      </c>
      <c r="J195" t="s">
        <v>712</v>
      </c>
      <c r="K195" t="s">
        <v>297</v>
      </c>
      <c r="L195" t="s">
        <v>91</v>
      </c>
      <c r="M195" t="s">
        <v>32</v>
      </c>
      <c r="N195" t="s">
        <v>713</v>
      </c>
      <c r="O195" t="s">
        <v>714</v>
      </c>
    </row>
    <row r="196" spans="1:15" x14ac:dyDescent="0.2">
      <c r="A196">
        <v>195</v>
      </c>
      <c r="B196" t="s">
        <v>183</v>
      </c>
      <c r="C196" t="s">
        <v>184</v>
      </c>
      <c r="D196" t="s">
        <v>17</v>
      </c>
      <c r="E196" t="s">
        <v>18</v>
      </c>
      <c r="F196">
        <v>2.15</v>
      </c>
      <c r="G196">
        <v>70.3</v>
      </c>
      <c r="H196" t="s">
        <v>61</v>
      </c>
      <c r="I196" t="s">
        <v>20</v>
      </c>
      <c r="J196" t="s">
        <v>715</v>
      </c>
      <c r="K196" t="s">
        <v>130</v>
      </c>
      <c r="L196" t="s">
        <v>195</v>
      </c>
      <c r="M196" t="s">
        <v>41</v>
      </c>
      <c r="N196" t="s">
        <v>716</v>
      </c>
      <c r="O196" t="s">
        <v>717</v>
      </c>
    </row>
    <row r="197" spans="1:15" x14ac:dyDescent="0.2">
      <c r="A197">
        <v>196</v>
      </c>
      <c r="B197" t="s">
        <v>120</v>
      </c>
      <c r="C197" t="s">
        <v>121</v>
      </c>
      <c r="D197" t="s">
        <v>17</v>
      </c>
      <c r="E197" t="s">
        <v>18</v>
      </c>
      <c r="F197">
        <v>2.54</v>
      </c>
      <c r="G197">
        <v>103.5</v>
      </c>
      <c r="H197" t="s">
        <v>61</v>
      </c>
      <c r="I197" t="s">
        <v>104</v>
      </c>
      <c r="J197" t="s">
        <v>718</v>
      </c>
      <c r="K197" t="s">
        <v>135</v>
      </c>
      <c r="L197" t="s">
        <v>124</v>
      </c>
      <c r="M197" t="s">
        <v>73</v>
      </c>
      <c r="N197" t="s">
        <v>719</v>
      </c>
      <c r="O197" t="s">
        <v>720</v>
      </c>
    </row>
    <row r="198" spans="1:15" x14ac:dyDescent="0.2">
      <c r="A198">
        <v>197</v>
      </c>
      <c r="B198" t="s">
        <v>87</v>
      </c>
      <c r="C198" t="s">
        <v>88</v>
      </c>
      <c r="D198" t="s">
        <v>17</v>
      </c>
      <c r="E198" t="s">
        <v>69</v>
      </c>
      <c r="F198">
        <v>0.99</v>
      </c>
      <c r="G198">
        <v>11.7</v>
      </c>
      <c r="H198" t="s">
        <v>19</v>
      </c>
      <c r="I198" t="s">
        <v>20</v>
      </c>
      <c r="J198" t="s">
        <v>721</v>
      </c>
      <c r="K198" t="s">
        <v>248</v>
      </c>
      <c r="L198" t="s">
        <v>72</v>
      </c>
      <c r="M198" t="s">
        <v>32</v>
      </c>
      <c r="N198" t="s">
        <v>722</v>
      </c>
      <c r="O198" t="s">
        <v>723</v>
      </c>
    </row>
    <row r="199" spans="1:15" x14ac:dyDescent="0.2">
      <c r="A199">
        <v>198</v>
      </c>
      <c r="B199" t="s">
        <v>188</v>
      </c>
      <c r="C199" t="s">
        <v>189</v>
      </c>
      <c r="D199" t="s">
        <v>17</v>
      </c>
      <c r="E199" t="s">
        <v>18</v>
      </c>
      <c r="F199">
        <v>2.36</v>
      </c>
      <c r="G199">
        <v>83</v>
      </c>
      <c r="H199" t="s">
        <v>61</v>
      </c>
      <c r="I199" t="s">
        <v>38</v>
      </c>
      <c r="J199" t="s">
        <v>724</v>
      </c>
      <c r="K199" t="s">
        <v>191</v>
      </c>
      <c r="L199" t="s">
        <v>23</v>
      </c>
      <c r="M199" t="s">
        <v>24</v>
      </c>
      <c r="N199" t="s">
        <v>725</v>
      </c>
      <c r="O199" t="s">
        <v>726</v>
      </c>
    </row>
    <row r="200" spans="1:15" x14ac:dyDescent="0.2">
      <c r="A200">
        <v>199</v>
      </c>
      <c r="B200" t="s">
        <v>59</v>
      </c>
      <c r="C200" t="s">
        <v>60</v>
      </c>
      <c r="D200" t="s">
        <v>17</v>
      </c>
      <c r="E200" t="s">
        <v>18</v>
      </c>
      <c r="F200">
        <v>2.89</v>
      </c>
      <c r="G200">
        <v>160.1</v>
      </c>
      <c r="H200" t="s">
        <v>19</v>
      </c>
      <c r="I200" t="s">
        <v>38</v>
      </c>
      <c r="J200" t="s">
        <v>727</v>
      </c>
      <c r="K200" t="s">
        <v>293</v>
      </c>
      <c r="L200" t="s">
        <v>581</v>
      </c>
      <c r="M200" t="s">
        <v>41</v>
      </c>
      <c r="N200" t="s">
        <v>728</v>
      </c>
      <c r="O200" t="s">
        <v>729</v>
      </c>
    </row>
    <row r="201" spans="1:15" x14ac:dyDescent="0.2">
      <c r="A201">
        <v>200</v>
      </c>
      <c r="B201" t="s">
        <v>27</v>
      </c>
      <c r="C201" t="s">
        <v>28</v>
      </c>
      <c r="D201" t="s">
        <v>17</v>
      </c>
      <c r="E201" t="s">
        <v>18</v>
      </c>
      <c r="F201">
        <v>3.88</v>
      </c>
      <c r="G201">
        <v>266.2</v>
      </c>
      <c r="H201" t="s">
        <v>19</v>
      </c>
      <c r="I201" t="s">
        <v>20</v>
      </c>
      <c r="J201" t="s">
        <v>730</v>
      </c>
      <c r="K201" t="s">
        <v>240</v>
      </c>
      <c r="L201" t="s">
        <v>31</v>
      </c>
      <c r="M201" t="s">
        <v>32</v>
      </c>
      <c r="N201" t="s">
        <v>731</v>
      </c>
      <c r="O201" t="s">
        <v>732</v>
      </c>
    </row>
    <row r="202" spans="1:15" x14ac:dyDescent="0.2">
      <c r="A202">
        <v>201</v>
      </c>
      <c r="B202" t="s">
        <v>127</v>
      </c>
      <c r="C202" t="s">
        <v>128</v>
      </c>
      <c r="D202" t="s">
        <v>17</v>
      </c>
      <c r="E202" t="s">
        <v>18</v>
      </c>
      <c r="F202">
        <v>3.58</v>
      </c>
      <c r="G202">
        <v>522.79999999999995</v>
      </c>
      <c r="H202" t="s">
        <v>61</v>
      </c>
      <c r="I202" t="s">
        <v>20</v>
      </c>
      <c r="J202" t="s">
        <v>733</v>
      </c>
      <c r="K202" t="s">
        <v>52</v>
      </c>
      <c r="L202" t="s">
        <v>479</v>
      </c>
      <c r="M202" t="s">
        <v>24</v>
      </c>
      <c r="N202" t="s">
        <v>734</v>
      </c>
      <c r="O202" t="s">
        <v>735</v>
      </c>
    </row>
    <row r="203" spans="1:15" x14ac:dyDescent="0.2">
      <c r="A203">
        <v>202</v>
      </c>
      <c r="B203" t="s">
        <v>59</v>
      </c>
      <c r="C203" t="s">
        <v>60</v>
      </c>
      <c r="D203" t="s">
        <v>17</v>
      </c>
      <c r="E203" t="s">
        <v>18</v>
      </c>
      <c r="F203">
        <v>1.55</v>
      </c>
      <c r="G203">
        <v>54.2</v>
      </c>
      <c r="H203" t="s">
        <v>37</v>
      </c>
      <c r="I203" t="s">
        <v>20</v>
      </c>
      <c r="J203" t="s">
        <v>736</v>
      </c>
      <c r="K203" t="s">
        <v>98</v>
      </c>
      <c r="L203" t="s">
        <v>581</v>
      </c>
      <c r="M203" t="s">
        <v>41</v>
      </c>
      <c r="N203" t="s">
        <v>737</v>
      </c>
      <c r="O203" t="s">
        <v>738</v>
      </c>
    </row>
    <row r="204" spans="1:15" x14ac:dyDescent="0.2">
      <c r="A204">
        <v>203</v>
      </c>
      <c r="B204" t="s">
        <v>115</v>
      </c>
      <c r="C204" t="s">
        <v>116</v>
      </c>
      <c r="D204" t="s">
        <v>17</v>
      </c>
      <c r="E204" t="s">
        <v>18</v>
      </c>
      <c r="F204">
        <v>0.56000000000000005</v>
      </c>
      <c r="G204">
        <v>133.9</v>
      </c>
      <c r="H204" t="s">
        <v>156</v>
      </c>
      <c r="I204" t="s">
        <v>104</v>
      </c>
      <c r="J204" t="s">
        <v>497</v>
      </c>
      <c r="K204" t="s">
        <v>637</v>
      </c>
      <c r="L204" t="s">
        <v>56</v>
      </c>
      <c r="M204" t="s">
        <v>24</v>
      </c>
      <c r="N204" t="s">
        <v>739</v>
      </c>
      <c r="O204" t="s">
        <v>740</v>
      </c>
    </row>
    <row r="205" spans="1:15" x14ac:dyDescent="0.2">
      <c r="A205">
        <v>204</v>
      </c>
      <c r="B205" t="s">
        <v>49</v>
      </c>
      <c r="C205" t="s">
        <v>50</v>
      </c>
      <c r="D205" t="s">
        <v>17</v>
      </c>
      <c r="E205" t="s">
        <v>18</v>
      </c>
      <c r="F205">
        <v>2.25</v>
      </c>
      <c r="G205">
        <v>104.2</v>
      </c>
      <c r="H205" t="s">
        <v>37</v>
      </c>
      <c r="I205" t="s">
        <v>20</v>
      </c>
      <c r="J205" t="s">
        <v>741</v>
      </c>
      <c r="K205" t="s">
        <v>742</v>
      </c>
      <c r="L205" t="s">
        <v>80</v>
      </c>
      <c r="M205" t="s">
        <v>32</v>
      </c>
      <c r="N205" t="s">
        <v>743</v>
      </c>
      <c r="O205" t="s">
        <v>744</v>
      </c>
    </row>
    <row r="206" spans="1:15" x14ac:dyDescent="0.2">
      <c r="A206">
        <v>205</v>
      </c>
      <c r="B206" t="s">
        <v>115</v>
      </c>
      <c r="C206" t="s">
        <v>116</v>
      </c>
      <c r="D206" t="s">
        <v>17</v>
      </c>
      <c r="E206" t="s">
        <v>18</v>
      </c>
      <c r="F206">
        <v>4.62</v>
      </c>
      <c r="G206">
        <v>712</v>
      </c>
      <c r="H206" t="s">
        <v>19</v>
      </c>
      <c r="I206" t="s">
        <v>38</v>
      </c>
      <c r="J206" t="s">
        <v>745</v>
      </c>
      <c r="K206" t="s">
        <v>223</v>
      </c>
      <c r="L206" t="s">
        <v>80</v>
      </c>
      <c r="M206" t="s">
        <v>24</v>
      </c>
      <c r="N206" t="s">
        <v>746</v>
      </c>
      <c r="O206" t="s">
        <v>747</v>
      </c>
    </row>
    <row r="207" spans="1:15" x14ac:dyDescent="0.2">
      <c r="A207">
        <v>206</v>
      </c>
      <c r="B207" t="s">
        <v>15</v>
      </c>
      <c r="C207" t="s">
        <v>16</v>
      </c>
      <c r="D207" t="s">
        <v>17</v>
      </c>
      <c r="E207" t="s">
        <v>18</v>
      </c>
      <c r="F207">
        <v>1.83</v>
      </c>
      <c r="G207">
        <v>54.7</v>
      </c>
      <c r="H207" t="s">
        <v>19</v>
      </c>
      <c r="I207" t="s">
        <v>20</v>
      </c>
      <c r="J207" t="s">
        <v>748</v>
      </c>
      <c r="K207" t="s">
        <v>233</v>
      </c>
      <c r="L207" t="s">
        <v>23</v>
      </c>
      <c r="M207" t="s">
        <v>24</v>
      </c>
      <c r="N207" t="s">
        <v>749</v>
      </c>
      <c r="O207" t="s">
        <v>750</v>
      </c>
    </row>
    <row r="208" spans="1:15" x14ac:dyDescent="0.2">
      <c r="A208">
        <v>207</v>
      </c>
      <c r="B208" t="s">
        <v>67</v>
      </c>
      <c r="C208" t="s">
        <v>68</v>
      </c>
      <c r="D208" t="s">
        <v>17</v>
      </c>
      <c r="E208" t="s">
        <v>69</v>
      </c>
      <c r="F208">
        <v>1.51</v>
      </c>
      <c r="G208">
        <v>22.3</v>
      </c>
      <c r="H208" t="s">
        <v>19</v>
      </c>
      <c r="I208" t="s">
        <v>104</v>
      </c>
      <c r="J208" t="s">
        <v>751</v>
      </c>
      <c r="K208" t="s">
        <v>142</v>
      </c>
      <c r="L208" t="s">
        <v>310</v>
      </c>
      <c r="M208" t="s">
        <v>73</v>
      </c>
      <c r="N208" t="s">
        <v>752</v>
      </c>
      <c r="O208" t="s">
        <v>753</v>
      </c>
    </row>
    <row r="209" spans="1:15" x14ac:dyDescent="0.2">
      <c r="A209">
        <v>208</v>
      </c>
      <c r="B209" t="s">
        <v>127</v>
      </c>
      <c r="C209" t="s">
        <v>128</v>
      </c>
      <c r="D209" t="s">
        <v>17</v>
      </c>
      <c r="E209" t="s">
        <v>18</v>
      </c>
      <c r="F209">
        <v>5.91</v>
      </c>
      <c r="G209">
        <v>906.6</v>
      </c>
      <c r="H209" t="s">
        <v>19</v>
      </c>
      <c r="I209" t="s">
        <v>20</v>
      </c>
      <c r="J209" t="s">
        <v>754</v>
      </c>
      <c r="K209" t="s">
        <v>210</v>
      </c>
      <c r="L209" t="s">
        <v>479</v>
      </c>
      <c r="M209" t="s">
        <v>24</v>
      </c>
      <c r="N209" t="s">
        <v>755</v>
      </c>
      <c r="O209" t="s">
        <v>756</v>
      </c>
    </row>
    <row r="210" spans="1:15" x14ac:dyDescent="0.2">
      <c r="A210">
        <v>209</v>
      </c>
      <c r="B210" t="s">
        <v>145</v>
      </c>
      <c r="C210" t="s">
        <v>146</v>
      </c>
      <c r="D210" t="s">
        <v>17</v>
      </c>
      <c r="E210" t="s">
        <v>18</v>
      </c>
      <c r="F210">
        <v>2.96</v>
      </c>
      <c r="G210">
        <v>120.7</v>
      </c>
      <c r="H210" t="s">
        <v>61</v>
      </c>
      <c r="I210" t="s">
        <v>38</v>
      </c>
      <c r="J210" t="s">
        <v>757</v>
      </c>
      <c r="K210" t="s">
        <v>148</v>
      </c>
      <c r="L210" t="s">
        <v>23</v>
      </c>
      <c r="M210" t="s">
        <v>41</v>
      </c>
      <c r="N210" t="s">
        <v>758</v>
      </c>
      <c r="O210" t="s">
        <v>759</v>
      </c>
    </row>
    <row r="211" spans="1:15" x14ac:dyDescent="0.2">
      <c r="A211">
        <v>210</v>
      </c>
      <c r="B211" t="s">
        <v>127</v>
      </c>
      <c r="C211" t="s">
        <v>128</v>
      </c>
      <c r="D211" t="s">
        <v>17</v>
      </c>
      <c r="E211" t="s">
        <v>18</v>
      </c>
      <c r="F211">
        <v>6.02</v>
      </c>
      <c r="G211">
        <v>1085.5999999999999</v>
      </c>
      <c r="H211" t="s">
        <v>19</v>
      </c>
      <c r="I211" t="s">
        <v>104</v>
      </c>
      <c r="J211" t="s">
        <v>760</v>
      </c>
      <c r="K211" t="s">
        <v>191</v>
      </c>
      <c r="L211" t="s">
        <v>131</v>
      </c>
      <c r="M211" t="s">
        <v>24</v>
      </c>
      <c r="N211" t="s">
        <v>761</v>
      </c>
      <c r="O211" t="s">
        <v>762</v>
      </c>
    </row>
    <row r="212" spans="1:15" x14ac:dyDescent="0.2">
      <c r="A212">
        <v>211</v>
      </c>
      <c r="B212" t="s">
        <v>67</v>
      </c>
      <c r="C212" t="s">
        <v>68</v>
      </c>
      <c r="D212" t="s">
        <v>17</v>
      </c>
      <c r="E212" t="s">
        <v>69</v>
      </c>
      <c r="F212">
        <v>1.51</v>
      </c>
      <c r="G212">
        <v>23.7</v>
      </c>
      <c r="H212" t="s">
        <v>19</v>
      </c>
      <c r="I212" t="s">
        <v>38</v>
      </c>
      <c r="J212" t="s">
        <v>763</v>
      </c>
      <c r="K212" t="s">
        <v>71</v>
      </c>
      <c r="L212" t="s">
        <v>72</v>
      </c>
      <c r="M212" t="s">
        <v>73</v>
      </c>
      <c r="N212" t="s">
        <v>764</v>
      </c>
      <c r="O212" t="s">
        <v>765</v>
      </c>
    </row>
    <row r="213" spans="1:15" x14ac:dyDescent="0.2">
      <c r="A213">
        <v>212</v>
      </c>
      <c r="B213" t="s">
        <v>120</v>
      </c>
      <c r="C213" t="s">
        <v>121</v>
      </c>
      <c r="D213" t="s">
        <v>17</v>
      </c>
      <c r="E213" t="s">
        <v>18</v>
      </c>
      <c r="F213">
        <v>3.09</v>
      </c>
      <c r="G213">
        <v>169.1</v>
      </c>
      <c r="H213" t="s">
        <v>61</v>
      </c>
      <c r="I213" t="s">
        <v>20</v>
      </c>
      <c r="J213" t="s">
        <v>766</v>
      </c>
      <c r="K213" t="s">
        <v>123</v>
      </c>
      <c r="L213" t="s">
        <v>46</v>
      </c>
      <c r="M213" t="s">
        <v>73</v>
      </c>
      <c r="N213" t="s">
        <v>767</v>
      </c>
      <c r="O213" t="s">
        <v>768</v>
      </c>
    </row>
    <row r="214" spans="1:15" x14ac:dyDescent="0.2">
      <c r="A214">
        <v>213</v>
      </c>
      <c r="B214" t="s">
        <v>320</v>
      </c>
      <c r="C214" t="s">
        <v>321</v>
      </c>
      <c r="D214" t="s">
        <v>17</v>
      </c>
      <c r="E214" t="s">
        <v>203</v>
      </c>
      <c r="F214">
        <v>2.61</v>
      </c>
      <c r="G214">
        <v>134.19999999999999</v>
      </c>
      <c r="H214" t="s">
        <v>61</v>
      </c>
      <c r="I214" t="s">
        <v>20</v>
      </c>
      <c r="J214" t="s">
        <v>769</v>
      </c>
      <c r="K214" t="s">
        <v>354</v>
      </c>
      <c r="L214" t="s">
        <v>23</v>
      </c>
      <c r="M214" t="s">
        <v>323</v>
      </c>
      <c r="N214" t="s">
        <v>770</v>
      </c>
      <c r="O214" t="s">
        <v>771</v>
      </c>
    </row>
    <row r="215" spans="1:15" x14ac:dyDescent="0.2">
      <c r="A215">
        <v>214</v>
      </c>
      <c r="B215" t="s">
        <v>27</v>
      </c>
      <c r="C215" t="s">
        <v>28</v>
      </c>
      <c r="D215" t="s">
        <v>17</v>
      </c>
      <c r="E215" t="s">
        <v>18</v>
      </c>
      <c r="F215">
        <v>2.44</v>
      </c>
      <c r="G215">
        <v>113.3</v>
      </c>
      <c r="H215" t="s">
        <v>37</v>
      </c>
      <c r="I215" t="s">
        <v>20</v>
      </c>
      <c r="J215" t="s">
        <v>772</v>
      </c>
      <c r="K215" t="s">
        <v>45</v>
      </c>
      <c r="L215" t="s">
        <v>389</v>
      </c>
      <c r="M215" t="s">
        <v>32</v>
      </c>
      <c r="N215" t="s">
        <v>773</v>
      </c>
      <c r="O215" t="s">
        <v>774</v>
      </c>
    </row>
    <row r="216" spans="1:15" x14ac:dyDescent="0.2">
      <c r="A216">
        <v>215</v>
      </c>
      <c r="B216" t="s">
        <v>87</v>
      </c>
      <c r="C216" t="s">
        <v>88</v>
      </c>
      <c r="D216" t="s">
        <v>17</v>
      </c>
      <c r="E216" t="s">
        <v>69</v>
      </c>
      <c r="F216">
        <v>0.93</v>
      </c>
      <c r="G216">
        <v>8.4</v>
      </c>
      <c r="H216" t="s">
        <v>19</v>
      </c>
      <c r="I216" t="s">
        <v>20</v>
      </c>
      <c r="J216" t="s">
        <v>775</v>
      </c>
      <c r="K216" t="s">
        <v>297</v>
      </c>
      <c r="L216" t="s">
        <v>91</v>
      </c>
      <c r="M216" t="s">
        <v>32</v>
      </c>
      <c r="N216" t="s">
        <v>776</v>
      </c>
      <c r="O216" t="s">
        <v>777</v>
      </c>
    </row>
    <row r="217" spans="1:15" x14ac:dyDescent="0.2">
      <c r="A217">
        <v>216</v>
      </c>
      <c r="B217" t="s">
        <v>188</v>
      </c>
      <c r="C217" t="s">
        <v>189</v>
      </c>
      <c r="D217" t="s">
        <v>17</v>
      </c>
      <c r="E217" t="s">
        <v>18</v>
      </c>
      <c r="F217">
        <v>1.64</v>
      </c>
      <c r="G217">
        <v>42.3</v>
      </c>
      <c r="H217" t="s">
        <v>37</v>
      </c>
      <c r="I217" t="s">
        <v>20</v>
      </c>
      <c r="J217" t="s">
        <v>778</v>
      </c>
      <c r="K217" t="s">
        <v>191</v>
      </c>
      <c r="L217" t="s">
        <v>23</v>
      </c>
      <c r="M217" t="s">
        <v>24</v>
      </c>
      <c r="N217" t="s">
        <v>779</v>
      </c>
      <c r="O217" t="s">
        <v>780</v>
      </c>
    </row>
    <row r="218" spans="1:15" x14ac:dyDescent="0.2">
      <c r="A218">
        <v>217</v>
      </c>
      <c r="B218" t="s">
        <v>201</v>
      </c>
      <c r="C218" t="s">
        <v>202</v>
      </c>
      <c r="D218" t="s">
        <v>17</v>
      </c>
      <c r="E218" t="s">
        <v>203</v>
      </c>
      <c r="F218">
        <v>2.23</v>
      </c>
      <c r="G218">
        <v>105.1</v>
      </c>
      <c r="H218" t="s">
        <v>61</v>
      </c>
      <c r="I218" t="s">
        <v>38</v>
      </c>
      <c r="J218" t="s">
        <v>781</v>
      </c>
      <c r="K218" t="s">
        <v>248</v>
      </c>
      <c r="L218" t="s">
        <v>23</v>
      </c>
      <c r="M218" t="s">
        <v>41</v>
      </c>
      <c r="N218" t="s">
        <v>782</v>
      </c>
      <c r="O218" t="s">
        <v>783</v>
      </c>
    </row>
    <row r="219" spans="1:15" x14ac:dyDescent="0.2">
      <c r="A219">
        <v>218</v>
      </c>
      <c r="B219" t="s">
        <v>320</v>
      </c>
      <c r="C219" t="s">
        <v>321</v>
      </c>
      <c r="D219" t="s">
        <v>17</v>
      </c>
      <c r="E219" t="s">
        <v>203</v>
      </c>
      <c r="F219">
        <v>0.33</v>
      </c>
      <c r="G219">
        <v>32.6</v>
      </c>
      <c r="H219" t="s">
        <v>156</v>
      </c>
      <c r="I219" t="s">
        <v>104</v>
      </c>
      <c r="J219" t="s">
        <v>784</v>
      </c>
      <c r="K219" t="s">
        <v>330</v>
      </c>
      <c r="L219" t="s">
        <v>23</v>
      </c>
      <c r="M219" t="s">
        <v>323</v>
      </c>
      <c r="N219" t="s">
        <v>785</v>
      </c>
      <c r="O219" t="s">
        <v>786</v>
      </c>
    </row>
    <row r="220" spans="1:15" x14ac:dyDescent="0.2">
      <c r="A220">
        <v>219</v>
      </c>
      <c r="B220" t="s">
        <v>183</v>
      </c>
      <c r="C220" t="s">
        <v>184</v>
      </c>
      <c r="D220" t="s">
        <v>17</v>
      </c>
      <c r="E220" t="s">
        <v>18</v>
      </c>
      <c r="F220">
        <v>2.0299999999999998</v>
      </c>
      <c r="G220">
        <v>73.2</v>
      </c>
      <c r="H220" t="s">
        <v>19</v>
      </c>
      <c r="I220" t="s">
        <v>20</v>
      </c>
      <c r="J220" t="s">
        <v>787</v>
      </c>
      <c r="K220" t="s">
        <v>130</v>
      </c>
      <c r="L220" t="s">
        <v>788</v>
      </c>
      <c r="M220" t="s">
        <v>41</v>
      </c>
      <c r="N220" t="s">
        <v>789</v>
      </c>
      <c r="O220" t="s">
        <v>790</v>
      </c>
    </row>
    <row r="221" spans="1:15" x14ac:dyDescent="0.2">
      <c r="A221">
        <v>220</v>
      </c>
      <c r="B221" t="s">
        <v>392</v>
      </c>
      <c r="C221" t="s">
        <v>393</v>
      </c>
      <c r="D221" t="s">
        <v>17</v>
      </c>
      <c r="E221" t="s">
        <v>18</v>
      </c>
      <c r="F221">
        <v>2.76</v>
      </c>
      <c r="G221">
        <v>94.8</v>
      </c>
      <c r="H221" t="s">
        <v>61</v>
      </c>
      <c r="I221" t="s">
        <v>38</v>
      </c>
      <c r="J221" t="s">
        <v>791</v>
      </c>
      <c r="K221" t="s">
        <v>191</v>
      </c>
      <c r="L221" t="s">
        <v>46</v>
      </c>
      <c r="M221" t="s">
        <v>24</v>
      </c>
      <c r="N221" t="s">
        <v>792</v>
      </c>
      <c r="O221" t="s">
        <v>793</v>
      </c>
    </row>
    <row r="222" spans="1:15" x14ac:dyDescent="0.2">
      <c r="A222">
        <v>221</v>
      </c>
      <c r="B222" t="s">
        <v>188</v>
      </c>
      <c r="C222" t="s">
        <v>189</v>
      </c>
      <c r="D222" t="s">
        <v>17</v>
      </c>
      <c r="E222" t="s">
        <v>18</v>
      </c>
      <c r="F222">
        <v>1.2</v>
      </c>
      <c r="G222">
        <v>40.700000000000003</v>
      </c>
      <c r="H222" t="s">
        <v>37</v>
      </c>
      <c r="I222" t="s">
        <v>104</v>
      </c>
      <c r="J222" t="s">
        <v>794</v>
      </c>
      <c r="K222" t="s">
        <v>252</v>
      </c>
      <c r="L222" t="s">
        <v>23</v>
      </c>
      <c r="M222" t="s">
        <v>24</v>
      </c>
      <c r="N222" t="s">
        <v>795</v>
      </c>
      <c r="O222" t="s">
        <v>796</v>
      </c>
    </row>
    <row r="223" spans="1:15" x14ac:dyDescent="0.2">
      <c r="A223">
        <v>222</v>
      </c>
      <c r="B223" t="s">
        <v>27</v>
      </c>
      <c r="C223" t="s">
        <v>28</v>
      </c>
      <c r="D223" t="s">
        <v>17</v>
      </c>
      <c r="E223" t="s">
        <v>18</v>
      </c>
      <c r="F223">
        <v>2.77</v>
      </c>
      <c r="G223">
        <v>130</v>
      </c>
      <c r="H223" t="s">
        <v>19</v>
      </c>
      <c r="I223" t="s">
        <v>104</v>
      </c>
      <c r="J223" t="s">
        <v>797</v>
      </c>
      <c r="K223" t="s">
        <v>45</v>
      </c>
      <c r="L223" t="s">
        <v>131</v>
      </c>
      <c r="M223" t="s">
        <v>32</v>
      </c>
      <c r="N223" t="s">
        <v>798</v>
      </c>
      <c r="O223" t="s">
        <v>799</v>
      </c>
    </row>
    <row r="224" spans="1:15" x14ac:dyDescent="0.2">
      <c r="A224">
        <v>223</v>
      </c>
      <c r="B224" t="s">
        <v>76</v>
      </c>
      <c r="C224" t="s">
        <v>77</v>
      </c>
      <c r="D224" t="s">
        <v>17</v>
      </c>
      <c r="E224" t="s">
        <v>18</v>
      </c>
      <c r="F224">
        <v>2.4</v>
      </c>
      <c r="G224">
        <v>111.4</v>
      </c>
      <c r="H224" t="s">
        <v>61</v>
      </c>
      <c r="I224" t="s">
        <v>20</v>
      </c>
      <c r="J224" t="s">
        <v>800</v>
      </c>
      <c r="K224" t="s">
        <v>415</v>
      </c>
      <c r="L224" t="s">
        <v>46</v>
      </c>
      <c r="M224" t="s">
        <v>24</v>
      </c>
      <c r="N224" t="s">
        <v>801</v>
      </c>
      <c r="O224" t="s">
        <v>802</v>
      </c>
    </row>
    <row r="225" spans="1:15" x14ac:dyDescent="0.2">
      <c r="A225">
        <v>224</v>
      </c>
      <c r="B225" t="s">
        <v>15</v>
      </c>
      <c r="C225" t="s">
        <v>16</v>
      </c>
      <c r="D225" t="s">
        <v>17</v>
      </c>
      <c r="E225" t="s">
        <v>18</v>
      </c>
      <c r="F225">
        <v>2.78</v>
      </c>
      <c r="G225">
        <v>100.4</v>
      </c>
      <c r="H225" t="s">
        <v>61</v>
      </c>
      <c r="I225" t="s">
        <v>20</v>
      </c>
      <c r="J225" t="s">
        <v>803</v>
      </c>
      <c r="K225" t="s">
        <v>233</v>
      </c>
      <c r="L225" t="s">
        <v>46</v>
      </c>
      <c r="M225" t="s">
        <v>24</v>
      </c>
      <c r="N225" t="s">
        <v>804</v>
      </c>
      <c r="O225" t="s">
        <v>805</v>
      </c>
    </row>
    <row r="226" spans="1:15" x14ac:dyDescent="0.2">
      <c r="A226">
        <v>225</v>
      </c>
      <c r="B226" t="s">
        <v>27</v>
      </c>
      <c r="C226" t="s">
        <v>28</v>
      </c>
      <c r="D226" t="s">
        <v>17</v>
      </c>
      <c r="E226" t="s">
        <v>18</v>
      </c>
      <c r="F226">
        <v>1.92</v>
      </c>
      <c r="G226">
        <v>107.4</v>
      </c>
      <c r="H226" t="s">
        <v>37</v>
      </c>
      <c r="I226" t="s">
        <v>104</v>
      </c>
      <c r="J226" t="s">
        <v>806</v>
      </c>
      <c r="K226" t="s">
        <v>45</v>
      </c>
      <c r="L226" t="s">
        <v>317</v>
      </c>
      <c r="M226" t="s">
        <v>32</v>
      </c>
      <c r="N226" t="s">
        <v>807</v>
      </c>
      <c r="O226" t="s">
        <v>808</v>
      </c>
    </row>
    <row r="227" spans="1:15" x14ac:dyDescent="0.2">
      <c r="A227">
        <v>226</v>
      </c>
      <c r="B227" t="s">
        <v>35</v>
      </c>
      <c r="C227" t="s">
        <v>36</v>
      </c>
      <c r="D227" t="s">
        <v>17</v>
      </c>
      <c r="E227" t="s">
        <v>18</v>
      </c>
      <c r="F227">
        <v>3.88</v>
      </c>
      <c r="G227">
        <v>346.7</v>
      </c>
      <c r="H227" t="s">
        <v>19</v>
      </c>
      <c r="I227" t="s">
        <v>38</v>
      </c>
      <c r="J227" t="s">
        <v>809</v>
      </c>
      <c r="K227" t="s">
        <v>240</v>
      </c>
      <c r="L227" t="s">
        <v>40</v>
      </c>
      <c r="M227" t="s">
        <v>41</v>
      </c>
      <c r="N227" t="s">
        <v>810</v>
      </c>
      <c r="O227" t="s">
        <v>811</v>
      </c>
    </row>
    <row r="228" spans="1:15" x14ac:dyDescent="0.2">
      <c r="A228">
        <v>227</v>
      </c>
      <c r="B228" t="s">
        <v>67</v>
      </c>
      <c r="C228" t="s">
        <v>68</v>
      </c>
      <c r="D228" t="s">
        <v>17</v>
      </c>
      <c r="E228" t="s">
        <v>69</v>
      </c>
      <c r="F228">
        <v>1.4</v>
      </c>
      <c r="G228">
        <v>22.8</v>
      </c>
      <c r="H228" t="s">
        <v>19</v>
      </c>
      <c r="I228" t="s">
        <v>20</v>
      </c>
      <c r="J228" t="s">
        <v>812</v>
      </c>
      <c r="K228" t="s">
        <v>142</v>
      </c>
      <c r="L228" t="s">
        <v>310</v>
      </c>
      <c r="M228" t="s">
        <v>73</v>
      </c>
      <c r="N228" t="s">
        <v>813</v>
      </c>
      <c r="O228" t="s">
        <v>814</v>
      </c>
    </row>
    <row r="229" spans="1:15" x14ac:dyDescent="0.2">
      <c r="A229">
        <v>228</v>
      </c>
      <c r="B229" t="s">
        <v>320</v>
      </c>
      <c r="C229" t="s">
        <v>321</v>
      </c>
      <c r="D229" t="s">
        <v>17</v>
      </c>
      <c r="E229" t="s">
        <v>203</v>
      </c>
      <c r="F229">
        <v>1.79</v>
      </c>
      <c r="G229">
        <v>66.7</v>
      </c>
      <c r="H229" t="s">
        <v>37</v>
      </c>
      <c r="I229" t="s">
        <v>20</v>
      </c>
      <c r="J229" t="s">
        <v>815</v>
      </c>
      <c r="K229" t="s">
        <v>354</v>
      </c>
      <c r="L229" t="s">
        <v>23</v>
      </c>
      <c r="M229" t="s">
        <v>323</v>
      </c>
      <c r="N229" t="s">
        <v>816</v>
      </c>
      <c r="O229" t="s">
        <v>817</v>
      </c>
    </row>
    <row r="230" spans="1:15" x14ac:dyDescent="0.2">
      <c r="A230">
        <v>229</v>
      </c>
      <c r="B230" t="s">
        <v>35</v>
      </c>
      <c r="C230" t="s">
        <v>36</v>
      </c>
      <c r="D230" t="s">
        <v>17</v>
      </c>
      <c r="E230" t="s">
        <v>18</v>
      </c>
      <c r="F230">
        <v>2.99</v>
      </c>
      <c r="G230">
        <v>215.3</v>
      </c>
      <c r="H230" t="s">
        <v>37</v>
      </c>
      <c r="I230" t="s">
        <v>104</v>
      </c>
      <c r="J230" t="s">
        <v>818</v>
      </c>
      <c r="K230" t="s">
        <v>30</v>
      </c>
      <c r="L230" t="s">
        <v>244</v>
      </c>
      <c r="M230" t="s">
        <v>41</v>
      </c>
      <c r="N230" t="s">
        <v>819</v>
      </c>
      <c r="O230" t="s">
        <v>820</v>
      </c>
    </row>
    <row r="231" spans="1:15" x14ac:dyDescent="0.2">
      <c r="A231">
        <v>230</v>
      </c>
      <c r="B231" t="s">
        <v>188</v>
      </c>
      <c r="C231" t="s">
        <v>189</v>
      </c>
      <c r="D231" t="s">
        <v>17</v>
      </c>
      <c r="E231" t="s">
        <v>18</v>
      </c>
      <c r="F231">
        <v>2.87</v>
      </c>
      <c r="G231">
        <v>128</v>
      </c>
      <c r="H231" t="s">
        <v>19</v>
      </c>
      <c r="I231" t="s">
        <v>20</v>
      </c>
      <c r="J231" t="s">
        <v>821</v>
      </c>
      <c r="K231" t="s">
        <v>252</v>
      </c>
      <c r="L231" t="s">
        <v>46</v>
      </c>
      <c r="M231" t="s">
        <v>24</v>
      </c>
      <c r="N231" t="s">
        <v>822</v>
      </c>
      <c r="O231" t="s">
        <v>823</v>
      </c>
    </row>
    <row r="232" spans="1:15" x14ac:dyDescent="0.2">
      <c r="A232">
        <v>231</v>
      </c>
      <c r="B232" t="s">
        <v>35</v>
      </c>
      <c r="C232" t="s">
        <v>36</v>
      </c>
      <c r="D232" t="s">
        <v>17</v>
      </c>
      <c r="E232" t="s">
        <v>18</v>
      </c>
      <c r="F232">
        <v>0.82</v>
      </c>
      <c r="G232">
        <v>93.9</v>
      </c>
      <c r="H232" t="s">
        <v>156</v>
      </c>
      <c r="I232" t="s">
        <v>20</v>
      </c>
      <c r="J232" t="s">
        <v>824</v>
      </c>
      <c r="K232" t="s">
        <v>30</v>
      </c>
      <c r="L232" t="s">
        <v>40</v>
      </c>
      <c r="M232" t="s">
        <v>41</v>
      </c>
      <c r="N232" t="s">
        <v>825</v>
      </c>
      <c r="O232" t="s">
        <v>826</v>
      </c>
    </row>
    <row r="233" spans="1:15" x14ac:dyDescent="0.2">
      <c r="A233">
        <v>232</v>
      </c>
      <c r="B233" t="s">
        <v>115</v>
      </c>
      <c r="C233" t="s">
        <v>116</v>
      </c>
      <c r="D233" t="s">
        <v>17</v>
      </c>
      <c r="E233" t="s">
        <v>18</v>
      </c>
      <c r="F233">
        <v>3.14</v>
      </c>
      <c r="G233">
        <v>336.8</v>
      </c>
      <c r="H233" t="s">
        <v>61</v>
      </c>
      <c r="I233" t="s">
        <v>38</v>
      </c>
      <c r="J233" t="s">
        <v>691</v>
      </c>
      <c r="K233" t="s">
        <v>282</v>
      </c>
      <c r="L233" t="s">
        <v>46</v>
      </c>
      <c r="M233" t="s">
        <v>24</v>
      </c>
      <c r="N233" t="s">
        <v>827</v>
      </c>
      <c r="O233" t="s">
        <v>828</v>
      </c>
    </row>
    <row r="234" spans="1:15" x14ac:dyDescent="0.2">
      <c r="A234">
        <v>233</v>
      </c>
      <c r="B234" t="s">
        <v>207</v>
      </c>
      <c r="C234" t="s">
        <v>208</v>
      </c>
      <c r="D234" t="s">
        <v>17</v>
      </c>
      <c r="E234" t="s">
        <v>18</v>
      </c>
      <c r="F234">
        <v>1.94</v>
      </c>
      <c r="G234">
        <v>54.2</v>
      </c>
      <c r="H234" t="s">
        <v>61</v>
      </c>
      <c r="I234" t="s">
        <v>38</v>
      </c>
      <c r="J234" t="s">
        <v>829</v>
      </c>
      <c r="K234" t="s">
        <v>210</v>
      </c>
      <c r="L234" t="s">
        <v>211</v>
      </c>
      <c r="M234" t="s">
        <v>24</v>
      </c>
      <c r="N234" t="s">
        <v>830</v>
      </c>
      <c r="O234" t="s">
        <v>831</v>
      </c>
    </row>
    <row r="235" spans="1:15" x14ac:dyDescent="0.2">
      <c r="A235">
        <v>234</v>
      </c>
      <c r="B235" t="s">
        <v>76</v>
      </c>
      <c r="C235" t="s">
        <v>77</v>
      </c>
      <c r="D235" t="s">
        <v>17</v>
      </c>
      <c r="E235" t="s">
        <v>18</v>
      </c>
      <c r="F235">
        <v>2.98</v>
      </c>
      <c r="G235">
        <v>190.6</v>
      </c>
      <c r="H235" t="s">
        <v>19</v>
      </c>
      <c r="I235" t="s">
        <v>104</v>
      </c>
      <c r="J235" t="s">
        <v>832</v>
      </c>
      <c r="K235" t="s">
        <v>79</v>
      </c>
      <c r="L235" t="s">
        <v>46</v>
      </c>
      <c r="M235" t="s">
        <v>24</v>
      </c>
      <c r="N235" t="s">
        <v>833</v>
      </c>
      <c r="O235" t="s">
        <v>834</v>
      </c>
    </row>
    <row r="236" spans="1:15" x14ac:dyDescent="0.2">
      <c r="A236">
        <v>235</v>
      </c>
      <c r="B236" t="s">
        <v>188</v>
      </c>
      <c r="C236" t="s">
        <v>189</v>
      </c>
      <c r="D236" t="s">
        <v>17</v>
      </c>
      <c r="E236" t="s">
        <v>18</v>
      </c>
      <c r="F236">
        <v>1.74</v>
      </c>
      <c r="G236">
        <v>48.3</v>
      </c>
      <c r="H236" t="s">
        <v>37</v>
      </c>
      <c r="I236" t="s">
        <v>104</v>
      </c>
      <c r="J236" t="s">
        <v>835</v>
      </c>
      <c r="K236" t="s">
        <v>191</v>
      </c>
      <c r="L236" t="s">
        <v>46</v>
      </c>
      <c r="M236" t="s">
        <v>24</v>
      </c>
      <c r="N236" t="s">
        <v>836</v>
      </c>
      <c r="O236" t="s">
        <v>837</v>
      </c>
    </row>
    <row r="237" spans="1:15" x14ac:dyDescent="0.2">
      <c r="A237">
        <v>236</v>
      </c>
      <c r="B237" t="s">
        <v>201</v>
      </c>
      <c r="C237" t="s">
        <v>202</v>
      </c>
      <c r="D237" t="s">
        <v>17</v>
      </c>
      <c r="E237" t="s">
        <v>203</v>
      </c>
      <c r="F237">
        <v>2.0699999999999998</v>
      </c>
      <c r="G237">
        <v>93.2</v>
      </c>
      <c r="H237" t="s">
        <v>19</v>
      </c>
      <c r="I237" t="s">
        <v>20</v>
      </c>
      <c r="J237" t="s">
        <v>838</v>
      </c>
      <c r="K237" t="s">
        <v>106</v>
      </c>
      <c r="L237" t="s">
        <v>23</v>
      </c>
      <c r="M237" t="s">
        <v>41</v>
      </c>
      <c r="N237" t="s">
        <v>839</v>
      </c>
      <c r="O237" t="s">
        <v>840</v>
      </c>
    </row>
    <row r="238" spans="1:15" x14ac:dyDescent="0.2">
      <c r="A238">
        <v>237</v>
      </c>
      <c r="B238" t="s">
        <v>120</v>
      </c>
      <c r="C238" t="s">
        <v>121</v>
      </c>
      <c r="D238" t="s">
        <v>17</v>
      </c>
      <c r="E238" t="s">
        <v>18</v>
      </c>
      <c r="F238">
        <v>2.94</v>
      </c>
      <c r="G238">
        <v>139.69999999999999</v>
      </c>
      <c r="H238" t="s">
        <v>19</v>
      </c>
      <c r="I238" t="s">
        <v>38</v>
      </c>
      <c r="J238" t="s">
        <v>841</v>
      </c>
      <c r="K238" t="s">
        <v>123</v>
      </c>
      <c r="L238" t="s">
        <v>46</v>
      </c>
      <c r="M238" t="s">
        <v>73</v>
      </c>
      <c r="N238" t="s">
        <v>842</v>
      </c>
      <c r="O238" t="s">
        <v>843</v>
      </c>
    </row>
    <row r="239" spans="1:15" x14ac:dyDescent="0.2">
      <c r="A239">
        <v>238</v>
      </c>
      <c r="B239" t="s">
        <v>27</v>
      </c>
      <c r="C239" t="s">
        <v>28</v>
      </c>
      <c r="D239" t="s">
        <v>17</v>
      </c>
      <c r="E239" t="s">
        <v>18</v>
      </c>
      <c r="F239">
        <v>1.01</v>
      </c>
      <c r="G239">
        <v>84.2</v>
      </c>
      <c r="H239" t="s">
        <v>37</v>
      </c>
      <c r="I239" t="s">
        <v>20</v>
      </c>
      <c r="J239" t="s">
        <v>844</v>
      </c>
      <c r="K239" t="s">
        <v>30</v>
      </c>
      <c r="L239" t="s">
        <v>317</v>
      </c>
      <c r="M239" t="s">
        <v>32</v>
      </c>
      <c r="N239" t="s">
        <v>845</v>
      </c>
      <c r="O239" t="s">
        <v>846</v>
      </c>
    </row>
    <row r="240" spans="1:15" x14ac:dyDescent="0.2">
      <c r="A240">
        <v>239</v>
      </c>
      <c r="B240" t="s">
        <v>120</v>
      </c>
      <c r="C240" t="s">
        <v>121</v>
      </c>
      <c r="D240" t="s">
        <v>17</v>
      </c>
      <c r="E240" t="s">
        <v>18</v>
      </c>
      <c r="F240">
        <v>2.79</v>
      </c>
      <c r="G240">
        <v>133.30000000000001</v>
      </c>
      <c r="H240" t="s">
        <v>19</v>
      </c>
      <c r="I240" t="s">
        <v>104</v>
      </c>
      <c r="J240" t="s">
        <v>847</v>
      </c>
      <c r="K240" t="s">
        <v>135</v>
      </c>
      <c r="L240" t="s">
        <v>124</v>
      </c>
      <c r="M240" t="s">
        <v>73</v>
      </c>
      <c r="N240" t="s">
        <v>848</v>
      </c>
      <c r="O240" t="s">
        <v>849</v>
      </c>
    </row>
    <row r="241" spans="1:15" x14ac:dyDescent="0.2">
      <c r="A241">
        <v>240</v>
      </c>
      <c r="B241" t="s">
        <v>15</v>
      </c>
      <c r="C241" t="s">
        <v>16</v>
      </c>
      <c r="D241" t="s">
        <v>17</v>
      </c>
      <c r="E241" t="s">
        <v>18</v>
      </c>
      <c r="F241">
        <v>1.9</v>
      </c>
      <c r="G241">
        <v>55.3</v>
      </c>
      <c r="H241" t="s">
        <v>19</v>
      </c>
      <c r="I241" t="s">
        <v>38</v>
      </c>
      <c r="J241" t="s">
        <v>850</v>
      </c>
      <c r="K241" t="s">
        <v>45</v>
      </c>
      <c r="L241" t="s">
        <v>23</v>
      </c>
      <c r="M241" t="s">
        <v>24</v>
      </c>
      <c r="N241" t="s">
        <v>851</v>
      </c>
      <c r="O241" t="s">
        <v>852</v>
      </c>
    </row>
    <row r="242" spans="1:15" x14ac:dyDescent="0.2">
      <c r="A242">
        <v>241</v>
      </c>
      <c r="B242" t="s">
        <v>183</v>
      </c>
      <c r="C242" t="s">
        <v>184</v>
      </c>
      <c r="D242" t="s">
        <v>17</v>
      </c>
      <c r="E242" t="s">
        <v>18</v>
      </c>
      <c r="F242">
        <v>1.88</v>
      </c>
      <c r="G242">
        <v>57.7</v>
      </c>
      <c r="H242" t="s">
        <v>61</v>
      </c>
      <c r="I242" t="s">
        <v>20</v>
      </c>
      <c r="J242" t="s">
        <v>519</v>
      </c>
      <c r="K242" t="s">
        <v>130</v>
      </c>
      <c r="L242" t="s">
        <v>195</v>
      </c>
      <c r="M242" t="s">
        <v>41</v>
      </c>
      <c r="N242" t="s">
        <v>853</v>
      </c>
      <c r="O242" t="s">
        <v>854</v>
      </c>
    </row>
    <row r="243" spans="1:15" x14ac:dyDescent="0.2">
      <c r="A243">
        <v>242</v>
      </c>
      <c r="B243" t="s">
        <v>76</v>
      </c>
      <c r="C243" t="s">
        <v>77</v>
      </c>
      <c r="D243" t="s">
        <v>17</v>
      </c>
      <c r="E243" t="s">
        <v>18</v>
      </c>
      <c r="F243">
        <v>1.99</v>
      </c>
      <c r="G243">
        <v>78.3</v>
      </c>
      <c r="H243" t="s">
        <v>61</v>
      </c>
      <c r="I243" t="s">
        <v>38</v>
      </c>
      <c r="J243" t="s">
        <v>855</v>
      </c>
      <c r="K243" t="s">
        <v>350</v>
      </c>
      <c r="L243" t="s">
        <v>216</v>
      </c>
      <c r="M243" t="s">
        <v>24</v>
      </c>
      <c r="N243" t="s">
        <v>856</v>
      </c>
      <c r="O243" t="s">
        <v>857</v>
      </c>
    </row>
    <row r="244" spans="1:15" x14ac:dyDescent="0.2">
      <c r="A244">
        <v>243</v>
      </c>
      <c r="B244" t="s">
        <v>67</v>
      </c>
      <c r="C244" t="s">
        <v>68</v>
      </c>
      <c r="D244" t="s">
        <v>17</v>
      </c>
      <c r="E244" t="s">
        <v>69</v>
      </c>
      <c r="F244">
        <v>1.46</v>
      </c>
      <c r="G244">
        <v>23.3</v>
      </c>
      <c r="H244" t="s">
        <v>19</v>
      </c>
      <c r="I244" t="s">
        <v>38</v>
      </c>
      <c r="J244" t="s">
        <v>858</v>
      </c>
      <c r="K244" t="s">
        <v>71</v>
      </c>
      <c r="L244" t="s">
        <v>72</v>
      </c>
      <c r="M244" t="s">
        <v>73</v>
      </c>
      <c r="N244" t="s">
        <v>859</v>
      </c>
      <c r="O244" t="s">
        <v>860</v>
      </c>
    </row>
    <row r="245" spans="1:15" x14ac:dyDescent="0.2">
      <c r="A245">
        <v>244</v>
      </c>
      <c r="B245" t="s">
        <v>207</v>
      </c>
      <c r="C245" t="s">
        <v>208</v>
      </c>
      <c r="D245" t="s">
        <v>17</v>
      </c>
      <c r="E245" t="s">
        <v>18</v>
      </c>
      <c r="F245">
        <v>1.69</v>
      </c>
      <c r="G245">
        <v>45.7</v>
      </c>
      <c r="H245" t="s">
        <v>19</v>
      </c>
      <c r="I245" t="s">
        <v>38</v>
      </c>
      <c r="J245" t="s">
        <v>861</v>
      </c>
      <c r="K245" t="s">
        <v>210</v>
      </c>
      <c r="L245" t="s">
        <v>211</v>
      </c>
      <c r="M245" t="s">
        <v>24</v>
      </c>
      <c r="N245" t="s">
        <v>862</v>
      </c>
      <c r="O245" t="s">
        <v>863</v>
      </c>
    </row>
    <row r="246" spans="1:15" x14ac:dyDescent="0.2">
      <c r="A246">
        <v>245</v>
      </c>
      <c r="B246" t="s">
        <v>35</v>
      </c>
      <c r="C246" t="s">
        <v>36</v>
      </c>
      <c r="D246" t="s">
        <v>17</v>
      </c>
      <c r="E246" t="s">
        <v>18</v>
      </c>
      <c r="F246">
        <v>2.14</v>
      </c>
      <c r="G246">
        <v>143</v>
      </c>
      <c r="H246" t="s">
        <v>37</v>
      </c>
      <c r="I246" t="s">
        <v>38</v>
      </c>
      <c r="J246" t="s">
        <v>864</v>
      </c>
      <c r="K246" t="s">
        <v>30</v>
      </c>
      <c r="L246" t="s">
        <v>244</v>
      </c>
      <c r="M246" t="s">
        <v>41</v>
      </c>
      <c r="N246" t="s">
        <v>865</v>
      </c>
      <c r="O246" t="s">
        <v>866</v>
      </c>
    </row>
    <row r="247" spans="1:15" x14ac:dyDescent="0.2">
      <c r="A247">
        <v>246</v>
      </c>
      <c r="B247" t="s">
        <v>67</v>
      </c>
      <c r="C247" t="s">
        <v>68</v>
      </c>
      <c r="D247" t="s">
        <v>17</v>
      </c>
      <c r="E247" t="s">
        <v>69</v>
      </c>
      <c r="F247">
        <v>1.42</v>
      </c>
      <c r="G247">
        <v>25.1</v>
      </c>
      <c r="H247" t="s">
        <v>19</v>
      </c>
      <c r="I247" t="s">
        <v>38</v>
      </c>
      <c r="J247" t="s">
        <v>867</v>
      </c>
      <c r="K247" t="s">
        <v>71</v>
      </c>
      <c r="L247" t="s">
        <v>72</v>
      </c>
      <c r="M247" t="s">
        <v>73</v>
      </c>
      <c r="N247" t="s">
        <v>868</v>
      </c>
      <c r="O247" t="s">
        <v>869</v>
      </c>
    </row>
    <row r="248" spans="1:15" x14ac:dyDescent="0.2">
      <c r="A248">
        <v>247</v>
      </c>
      <c r="B248" t="s">
        <v>145</v>
      </c>
      <c r="C248" t="s">
        <v>146</v>
      </c>
      <c r="D248" t="s">
        <v>17</v>
      </c>
      <c r="E248" t="s">
        <v>18</v>
      </c>
      <c r="F248">
        <v>2.0699999999999998</v>
      </c>
      <c r="G248">
        <v>84.4</v>
      </c>
      <c r="H248" t="s">
        <v>19</v>
      </c>
      <c r="I248" t="s">
        <v>20</v>
      </c>
      <c r="J248" t="s">
        <v>870</v>
      </c>
      <c r="K248" t="s">
        <v>148</v>
      </c>
      <c r="L248" t="s">
        <v>23</v>
      </c>
      <c r="M248" t="s">
        <v>41</v>
      </c>
      <c r="N248" t="s">
        <v>871</v>
      </c>
      <c r="O248" t="s">
        <v>872</v>
      </c>
    </row>
    <row r="249" spans="1:15" x14ac:dyDescent="0.2">
      <c r="A249">
        <v>248</v>
      </c>
      <c r="B249" t="s">
        <v>59</v>
      </c>
      <c r="C249" t="s">
        <v>60</v>
      </c>
      <c r="D249" t="s">
        <v>17</v>
      </c>
      <c r="E249" t="s">
        <v>18</v>
      </c>
      <c r="F249">
        <v>1.52</v>
      </c>
      <c r="G249">
        <v>52.5</v>
      </c>
      <c r="H249" t="s">
        <v>37</v>
      </c>
      <c r="I249" t="s">
        <v>20</v>
      </c>
      <c r="J249" t="s">
        <v>873</v>
      </c>
      <c r="K249" t="s">
        <v>520</v>
      </c>
      <c r="L249" t="s">
        <v>581</v>
      </c>
      <c r="M249" t="s">
        <v>41</v>
      </c>
      <c r="N249" t="s">
        <v>874</v>
      </c>
      <c r="O249" t="s">
        <v>875</v>
      </c>
    </row>
    <row r="250" spans="1:15" x14ac:dyDescent="0.2">
      <c r="A250">
        <v>249</v>
      </c>
      <c r="B250" t="s">
        <v>127</v>
      </c>
      <c r="C250" t="s">
        <v>128</v>
      </c>
      <c r="D250" t="s">
        <v>17</v>
      </c>
      <c r="E250" t="s">
        <v>18</v>
      </c>
      <c r="F250">
        <v>3.55</v>
      </c>
      <c r="G250">
        <v>405.8</v>
      </c>
      <c r="H250" t="s">
        <v>37</v>
      </c>
      <c r="I250" t="s">
        <v>38</v>
      </c>
      <c r="J250" t="s">
        <v>876</v>
      </c>
      <c r="K250" t="s">
        <v>286</v>
      </c>
      <c r="L250" t="s">
        <v>479</v>
      </c>
      <c r="M250" t="s">
        <v>24</v>
      </c>
      <c r="N250" t="s">
        <v>877</v>
      </c>
      <c r="O250" t="s">
        <v>878</v>
      </c>
    </row>
    <row r="251" spans="1:15" x14ac:dyDescent="0.2">
      <c r="A251">
        <v>250</v>
      </c>
      <c r="B251" t="s">
        <v>27</v>
      </c>
      <c r="C251" t="s">
        <v>28</v>
      </c>
      <c r="D251" t="s">
        <v>17</v>
      </c>
      <c r="E251" t="s">
        <v>18</v>
      </c>
      <c r="F251">
        <v>2.8</v>
      </c>
      <c r="G251">
        <v>165.3</v>
      </c>
      <c r="H251" t="s">
        <v>19</v>
      </c>
      <c r="I251" t="s">
        <v>20</v>
      </c>
      <c r="J251" t="s">
        <v>879</v>
      </c>
      <c r="K251" t="s">
        <v>148</v>
      </c>
      <c r="L251" t="s">
        <v>389</v>
      </c>
      <c r="M251" t="s">
        <v>32</v>
      </c>
      <c r="N251" t="s">
        <v>880</v>
      </c>
      <c r="O251" t="s">
        <v>881</v>
      </c>
    </row>
    <row r="252" spans="1:15" x14ac:dyDescent="0.2">
      <c r="A252">
        <v>251</v>
      </c>
      <c r="B252" t="s">
        <v>87</v>
      </c>
      <c r="C252" t="s">
        <v>88</v>
      </c>
      <c r="D252" t="s">
        <v>17</v>
      </c>
      <c r="E252" t="s">
        <v>69</v>
      </c>
      <c r="F252">
        <v>1.24</v>
      </c>
      <c r="G252">
        <v>13.5</v>
      </c>
      <c r="H252" t="s">
        <v>19</v>
      </c>
      <c r="I252" t="s">
        <v>20</v>
      </c>
      <c r="J252" t="s">
        <v>882</v>
      </c>
      <c r="K252" t="s">
        <v>272</v>
      </c>
      <c r="L252" t="s">
        <v>72</v>
      </c>
      <c r="M252" t="s">
        <v>32</v>
      </c>
      <c r="N252" t="s">
        <v>883</v>
      </c>
      <c r="O252" t="s">
        <v>884</v>
      </c>
    </row>
    <row r="253" spans="1:15" x14ac:dyDescent="0.2">
      <c r="A253">
        <v>252</v>
      </c>
      <c r="B253" t="s">
        <v>201</v>
      </c>
      <c r="C253" t="s">
        <v>202</v>
      </c>
      <c r="D253" t="s">
        <v>17</v>
      </c>
      <c r="E253" t="s">
        <v>203</v>
      </c>
      <c r="F253">
        <v>2.89</v>
      </c>
      <c r="G253">
        <v>169.2</v>
      </c>
      <c r="H253" t="s">
        <v>61</v>
      </c>
      <c r="I253" t="s">
        <v>20</v>
      </c>
      <c r="J253" t="s">
        <v>885</v>
      </c>
      <c r="K253" t="s">
        <v>106</v>
      </c>
      <c r="L253" t="s">
        <v>23</v>
      </c>
      <c r="M253" t="s">
        <v>41</v>
      </c>
      <c r="N253" t="s">
        <v>886</v>
      </c>
      <c r="O253" t="s">
        <v>887</v>
      </c>
    </row>
    <row r="254" spans="1:15" x14ac:dyDescent="0.2">
      <c r="A254">
        <v>253</v>
      </c>
      <c r="B254" t="s">
        <v>320</v>
      </c>
      <c r="C254" t="s">
        <v>321</v>
      </c>
      <c r="D254" t="s">
        <v>17</v>
      </c>
      <c r="E254" t="s">
        <v>203</v>
      </c>
      <c r="F254">
        <v>2.86</v>
      </c>
      <c r="G254">
        <v>164.1</v>
      </c>
      <c r="H254" t="s">
        <v>19</v>
      </c>
      <c r="I254" t="s">
        <v>104</v>
      </c>
      <c r="J254" t="s">
        <v>888</v>
      </c>
      <c r="K254" t="s">
        <v>354</v>
      </c>
      <c r="L254" t="s">
        <v>355</v>
      </c>
      <c r="M254" t="s">
        <v>323</v>
      </c>
      <c r="N254" t="s">
        <v>889</v>
      </c>
      <c r="O254" t="s">
        <v>890</v>
      </c>
    </row>
    <row r="255" spans="1:15" x14ac:dyDescent="0.2">
      <c r="A255">
        <v>254</v>
      </c>
      <c r="B255" t="s">
        <v>183</v>
      </c>
      <c r="C255" t="s">
        <v>184</v>
      </c>
      <c r="D255" t="s">
        <v>17</v>
      </c>
      <c r="E255" t="s">
        <v>18</v>
      </c>
      <c r="F255">
        <v>0.38</v>
      </c>
      <c r="G255">
        <v>22</v>
      </c>
      <c r="H255" t="s">
        <v>156</v>
      </c>
      <c r="I255" t="s">
        <v>20</v>
      </c>
      <c r="J255" t="s">
        <v>891</v>
      </c>
      <c r="K255" t="s">
        <v>130</v>
      </c>
      <c r="L255" t="s">
        <v>788</v>
      </c>
      <c r="M255" t="s">
        <v>41</v>
      </c>
      <c r="N255" t="s">
        <v>892</v>
      </c>
      <c r="O255" t="s">
        <v>893</v>
      </c>
    </row>
    <row r="256" spans="1:15" x14ac:dyDescent="0.2">
      <c r="A256">
        <v>255</v>
      </c>
      <c r="B256" t="s">
        <v>115</v>
      </c>
      <c r="C256" t="s">
        <v>116</v>
      </c>
      <c r="D256" t="s">
        <v>17</v>
      </c>
      <c r="E256" t="s">
        <v>18</v>
      </c>
      <c r="F256">
        <v>3.56</v>
      </c>
      <c r="G256">
        <v>437.1</v>
      </c>
      <c r="H256" t="s">
        <v>19</v>
      </c>
      <c r="I256" t="s">
        <v>104</v>
      </c>
      <c r="J256" t="s">
        <v>894</v>
      </c>
      <c r="K256" t="s">
        <v>637</v>
      </c>
      <c r="L256" t="s">
        <v>56</v>
      </c>
      <c r="M256" t="s">
        <v>24</v>
      </c>
      <c r="N256" t="s">
        <v>895</v>
      </c>
      <c r="O256" t="s">
        <v>896</v>
      </c>
    </row>
    <row r="257" spans="1:15" x14ac:dyDescent="0.2">
      <c r="A257">
        <v>256</v>
      </c>
      <c r="B257" t="s">
        <v>87</v>
      </c>
      <c r="C257" t="s">
        <v>88</v>
      </c>
      <c r="D257" t="s">
        <v>17</v>
      </c>
      <c r="E257" t="s">
        <v>69</v>
      </c>
      <c r="F257">
        <v>1.03</v>
      </c>
      <c r="G257">
        <v>10.4</v>
      </c>
      <c r="H257" t="s">
        <v>19</v>
      </c>
      <c r="I257" t="s">
        <v>38</v>
      </c>
      <c r="J257" t="s">
        <v>897</v>
      </c>
      <c r="K257" t="s">
        <v>90</v>
      </c>
      <c r="L257" t="s">
        <v>72</v>
      </c>
      <c r="M257" t="s">
        <v>32</v>
      </c>
      <c r="N257" t="s">
        <v>181</v>
      </c>
      <c r="O257" t="s">
        <v>898</v>
      </c>
    </row>
    <row r="258" spans="1:15" x14ac:dyDescent="0.2">
      <c r="A258">
        <v>257</v>
      </c>
      <c r="B258" t="s">
        <v>27</v>
      </c>
      <c r="C258" t="s">
        <v>28</v>
      </c>
      <c r="D258" t="s">
        <v>17</v>
      </c>
      <c r="E258" t="s">
        <v>18</v>
      </c>
      <c r="F258">
        <v>3.51</v>
      </c>
      <c r="G258">
        <v>241.3</v>
      </c>
      <c r="H258" t="s">
        <v>19</v>
      </c>
      <c r="I258" t="s">
        <v>38</v>
      </c>
      <c r="J258" t="s">
        <v>899</v>
      </c>
      <c r="K258" t="s">
        <v>148</v>
      </c>
      <c r="L258" t="s">
        <v>131</v>
      </c>
      <c r="M258" t="s">
        <v>32</v>
      </c>
      <c r="N258" t="s">
        <v>900</v>
      </c>
      <c r="O258" t="s">
        <v>901</v>
      </c>
    </row>
    <row r="259" spans="1:15" x14ac:dyDescent="0.2">
      <c r="A259">
        <v>258</v>
      </c>
      <c r="B259" t="s">
        <v>49</v>
      </c>
      <c r="C259" t="s">
        <v>50</v>
      </c>
      <c r="D259" t="s">
        <v>17</v>
      </c>
      <c r="E259" t="s">
        <v>18</v>
      </c>
      <c r="F259">
        <v>3.53</v>
      </c>
      <c r="G259">
        <v>233.8</v>
      </c>
      <c r="H259" t="s">
        <v>19</v>
      </c>
      <c r="I259" t="s">
        <v>38</v>
      </c>
      <c r="J259" t="s">
        <v>902</v>
      </c>
      <c r="K259" t="s">
        <v>161</v>
      </c>
      <c r="L259" t="s">
        <v>56</v>
      </c>
      <c r="M259" t="s">
        <v>32</v>
      </c>
      <c r="N259" t="s">
        <v>903</v>
      </c>
      <c r="O259" t="s">
        <v>904</v>
      </c>
    </row>
    <row r="260" spans="1:15" x14ac:dyDescent="0.2">
      <c r="A260">
        <v>259</v>
      </c>
      <c r="B260" t="s">
        <v>120</v>
      </c>
      <c r="C260" t="s">
        <v>121</v>
      </c>
      <c r="D260" t="s">
        <v>17</v>
      </c>
      <c r="E260" t="s">
        <v>18</v>
      </c>
      <c r="F260">
        <v>3.06</v>
      </c>
      <c r="G260">
        <v>162.80000000000001</v>
      </c>
      <c r="H260" t="s">
        <v>61</v>
      </c>
      <c r="I260" t="s">
        <v>38</v>
      </c>
      <c r="J260" t="s">
        <v>905</v>
      </c>
      <c r="K260" t="s">
        <v>135</v>
      </c>
      <c r="L260" t="s">
        <v>124</v>
      </c>
      <c r="M260" t="s">
        <v>73</v>
      </c>
      <c r="N260" t="s">
        <v>906</v>
      </c>
      <c r="O260" t="s">
        <v>907</v>
      </c>
    </row>
    <row r="261" spans="1:15" x14ac:dyDescent="0.2">
      <c r="A261">
        <v>260</v>
      </c>
      <c r="B261" t="s">
        <v>207</v>
      </c>
      <c r="C261" t="s">
        <v>208</v>
      </c>
      <c r="D261" t="s">
        <v>17</v>
      </c>
      <c r="E261" t="s">
        <v>18</v>
      </c>
      <c r="F261">
        <v>2.86</v>
      </c>
      <c r="G261">
        <v>107.4</v>
      </c>
      <c r="H261" t="s">
        <v>19</v>
      </c>
      <c r="I261" t="s">
        <v>20</v>
      </c>
      <c r="J261" t="s">
        <v>908</v>
      </c>
      <c r="K261" t="s">
        <v>210</v>
      </c>
      <c r="L261" t="s">
        <v>465</v>
      </c>
      <c r="M261" t="s">
        <v>24</v>
      </c>
      <c r="N261" t="s">
        <v>909</v>
      </c>
      <c r="O261" t="s">
        <v>910</v>
      </c>
    </row>
    <row r="262" spans="1:15" x14ac:dyDescent="0.2">
      <c r="A262">
        <v>261</v>
      </c>
      <c r="B262" t="s">
        <v>49</v>
      </c>
      <c r="C262" t="s">
        <v>50</v>
      </c>
      <c r="D262" t="s">
        <v>17</v>
      </c>
      <c r="E262" t="s">
        <v>18</v>
      </c>
      <c r="F262">
        <v>2.87</v>
      </c>
      <c r="G262">
        <v>160.30000000000001</v>
      </c>
      <c r="H262" t="s">
        <v>61</v>
      </c>
      <c r="I262" t="s">
        <v>104</v>
      </c>
      <c r="J262" t="s">
        <v>652</v>
      </c>
      <c r="K262" t="s">
        <v>504</v>
      </c>
      <c r="L262" t="s">
        <v>80</v>
      </c>
      <c r="M262" t="s">
        <v>32</v>
      </c>
      <c r="N262" t="s">
        <v>911</v>
      </c>
      <c r="O262" t="s">
        <v>912</v>
      </c>
    </row>
    <row r="263" spans="1:15" x14ac:dyDescent="0.2">
      <c r="A263">
        <v>262</v>
      </c>
      <c r="B263" t="s">
        <v>183</v>
      </c>
      <c r="C263" t="s">
        <v>184</v>
      </c>
      <c r="D263" t="s">
        <v>17</v>
      </c>
      <c r="E263" t="s">
        <v>18</v>
      </c>
      <c r="F263">
        <v>2.1</v>
      </c>
      <c r="G263">
        <v>59.1</v>
      </c>
      <c r="H263" t="s">
        <v>19</v>
      </c>
      <c r="I263" t="s">
        <v>20</v>
      </c>
      <c r="J263" t="s">
        <v>913</v>
      </c>
      <c r="K263" t="s">
        <v>130</v>
      </c>
      <c r="L263" t="s">
        <v>46</v>
      </c>
      <c r="M263" t="s">
        <v>41</v>
      </c>
      <c r="N263" t="s">
        <v>914</v>
      </c>
      <c r="O263" t="s">
        <v>915</v>
      </c>
    </row>
    <row r="264" spans="1:15" x14ac:dyDescent="0.2">
      <c r="A264">
        <v>263</v>
      </c>
      <c r="B264" t="s">
        <v>145</v>
      </c>
      <c r="C264" t="s">
        <v>146</v>
      </c>
      <c r="D264" t="s">
        <v>17</v>
      </c>
      <c r="E264" t="s">
        <v>18</v>
      </c>
      <c r="F264">
        <v>1.56</v>
      </c>
      <c r="G264">
        <v>47.1</v>
      </c>
      <c r="H264" t="s">
        <v>37</v>
      </c>
      <c r="I264" t="s">
        <v>104</v>
      </c>
      <c r="J264" t="s">
        <v>916</v>
      </c>
      <c r="K264" t="s">
        <v>148</v>
      </c>
      <c r="L264" t="s">
        <v>475</v>
      </c>
      <c r="M264" t="s">
        <v>41</v>
      </c>
      <c r="N264" t="s">
        <v>917</v>
      </c>
      <c r="O264" t="s">
        <v>918</v>
      </c>
    </row>
    <row r="265" spans="1:15" x14ac:dyDescent="0.2">
      <c r="A265">
        <v>264</v>
      </c>
      <c r="B265" t="s">
        <v>27</v>
      </c>
      <c r="C265" t="s">
        <v>28</v>
      </c>
      <c r="D265" t="s">
        <v>17</v>
      </c>
      <c r="E265" t="s">
        <v>18</v>
      </c>
      <c r="F265">
        <v>0.57999999999999996</v>
      </c>
      <c r="G265">
        <v>75.8</v>
      </c>
      <c r="H265" t="s">
        <v>156</v>
      </c>
      <c r="I265" t="s">
        <v>20</v>
      </c>
      <c r="J265" t="s">
        <v>919</v>
      </c>
      <c r="K265" t="s">
        <v>388</v>
      </c>
      <c r="L265" t="s">
        <v>131</v>
      </c>
      <c r="M265" t="s">
        <v>32</v>
      </c>
      <c r="N265" t="s">
        <v>920</v>
      </c>
      <c r="O265" t="s">
        <v>921</v>
      </c>
    </row>
    <row r="266" spans="1:15" x14ac:dyDescent="0.2">
      <c r="A266">
        <v>265</v>
      </c>
      <c r="B266" t="s">
        <v>115</v>
      </c>
      <c r="C266" t="s">
        <v>116</v>
      </c>
      <c r="D266" t="s">
        <v>17</v>
      </c>
      <c r="E266" t="s">
        <v>18</v>
      </c>
      <c r="F266">
        <v>4</v>
      </c>
      <c r="G266">
        <v>438.8</v>
      </c>
      <c r="H266" t="s">
        <v>61</v>
      </c>
      <c r="I266" t="s">
        <v>20</v>
      </c>
      <c r="J266" t="s">
        <v>922</v>
      </c>
      <c r="K266" t="s">
        <v>139</v>
      </c>
      <c r="L266" t="s">
        <v>56</v>
      </c>
      <c r="M266" t="s">
        <v>24</v>
      </c>
      <c r="N266" t="s">
        <v>923</v>
      </c>
      <c r="O266" t="s">
        <v>924</v>
      </c>
    </row>
    <row r="267" spans="1:15" x14ac:dyDescent="0.2">
      <c r="A267">
        <v>266</v>
      </c>
      <c r="B267" t="s">
        <v>87</v>
      </c>
      <c r="C267" t="s">
        <v>88</v>
      </c>
      <c r="D267" t="s">
        <v>17</v>
      </c>
      <c r="E267" t="s">
        <v>69</v>
      </c>
      <c r="F267">
        <v>1.05</v>
      </c>
      <c r="G267">
        <v>11.9</v>
      </c>
      <c r="H267" t="s">
        <v>61</v>
      </c>
      <c r="I267" t="s">
        <v>20</v>
      </c>
      <c r="J267" t="s">
        <v>925</v>
      </c>
      <c r="K267" t="s">
        <v>297</v>
      </c>
      <c r="L267" t="s">
        <v>72</v>
      </c>
      <c r="M267" t="s">
        <v>32</v>
      </c>
      <c r="N267" t="s">
        <v>926</v>
      </c>
      <c r="O267" t="s">
        <v>927</v>
      </c>
    </row>
    <row r="268" spans="1:15" x14ac:dyDescent="0.2">
      <c r="A268">
        <v>267</v>
      </c>
      <c r="B268" t="s">
        <v>35</v>
      </c>
      <c r="C268" t="s">
        <v>36</v>
      </c>
      <c r="D268" t="s">
        <v>17</v>
      </c>
      <c r="E268" t="s">
        <v>18</v>
      </c>
      <c r="F268">
        <v>2.82</v>
      </c>
      <c r="G268">
        <v>223</v>
      </c>
      <c r="H268" t="s">
        <v>19</v>
      </c>
      <c r="I268" t="s">
        <v>38</v>
      </c>
      <c r="J268" t="s">
        <v>928</v>
      </c>
      <c r="K268" t="s">
        <v>30</v>
      </c>
      <c r="L268" t="s">
        <v>244</v>
      </c>
      <c r="M268" t="s">
        <v>41</v>
      </c>
      <c r="N268" t="s">
        <v>929</v>
      </c>
      <c r="O268" t="s">
        <v>930</v>
      </c>
    </row>
    <row r="269" spans="1:15" x14ac:dyDescent="0.2">
      <c r="A269">
        <v>268</v>
      </c>
      <c r="B269" t="s">
        <v>127</v>
      </c>
      <c r="C269" t="s">
        <v>128</v>
      </c>
      <c r="D269" t="s">
        <v>17</v>
      </c>
      <c r="E269" t="s">
        <v>18</v>
      </c>
      <c r="F269">
        <v>3.08</v>
      </c>
      <c r="G269">
        <v>418.9</v>
      </c>
      <c r="H269" t="s">
        <v>37</v>
      </c>
      <c r="I269" t="s">
        <v>104</v>
      </c>
      <c r="J269" t="s">
        <v>931</v>
      </c>
      <c r="K269" t="s">
        <v>359</v>
      </c>
      <c r="L269" t="s">
        <v>131</v>
      </c>
      <c r="M269" t="s">
        <v>24</v>
      </c>
      <c r="N269" t="s">
        <v>932</v>
      </c>
      <c r="O269" t="s">
        <v>933</v>
      </c>
    </row>
    <row r="270" spans="1:15" x14ac:dyDescent="0.2">
      <c r="A270">
        <v>269</v>
      </c>
      <c r="B270" t="s">
        <v>59</v>
      </c>
      <c r="C270" t="s">
        <v>60</v>
      </c>
      <c r="D270" t="s">
        <v>17</v>
      </c>
      <c r="E270" t="s">
        <v>18</v>
      </c>
      <c r="F270">
        <v>2.85</v>
      </c>
      <c r="G270">
        <v>151.80000000000001</v>
      </c>
      <c r="H270" t="s">
        <v>19</v>
      </c>
      <c r="I270" t="s">
        <v>104</v>
      </c>
      <c r="J270" t="s">
        <v>934</v>
      </c>
      <c r="K270" t="s">
        <v>98</v>
      </c>
      <c r="L270" t="s">
        <v>23</v>
      </c>
      <c r="M270" t="s">
        <v>41</v>
      </c>
      <c r="N270" t="s">
        <v>935</v>
      </c>
      <c r="O270" t="s">
        <v>936</v>
      </c>
    </row>
    <row r="271" spans="1:15" x14ac:dyDescent="0.2">
      <c r="A271">
        <v>270</v>
      </c>
      <c r="B271" t="s">
        <v>183</v>
      </c>
      <c r="C271" t="s">
        <v>184</v>
      </c>
      <c r="D271" t="s">
        <v>17</v>
      </c>
      <c r="E271" t="s">
        <v>18</v>
      </c>
      <c r="F271">
        <v>2.31</v>
      </c>
      <c r="G271">
        <v>84.8</v>
      </c>
      <c r="H271" t="s">
        <v>19</v>
      </c>
      <c r="I271" t="s">
        <v>38</v>
      </c>
      <c r="J271" t="s">
        <v>937</v>
      </c>
      <c r="K271" t="s">
        <v>130</v>
      </c>
      <c r="L271" t="s">
        <v>46</v>
      </c>
      <c r="M271" t="s">
        <v>41</v>
      </c>
      <c r="N271" t="s">
        <v>938</v>
      </c>
      <c r="O271" t="s">
        <v>939</v>
      </c>
    </row>
    <row r="272" spans="1:15" x14ac:dyDescent="0.2">
      <c r="A272">
        <v>271</v>
      </c>
      <c r="B272" t="s">
        <v>115</v>
      </c>
      <c r="C272" t="s">
        <v>116</v>
      </c>
      <c r="D272" t="s">
        <v>17</v>
      </c>
      <c r="E272" t="s">
        <v>18</v>
      </c>
      <c r="F272">
        <v>2.68</v>
      </c>
      <c r="G272">
        <v>286.7</v>
      </c>
      <c r="H272" t="s">
        <v>37</v>
      </c>
      <c r="I272" t="s">
        <v>38</v>
      </c>
      <c r="J272" t="s">
        <v>940</v>
      </c>
      <c r="K272" t="s">
        <v>223</v>
      </c>
      <c r="L272" t="s">
        <v>153</v>
      </c>
      <c r="M272" t="s">
        <v>24</v>
      </c>
      <c r="N272" t="s">
        <v>941</v>
      </c>
      <c r="O272" t="s">
        <v>942</v>
      </c>
    </row>
    <row r="273" spans="1:15" x14ac:dyDescent="0.2">
      <c r="A273">
        <v>272</v>
      </c>
      <c r="B273" t="s">
        <v>201</v>
      </c>
      <c r="C273" t="s">
        <v>202</v>
      </c>
      <c r="D273" t="s">
        <v>17</v>
      </c>
      <c r="E273" t="s">
        <v>203</v>
      </c>
      <c r="F273">
        <v>2.08</v>
      </c>
      <c r="G273">
        <v>82.8</v>
      </c>
      <c r="H273" t="s">
        <v>19</v>
      </c>
      <c r="I273" t="s">
        <v>104</v>
      </c>
      <c r="J273" t="s">
        <v>943</v>
      </c>
      <c r="K273" t="s">
        <v>272</v>
      </c>
      <c r="L273" t="s">
        <v>259</v>
      </c>
      <c r="M273" t="s">
        <v>41</v>
      </c>
      <c r="N273" t="s">
        <v>944</v>
      </c>
      <c r="O273" t="s">
        <v>945</v>
      </c>
    </row>
    <row r="274" spans="1:15" x14ac:dyDescent="0.2">
      <c r="A274">
        <v>273</v>
      </c>
      <c r="B274" t="s">
        <v>115</v>
      </c>
      <c r="C274" t="s">
        <v>116</v>
      </c>
      <c r="D274" t="s">
        <v>17</v>
      </c>
      <c r="E274" t="s">
        <v>18</v>
      </c>
      <c r="F274">
        <v>5.18</v>
      </c>
      <c r="G274">
        <v>848.2</v>
      </c>
      <c r="H274" t="s">
        <v>19</v>
      </c>
      <c r="I274" t="s">
        <v>38</v>
      </c>
      <c r="J274" t="s">
        <v>946</v>
      </c>
      <c r="K274" t="s">
        <v>139</v>
      </c>
      <c r="L274" t="s">
        <v>153</v>
      </c>
      <c r="M274" t="s">
        <v>24</v>
      </c>
      <c r="N274" t="s">
        <v>947</v>
      </c>
      <c r="O274" t="s">
        <v>948</v>
      </c>
    </row>
    <row r="275" spans="1:15" x14ac:dyDescent="0.2">
      <c r="A275">
        <v>274</v>
      </c>
      <c r="B275" t="s">
        <v>15</v>
      </c>
      <c r="C275" t="s">
        <v>16</v>
      </c>
      <c r="D275" t="s">
        <v>17</v>
      </c>
      <c r="E275" t="s">
        <v>18</v>
      </c>
      <c r="F275">
        <v>2.67</v>
      </c>
      <c r="G275">
        <v>118.9</v>
      </c>
      <c r="H275" t="s">
        <v>19</v>
      </c>
      <c r="I275" t="s">
        <v>38</v>
      </c>
      <c r="J275" t="s">
        <v>949</v>
      </c>
      <c r="K275" t="s">
        <v>45</v>
      </c>
      <c r="L275" t="s">
        <v>23</v>
      </c>
      <c r="M275" t="s">
        <v>24</v>
      </c>
      <c r="N275" t="s">
        <v>950</v>
      </c>
      <c r="O275" t="s">
        <v>951</v>
      </c>
    </row>
    <row r="276" spans="1:15" x14ac:dyDescent="0.2">
      <c r="A276">
        <v>275</v>
      </c>
      <c r="B276" t="s">
        <v>127</v>
      </c>
      <c r="C276" t="s">
        <v>128</v>
      </c>
      <c r="D276" t="s">
        <v>17</v>
      </c>
      <c r="E276" t="s">
        <v>18</v>
      </c>
      <c r="F276">
        <v>4.1900000000000004</v>
      </c>
      <c r="G276">
        <v>541.70000000000005</v>
      </c>
      <c r="H276" t="s">
        <v>19</v>
      </c>
      <c r="I276" t="s">
        <v>104</v>
      </c>
      <c r="J276" t="s">
        <v>952</v>
      </c>
      <c r="K276" t="s">
        <v>210</v>
      </c>
      <c r="L276" t="s">
        <v>31</v>
      </c>
      <c r="M276" t="s">
        <v>24</v>
      </c>
      <c r="N276" t="s">
        <v>953</v>
      </c>
      <c r="O276" t="s">
        <v>954</v>
      </c>
    </row>
    <row r="277" spans="1:15" x14ac:dyDescent="0.2">
      <c r="A277">
        <v>276</v>
      </c>
      <c r="B277" t="s">
        <v>320</v>
      </c>
      <c r="C277" t="s">
        <v>321</v>
      </c>
      <c r="D277" t="s">
        <v>17</v>
      </c>
      <c r="E277" t="s">
        <v>203</v>
      </c>
      <c r="F277">
        <v>2.69</v>
      </c>
      <c r="G277">
        <v>125.4</v>
      </c>
      <c r="H277" t="s">
        <v>19</v>
      </c>
      <c r="I277" t="s">
        <v>38</v>
      </c>
      <c r="J277" t="s">
        <v>955</v>
      </c>
      <c r="K277" t="s">
        <v>330</v>
      </c>
      <c r="L277" t="s">
        <v>355</v>
      </c>
      <c r="M277" t="s">
        <v>323</v>
      </c>
      <c r="N277" t="s">
        <v>956</v>
      </c>
      <c r="O277" t="s">
        <v>957</v>
      </c>
    </row>
    <row r="278" spans="1:15" x14ac:dyDescent="0.2">
      <c r="A278">
        <v>277</v>
      </c>
      <c r="B278" t="s">
        <v>87</v>
      </c>
      <c r="C278" t="s">
        <v>88</v>
      </c>
      <c r="D278" t="s">
        <v>17</v>
      </c>
      <c r="E278" t="s">
        <v>69</v>
      </c>
      <c r="F278">
        <v>1.28</v>
      </c>
      <c r="G278">
        <v>15.4</v>
      </c>
      <c r="H278" t="s">
        <v>61</v>
      </c>
      <c r="I278" t="s">
        <v>38</v>
      </c>
      <c r="J278" t="s">
        <v>919</v>
      </c>
      <c r="K278" t="s">
        <v>538</v>
      </c>
      <c r="L278" t="s">
        <v>72</v>
      </c>
      <c r="M278" t="s">
        <v>32</v>
      </c>
      <c r="N278" t="s">
        <v>958</v>
      </c>
      <c r="O278" t="s">
        <v>959</v>
      </c>
    </row>
    <row r="279" spans="1:15" x14ac:dyDescent="0.2">
      <c r="A279">
        <v>278</v>
      </c>
      <c r="B279" t="s">
        <v>35</v>
      </c>
      <c r="C279" t="s">
        <v>36</v>
      </c>
      <c r="D279" t="s">
        <v>17</v>
      </c>
      <c r="E279" t="s">
        <v>18</v>
      </c>
      <c r="F279">
        <v>3.25</v>
      </c>
      <c r="G279">
        <v>253.9</v>
      </c>
      <c r="H279" t="s">
        <v>61</v>
      </c>
      <c r="I279" t="s">
        <v>38</v>
      </c>
      <c r="J279" t="s">
        <v>960</v>
      </c>
      <c r="K279" t="s">
        <v>240</v>
      </c>
      <c r="L279" t="s">
        <v>40</v>
      </c>
      <c r="M279" t="s">
        <v>41</v>
      </c>
      <c r="N279" t="s">
        <v>961</v>
      </c>
      <c r="O279" t="s">
        <v>962</v>
      </c>
    </row>
    <row r="280" spans="1:15" x14ac:dyDescent="0.2">
      <c r="A280">
        <v>279</v>
      </c>
      <c r="B280" t="s">
        <v>27</v>
      </c>
      <c r="C280" t="s">
        <v>28</v>
      </c>
      <c r="D280" t="s">
        <v>17</v>
      </c>
      <c r="E280" t="s">
        <v>18</v>
      </c>
      <c r="F280">
        <v>1.78</v>
      </c>
      <c r="G280">
        <v>96.7</v>
      </c>
      <c r="H280" t="s">
        <v>37</v>
      </c>
      <c r="I280" t="s">
        <v>20</v>
      </c>
      <c r="J280" t="s">
        <v>963</v>
      </c>
      <c r="K280" t="s">
        <v>240</v>
      </c>
      <c r="L280" t="s">
        <v>389</v>
      </c>
      <c r="M280" t="s">
        <v>32</v>
      </c>
      <c r="N280" t="s">
        <v>964</v>
      </c>
      <c r="O280" t="s">
        <v>965</v>
      </c>
    </row>
    <row r="281" spans="1:15" x14ac:dyDescent="0.2">
      <c r="A281">
        <v>280</v>
      </c>
      <c r="B281" t="s">
        <v>67</v>
      </c>
      <c r="C281" t="s">
        <v>68</v>
      </c>
      <c r="D281" t="s">
        <v>17</v>
      </c>
      <c r="E281" t="s">
        <v>69</v>
      </c>
      <c r="F281">
        <v>1.51</v>
      </c>
      <c r="G281">
        <v>23.7</v>
      </c>
      <c r="H281" t="s">
        <v>19</v>
      </c>
      <c r="I281" t="s">
        <v>104</v>
      </c>
      <c r="J281" t="s">
        <v>966</v>
      </c>
      <c r="K281" t="s">
        <v>142</v>
      </c>
      <c r="L281" t="s">
        <v>72</v>
      </c>
      <c r="M281" t="s">
        <v>73</v>
      </c>
      <c r="N281" t="s">
        <v>967</v>
      </c>
      <c r="O281" t="s">
        <v>968</v>
      </c>
    </row>
    <row r="282" spans="1:15" x14ac:dyDescent="0.2">
      <c r="A282">
        <v>281</v>
      </c>
      <c r="B282" t="s">
        <v>188</v>
      </c>
      <c r="C282" t="s">
        <v>189</v>
      </c>
      <c r="D282" t="s">
        <v>17</v>
      </c>
      <c r="E282" t="s">
        <v>18</v>
      </c>
      <c r="F282">
        <v>1.76</v>
      </c>
      <c r="G282">
        <v>48.7</v>
      </c>
      <c r="H282" t="s">
        <v>37</v>
      </c>
      <c r="I282" t="s">
        <v>104</v>
      </c>
      <c r="J282" t="s">
        <v>969</v>
      </c>
      <c r="K282" t="s">
        <v>252</v>
      </c>
      <c r="L282" t="s">
        <v>46</v>
      </c>
      <c r="M282" t="s">
        <v>24</v>
      </c>
      <c r="N282" t="s">
        <v>970</v>
      </c>
      <c r="O282" t="s">
        <v>971</v>
      </c>
    </row>
    <row r="283" spans="1:15" x14ac:dyDescent="0.2">
      <c r="A283">
        <v>282</v>
      </c>
      <c r="B283" t="s">
        <v>392</v>
      </c>
      <c r="C283" t="s">
        <v>393</v>
      </c>
      <c r="D283" t="s">
        <v>17</v>
      </c>
      <c r="E283" t="s">
        <v>18</v>
      </c>
      <c r="F283">
        <v>2.33</v>
      </c>
      <c r="G283">
        <v>69.2</v>
      </c>
      <c r="H283" t="s">
        <v>19</v>
      </c>
      <c r="I283" t="s">
        <v>20</v>
      </c>
      <c r="J283" t="s">
        <v>972</v>
      </c>
      <c r="K283" t="s">
        <v>191</v>
      </c>
      <c r="L283" t="s">
        <v>475</v>
      </c>
      <c r="M283" t="s">
        <v>24</v>
      </c>
      <c r="N283" t="s">
        <v>973</v>
      </c>
      <c r="O283" t="s">
        <v>974</v>
      </c>
    </row>
    <row r="284" spans="1:15" x14ac:dyDescent="0.2">
      <c r="A284">
        <v>283</v>
      </c>
      <c r="B284" t="s">
        <v>183</v>
      </c>
      <c r="C284" t="s">
        <v>184</v>
      </c>
      <c r="D284" t="s">
        <v>17</v>
      </c>
      <c r="E284" t="s">
        <v>18</v>
      </c>
      <c r="F284">
        <v>2.02</v>
      </c>
      <c r="G284">
        <v>71.7</v>
      </c>
      <c r="H284" t="s">
        <v>61</v>
      </c>
      <c r="I284" t="s">
        <v>20</v>
      </c>
      <c r="J284" t="s">
        <v>975</v>
      </c>
      <c r="K284" t="s">
        <v>130</v>
      </c>
      <c r="L284" t="s">
        <v>788</v>
      </c>
      <c r="M284" t="s">
        <v>41</v>
      </c>
      <c r="N284" t="s">
        <v>976</v>
      </c>
      <c r="O284" t="s">
        <v>977</v>
      </c>
    </row>
    <row r="285" spans="1:15" x14ac:dyDescent="0.2">
      <c r="A285">
        <v>284</v>
      </c>
      <c r="B285" t="s">
        <v>67</v>
      </c>
      <c r="C285" t="s">
        <v>68</v>
      </c>
      <c r="D285" t="s">
        <v>17</v>
      </c>
      <c r="E285" t="s">
        <v>69</v>
      </c>
      <c r="F285">
        <v>1.31</v>
      </c>
      <c r="G285">
        <v>21.1</v>
      </c>
      <c r="H285" t="s">
        <v>61</v>
      </c>
      <c r="I285" t="s">
        <v>38</v>
      </c>
      <c r="J285" t="s">
        <v>978</v>
      </c>
      <c r="K285" t="s">
        <v>71</v>
      </c>
      <c r="L285" t="s">
        <v>310</v>
      </c>
      <c r="M285" t="s">
        <v>73</v>
      </c>
      <c r="N285" t="s">
        <v>979</v>
      </c>
      <c r="O285" t="s">
        <v>980</v>
      </c>
    </row>
    <row r="286" spans="1:15" x14ac:dyDescent="0.2">
      <c r="A286">
        <v>285</v>
      </c>
      <c r="B286" t="s">
        <v>59</v>
      </c>
      <c r="C286" t="s">
        <v>60</v>
      </c>
      <c r="D286" t="s">
        <v>17</v>
      </c>
      <c r="E286" t="s">
        <v>18</v>
      </c>
      <c r="F286">
        <v>2.76</v>
      </c>
      <c r="G286">
        <v>125.2</v>
      </c>
      <c r="H286" t="s">
        <v>19</v>
      </c>
      <c r="I286" t="s">
        <v>38</v>
      </c>
      <c r="J286" t="s">
        <v>981</v>
      </c>
      <c r="K286" t="s">
        <v>520</v>
      </c>
      <c r="L286" t="s">
        <v>581</v>
      </c>
      <c r="M286" t="s">
        <v>41</v>
      </c>
      <c r="N286" t="s">
        <v>982</v>
      </c>
      <c r="O286" t="s">
        <v>983</v>
      </c>
    </row>
    <row r="287" spans="1:15" x14ac:dyDescent="0.2">
      <c r="A287">
        <v>286</v>
      </c>
      <c r="B287" t="s">
        <v>188</v>
      </c>
      <c r="C287" t="s">
        <v>189</v>
      </c>
      <c r="D287" t="s">
        <v>17</v>
      </c>
      <c r="E287" t="s">
        <v>18</v>
      </c>
      <c r="F287">
        <v>2.29</v>
      </c>
      <c r="G287">
        <v>83.8</v>
      </c>
      <c r="H287" t="s">
        <v>61</v>
      </c>
      <c r="I287" t="s">
        <v>38</v>
      </c>
      <c r="J287" t="s">
        <v>984</v>
      </c>
      <c r="K287" t="s">
        <v>191</v>
      </c>
      <c r="L287" t="s">
        <v>46</v>
      </c>
      <c r="M287" t="s">
        <v>24</v>
      </c>
      <c r="N287" t="s">
        <v>985</v>
      </c>
      <c r="O287" t="s">
        <v>986</v>
      </c>
    </row>
    <row r="288" spans="1:15" x14ac:dyDescent="0.2">
      <c r="A288">
        <v>287</v>
      </c>
      <c r="B288" t="s">
        <v>188</v>
      </c>
      <c r="C288" t="s">
        <v>189</v>
      </c>
      <c r="D288" t="s">
        <v>17</v>
      </c>
      <c r="E288" t="s">
        <v>18</v>
      </c>
      <c r="F288">
        <v>2.89</v>
      </c>
      <c r="G288">
        <v>144.5</v>
      </c>
      <c r="H288" t="s">
        <v>19</v>
      </c>
      <c r="I288" t="s">
        <v>38</v>
      </c>
      <c r="J288" t="s">
        <v>987</v>
      </c>
      <c r="K288" t="s">
        <v>252</v>
      </c>
      <c r="L288" t="s">
        <v>23</v>
      </c>
      <c r="M288" t="s">
        <v>24</v>
      </c>
      <c r="N288" t="s">
        <v>988</v>
      </c>
      <c r="O288" t="s">
        <v>989</v>
      </c>
    </row>
    <row r="289" spans="1:15" x14ac:dyDescent="0.2">
      <c r="A289">
        <v>288</v>
      </c>
      <c r="B289" t="s">
        <v>87</v>
      </c>
      <c r="C289" t="s">
        <v>88</v>
      </c>
      <c r="D289" t="s">
        <v>17</v>
      </c>
      <c r="E289" t="s">
        <v>69</v>
      </c>
      <c r="F289">
        <v>1.18</v>
      </c>
      <c r="G289">
        <v>15.7</v>
      </c>
      <c r="H289" t="s">
        <v>19</v>
      </c>
      <c r="I289" t="s">
        <v>20</v>
      </c>
      <c r="J289" t="s">
        <v>990</v>
      </c>
      <c r="K289" t="s">
        <v>272</v>
      </c>
      <c r="L289" t="s">
        <v>91</v>
      </c>
      <c r="M289" t="s">
        <v>32</v>
      </c>
      <c r="N289" t="s">
        <v>991</v>
      </c>
      <c r="O289" t="s">
        <v>992</v>
      </c>
    </row>
    <row r="290" spans="1:15" x14ac:dyDescent="0.2">
      <c r="A290">
        <v>289</v>
      </c>
      <c r="B290" t="s">
        <v>67</v>
      </c>
      <c r="C290" t="s">
        <v>68</v>
      </c>
      <c r="D290" t="s">
        <v>17</v>
      </c>
      <c r="E290" t="s">
        <v>69</v>
      </c>
      <c r="F290">
        <v>1.2</v>
      </c>
      <c r="G290">
        <v>16.899999999999999</v>
      </c>
      <c r="H290" t="s">
        <v>19</v>
      </c>
      <c r="I290" t="s">
        <v>38</v>
      </c>
      <c r="J290" t="s">
        <v>993</v>
      </c>
      <c r="K290" t="s">
        <v>71</v>
      </c>
      <c r="L290" t="s">
        <v>72</v>
      </c>
      <c r="M290" t="s">
        <v>73</v>
      </c>
      <c r="N290" t="s">
        <v>994</v>
      </c>
      <c r="O290" t="s">
        <v>995</v>
      </c>
    </row>
    <row r="291" spans="1:15" x14ac:dyDescent="0.2">
      <c r="A291">
        <v>290</v>
      </c>
      <c r="B291" t="s">
        <v>207</v>
      </c>
      <c r="C291" t="s">
        <v>208</v>
      </c>
      <c r="D291" t="s">
        <v>17</v>
      </c>
      <c r="E291" t="s">
        <v>18</v>
      </c>
      <c r="F291">
        <v>1.47</v>
      </c>
      <c r="G291">
        <v>30.9</v>
      </c>
      <c r="H291" t="s">
        <v>37</v>
      </c>
      <c r="I291" t="s">
        <v>104</v>
      </c>
      <c r="J291" t="s">
        <v>996</v>
      </c>
      <c r="K291" t="s">
        <v>210</v>
      </c>
      <c r="L291" t="s">
        <v>465</v>
      </c>
      <c r="M291" t="s">
        <v>24</v>
      </c>
      <c r="N291" t="s">
        <v>997</v>
      </c>
      <c r="O291" t="s">
        <v>998</v>
      </c>
    </row>
    <row r="292" spans="1:15" x14ac:dyDescent="0.2">
      <c r="A292">
        <v>291</v>
      </c>
      <c r="B292" t="s">
        <v>67</v>
      </c>
      <c r="C292" t="s">
        <v>68</v>
      </c>
      <c r="D292" t="s">
        <v>17</v>
      </c>
      <c r="E292" t="s">
        <v>69</v>
      </c>
      <c r="F292">
        <v>1.36</v>
      </c>
      <c r="G292">
        <v>20.2</v>
      </c>
      <c r="H292" t="s">
        <v>19</v>
      </c>
      <c r="I292" t="s">
        <v>20</v>
      </c>
      <c r="J292" t="s">
        <v>999</v>
      </c>
      <c r="K292" t="s">
        <v>142</v>
      </c>
      <c r="L292" t="s">
        <v>72</v>
      </c>
      <c r="M292" t="s">
        <v>73</v>
      </c>
      <c r="N292" t="s">
        <v>1000</v>
      </c>
      <c r="O292" t="s">
        <v>1001</v>
      </c>
    </row>
    <row r="293" spans="1:15" x14ac:dyDescent="0.2">
      <c r="A293">
        <v>292</v>
      </c>
      <c r="B293" t="s">
        <v>127</v>
      </c>
      <c r="C293" t="s">
        <v>128</v>
      </c>
      <c r="D293" t="s">
        <v>17</v>
      </c>
      <c r="E293" t="s">
        <v>18</v>
      </c>
      <c r="F293">
        <v>4.96</v>
      </c>
      <c r="G293">
        <v>637.20000000000005</v>
      </c>
      <c r="H293" t="s">
        <v>61</v>
      </c>
      <c r="I293" t="s">
        <v>20</v>
      </c>
      <c r="J293" t="s">
        <v>1002</v>
      </c>
      <c r="K293" t="s">
        <v>286</v>
      </c>
      <c r="L293" t="s">
        <v>131</v>
      </c>
      <c r="M293" t="s">
        <v>24</v>
      </c>
      <c r="N293" t="s">
        <v>1003</v>
      </c>
      <c r="O293" t="s">
        <v>1004</v>
      </c>
    </row>
    <row r="294" spans="1:15" x14ac:dyDescent="0.2">
      <c r="A294">
        <v>293</v>
      </c>
      <c r="B294" t="s">
        <v>320</v>
      </c>
      <c r="C294" t="s">
        <v>321</v>
      </c>
      <c r="D294" t="s">
        <v>17</v>
      </c>
      <c r="E294" t="s">
        <v>203</v>
      </c>
      <c r="F294">
        <v>3.06</v>
      </c>
      <c r="G294">
        <v>180.7</v>
      </c>
      <c r="H294" t="s">
        <v>19</v>
      </c>
      <c r="I294" t="s">
        <v>38</v>
      </c>
      <c r="J294" t="s">
        <v>1005</v>
      </c>
      <c r="K294" t="s">
        <v>330</v>
      </c>
      <c r="L294" t="s">
        <v>355</v>
      </c>
      <c r="M294" t="s">
        <v>323</v>
      </c>
      <c r="N294" t="s">
        <v>1006</v>
      </c>
      <c r="O294" t="s">
        <v>1007</v>
      </c>
    </row>
    <row r="295" spans="1:15" x14ac:dyDescent="0.2">
      <c r="A295">
        <v>294</v>
      </c>
      <c r="B295" t="s">
        <v>67</v>
      </c>
      <c r="C295" t="s">
        <v>68</v>
      </c>
      <c r="D295" t="s">
        <v>17</v>
      </c>
      <c r="E295" t="s">
        <v>69</v>
      </c>
      <c r="F295">
        <v>1.1100000000000001</v>
      </c>
      <c r="G295">
        <v>14.6</v>
      </c>
      <c r="H295" t="s">
        <v>61</v>
      </c>
      <c r="I295" t="s">
        <v>38</v>
      </c>
      <c r="J295" t="s">
        <v>1008</v>
      </c>
      <c r="K295" t="s">
        <v>142</v>
      </c>
      <c r="L295" t="s">
        <v>72</v>
      </c>
      <c r="M295" t="s">
        <v>73</v>
      </c>
      <c r="N295" t="s">
        <v>1009</v>
      </c>
      <c r="O295" t="s">
        <v>1010</v>
      </c>
    </row>
    <row r="296" spans="1:15" x14ac:dyDescent="0.2">
      <c r="A296">
        <v>295</v>
      </c>
      <c r="B296" t="s">
        <v>201</v>
      </c>
      <c r="C296" t="s">
        <v>202</v>
      </c>
      <c r="D296" t="s">
        <v>17</v>
      </c>
      <c r="E296" t="s">
        <v>203</v>
      </c>
      <c r="F296">
        <v>3.15</v>
      </c>
      <c r="G296">
        <v>187.8</v>
      </c>
      <c r="H296" t="s">
        <v>19</v>
      </c>
      <c r="I296" t="s">
        <v>20</v>
      </c>
      <c r="J296" t="s">
        <v>838</v>
      </c>
      <c r="K296" t="s">
        <v>90</v>
      </c>
      <c r="L296" t="s">
        <v>23</v>
      </c>
      <c r="M296" t="s">
        <v>41</v>
      </c>
      <c r="N296" t="s">
        <v>1011</v>
      </c>
      <c r="O296" t="s">
        <v>1012</v>
      </c>
    </row>
    <row r="297" spans="1:15" x14ac:dyDescent="0.2">
      <c r="A297">
        <v>296</v>
      </c>
      <c r="B297" t="s">
        <v>87</v>
      </c>
      <c r="C297" t="s">
        <v>88</v>
      </c>
      <c r="D297" t="s">
        <v>17</v>
      </c>
      <c r="E297" t="s">
        <v>69</v>
      </c>
      <c r="F297">
        <v>1.64</v>
      </c>
      <c r="G297">
        <v>25</v>
      </c>
      <c r="H297" t="s">
        <v>19</v>
      </c>
      <c r="I297" t="s">
        <v>20</v>
      </c>
      <c r="J297" t="s">
        <v>1013</v>
      </c>
      <c r="K297" t="s">
        <v>538</v>
      </c>
      <c r="L297" t="s">
        <v>72</v>
      </c>
      <c r="M297" t="s">
        <v>32</v>
      </c>
      <c r="N297" t="s">
        <v>1014</v>
      </c>
      <c r="O297" t="s">
        <v>1015</v>
      </c>
    </row>
    <row r="298" spans="1:15" x14ac:dyDescent="0.2">
      <c r="A298">
        <v>297</v>
      </c>
      <c r="B298" t="s">
        <v>183</v>
      </c>
      <c r="C298" t="s">
        <v>184</v>
      </c>
      <c r="D298" t="s">
        <v>17</v>
      </c>
      <c r="E298" t="s">
        <v>18</v>
      </c>
      <c r="F298">
        <v>2.48</v>
      </c>
      <c r="G298">
        <v>104.1</v>
      </c>
      <c r="H298" t="s">
        <v>19</v>
      </c>
      <c r="I298" t="s">
        <v>104</v>
      </c>
      <c r="J298" t="s">
        <v>1016</v>
      </c>
      <c r="K298" t="s">
        <v>130</v>
      </c>
      <c r="L298" t="s">
        <v>788</v>
      </c>
      <c r="M298" t="s">
        <v>41</v>
      </c>
      <c r="N298" t="s">
        <v>1017</v>
      </c>
      <c r="O298" t="s">
        <v>1018</v>
      </c>
    </row>
    <row r="299" spans="1:15" x14ac:dyDescent="0.2">
      <c r="A299">
        <v>298</v>
      </c>
      <c r="B299" t="s">
        <v>115</v>
      </c>
      <c r="C299" t="s">
        <v>116</v>
      </c>
      <c r="D299" t="s">
        <v>17</v>
      </c>
      <c r="E299" t="s">
        <v>18</v>
      </c>
      <c r="F299">
        <v>1.63</v>
      </c>
      <c r="G299">
        <v>169.1</v>
      </c>
      <c r="H299" t="s">
        <v>37</v>
      </c>
      <c r="I299" t="s">
        <v>38</v>
      </c>
      <c r="J299" t="s">
        <v>1019</v>
      </c>
      <c r="K299" t="s">
        <v>223</v>
      </c>
      <c r="L299" t="s">
        <v>153</v>
      </c>
      <c r="M299" t="s">
        <v>24</v>
      </c>
      <c r="N299" t="s">
        <v>1020</v>
      </c>
      <c r="O299" t="s">
        <v>1021</v>
      </c>
    </row>
    <row r="300" spans="1:15" x14ac:dyDescent="0.2">
      <c r="A300">
        <v>299</v>
      </c>
      <c r="B300" t="s">
        <v>76</v>
      </c>
      <c r="C300" t="s">
        <v>77</v>
      </c>
      <c r="D300" t="s">
        <v>17</v>
      </c>
      <c r="E300" t="s">
        <v>18</v>
      </c>
      <c r="F300">
        <v>2.78</v>
      </c>
      <c r="G300">
        <v>153.80000000000001</v>
      </c>
      <c r="H300" t="s">
        <v>19</v>
      </c>
      <c r="I300" t="s">
        <v>38</v>
      </c>
      <c r="J300" t="s">
        <v>1022</v>
      </c>
      <c r="K300" t="s">
        <v>350</v>
      </c>
      <c r="L300" t="s">
        <v>80</v>
      </c>
      <c r="M300" t="s">
        <v>24</v>
      </c>
      <c r="N300" t="s">
        <v>1023</v>
      </c>
      <c r="O300" t="s">
        <v>1024</v>
      </c>
    </row>
    <row r="301" spans="1:15" x14ac:dyDescent="0.2">
      <c r="A301">
        <v>300</v>
      </c>
      <c r="B301" t="s">
        <v>15</v>
      </c>
      <c r="C301" t="s">
        <v>16</v>
      </c>
      <c r="D301" t="s">
        <v>17</v>
      </c>
      <c r="E301" t="s">
        <v>18</v>
      </c>
      <c r="F301">
        <v>2.79</v>
      </c>
      <c r="G301">
        <v>101.5</v>
      </c>
      <c r="H301" t="s">
        <v>61</v>
      </c>
      <c r="I301" t="s">
        <v>20</v>
      </c>
      <c r="J301" t="s">
        <v>1025</v>
      </c>
      <c r="K301" t="s">
        <v>45</v>
      </c>
      <c r="L301" t="s">
        <v>23</v>
      </c>
      <c r="M301" t="s">
        <v>24</v>
      </c>
      <c r="N301" t="s">
        <v>1026</v>
      </c>
      <c r="O301" t="s">
        <v>1027</v>
      </c>
    </row>
    <row r="302" spans="1:15" x14ac:dyDescent="0.2">
      <c r="A302">
        <v>301</v>
      </c>
      <c r="B302" t="s">
        <v>67</v>
      </c>
      <c r="C302" t="s">
        <v>68</v>
      </c>
      <c r="D302" t="s">
        <v>17</v>
      </c>
      <c r="E302" t="s">
        <v>69</v>
      </c>
      <c r="F302">
        <v>1.35</v>
      </c>
      <c r="G302">
        <v>23</v>
      </c>
      <c r="H302" t="s">
        <v>19</v>
      </c>
      <c r="I302" t="s">
        <v>38</v>
      </c>
      <c r="J302" t="s">
        <v>1028</v>
      </c>
      <c r="K302" t="s">
        <v>142</v>
      </c>
      <c r="L302" t="s">
        <v>72</v>
      </c>
      <c r="M302" t="s">
        <v>73</v>
      </c>
      <c r="N302" t="s">
        <v>1029</v>
      </c>
      <c r="O302" t="s">
        <v>1030</v>
      </c>
    </row>
    <row r="303" spans="1:15" x14ac:dyDescent="0.2">
      <c r="A303">
        <v>302</v>
      </c>
      <c r="B303" t="s">
        <v>127</v>
      </c>
      <c r="C303" t="s">
        <v>128</v>
      </c>
      <c r="D303" t="s">
        <v>17</v>
      </c>
      <c r="E303" t="s">
        <v>18</v>
      </c>
      <c r="F303">
        <v>3.62</v>
      </c>
      <c r="G303">
        <v>437.6</v>
      </c>
      <c r="H303" t="s">
        <v>19</v>
      </c>
      <c r="I303" t="s">
        <v>38</v>
      </c>
      <c r="J303" t="s">
        <v>1031</v>
      </c>
      <c r="K303" t="s">
        <v>52</v>
      </c>
      <c r="L303" t="s">
        <v>266</v>
      </c>
      <c r="M303" t="s">
        <v>24</v>
      </c>
      <c r="N303" t="s">
        <v>1032</v>
      </c>
      <c r="O303" t="s">
        <v>1033</v>
      </c>
    </row>
    <row r="304" spans="1:15" x14ac:dyDescent="0.2">
      <c r="A304">
        <v>303</v>
      </c>
      <c r="B304" t="s">
        <v>145</v>
      </c>
      <c r="C304" t="s">
        <v>146</v>
      </c>
      <c r="D304" t="s">
        <v>17</v>
      </c>
      <c r="E304" t="s">
        <v>18</v>
      </c>
      <c r="F304">
        <v>2.61</v>
      </c>
      <c r="G304">
        <v>119.8</v>
      </c>
      <c r="H304" t="s">
        <v>19</v>
      </c>
      <c r="I304" t="s">
        <v>38</v>
      </c>
      <c r="J304" t="s">
        <v>1034</v>
      </c>
      <c r="K304" t="s">
        <v>148</v>
      </c>
      <c r="L304" t="s">
        <v>23</v>
      </c>
      <c r="M304" t="s">
        <v>41</v>
      </c>
      <c r="N304" t="s">
        <v>1035</v>
      </c>
      <c r="O304" t="s">
        <v>1036</v>
      </c>
    </row>
    <row r="305" spans="1:15" x14ac:dyDescent="0.2">
      <c r="A305">
        <v>304</v>
      </c>
      <c r="B305" t="s">
        <v>59</v>
      </c>
      <c r="C305" t="s">
        <v>60</v>
      </c>
      <c r="D305" t="s">
        <v>17</v>
      </c>
      <c r="E305" t="s">
        <v>18</v>
      </c>
      <c r="F305">
        <v>2.1800000000000002</v>
      </c>
      <c r="G305">
        <v>76.2</v>
      </c>
      <c r="H305" t="s">
        <v>19</v>
      </c>
      <c r="I305" t="s">
        <v>20</v>
      </c>
      <c r="J305" t="s">
        <v>1037</v>
      </c>
      <c r="K305" t="s">
        <v>98</v>
      </c>
      <c r="L305" t="s">
        <v>64</v>
      </c>
      <c r="M305" t="s">
        <v>41</v>
      </c>
      <c r="N305" t="s">
        <v>1038</v>
      </c>
      <c r="O305" t="s">
        <v>1039</v>
      </c>
    </row>
    <row r="306" spans="1:15" x14ac:dyDescent="0.2">
      <c r="A306">
        <v>305</v>
      </c>
      <c r="B306" t="s">
        <v>320</v>
      </c>
      <c r="C306" t="s">
        <v>321</v>
      </c>
      <c r="D306" t="s">
        <v>17</v>
      </c>
      <c r="E306" t="s">
        <v>203</v>
      </c>
      <c r="F306">
        <v>2.06</v>
      </c>
      <c r="G306">
        <v>75.7</v>
      </c>
      <c r="H306" t="s">
        <v>61</v>
      </c>
      <c r="I306" t="s">
        <v>20</v>
      </c>
      <c r="J306" t="s">
        <v>1040</v>
      </c>
      <c r="K306" t="s">
        <v>297</v>
      </c>
      <c r="L306" t="s">
        <v>355</v>
      </c>
      <c r="M306" t="s">
        <v>323</v>
      </c>
      <c r="N306" t="s">
        <v>1041</v>
      </c>
      <c r="O306" t="s">
        <v>1042</v>
      </c>
    </row>
    <row r="307" spans="1:15" x14ac:dyDescent="0.2">
      <c r="A307">
        <v>306</v>
      </c>
      <c r="B307" t="s">
        <v>59</v>
      </c>
      <c r="C307" t="s">
        <v>60</v>
      </c>
      <c r="D307" t="s">
        <v>17</v>
      </c>
      <c r="E307" t="s">
        <v>18</v>
      </c>
      <c r="F307">
        <v>2.92</v>
      </c>
      <c r="G307">
        <v>150.69999999999999</v>
      </c>
      <c r="H307" t="s">
        <v>19</v>
      </c>
      <c r="I307" t="s">
        <v>20</v>
      </c>
      <c r="J307" t="s">
        <v>1043</v>
      </c>
      <c r="K307" t="s">
        <v>98</v>
      </c>
      <c r="L307" t="s">
        <v>23</v>
      </c>
      <c r="M307" t="s">
        <v>41</v>
      </c>
      <c r="N307" t="s">
        <v>1044</v>
      </c>
      <c r="O307" t="s">
        <v>1045</v>
      </c>
    </row>
    <row r="308" spans="1:15" x14ac:dyDescent="0.2">
      <c r="A308">
        <v>307</v>
      </c>
      <c r="B308" t="s">
        <v>67</v>
      </c>
      <c r="C308" t="s">
        <v>68</v>
      </c>
      <c r="D308" t="s">
        <v>17</v>
      </c>
      <c r="E308" t="s">
        <v>69</v>
      </c>
      <c r="F308">
        <v>1.1200000000000001</v>
      </c>
      <c r="G308">
        <v>15.5</v>
      </c>
      <c r="H308" t="s">
        <v>19</v>
      </c>
      <c r="I308" t="s">
        <v>38</v>
      </c>
      <c r="J308" t="s">
        <v>1046</v>
      </c>
      <c r="K308" t="s">
        <v>71</v>
      </c>
      <c r="L308" t="s">
        <v>72</v>
      </c>
      <c r="M308" t="s">
        <v>73</v>
      </c>
      <c r="N308" t="s">
        <v>1047</v>
      </c>
      <c r="O308" t="s">
        <v>1048</v>
      </c>
    </row>
    <row r="309" spans="1:15" x14ac:dyDescent="0.2">
      <c r="A309">
        <v>308</v>
      </c>
      <c r="B309" t="s">
        <v>67</v>
      </c>
      <c r="C309" t="s">
        <v>68</v>
      </c>
      <c r="D309" t="s">
        <v>17</v>
      </c>
      <c r="E309" t="s">
        <v>69</v>
      </c>
      <c r="F309">
        <v>1.47</v>
      </c>
      <c r="G309">
        <v>25.1</v>
      </c>
      <c r="H309" t="s">
        <v>61</v>
      </c>
      <c r="I309" t="s">
        <v>104</v>
      </c>
      <c r="J309" t="s">
        <v>1049</v>
      </c>
      <c r="K309" t="s">
        <v>71</v>
      </c>
      <c r="L309" t="s">
        <v>72</v>
      </c>
      <c r="M309" t="s">
        <v>73</v>
      </c>
      <c r="N309" t="s">
        <v>1050</v>
      </c>
      <c r="O309" t="s">
        <v>1051</v>
      </c>
    </row>
    <row r="310" spans="1:15" x14ac:dyDescent="0.2">
      <c r="A310">
        <v>309</v>
      </c>
      <c r="B310" t="s">
        <v>392</v>
      </c>
      <c r="C310" t="s">
        <v>393</v>
      </c>
      <c r="D310" t="s">
        <v>17</v>
      </c>
      <c r="E310" t="s">
        <v>18</v>
      </c>
      <c r="F310">
        <v>1.51</v>
      </c>
      <c r="G310">
        <v>43.1</v>
      </c>
      <c r="H310" t="s">
        <v>37</v>
      </c>
      <c r="I310" t="s">
        <v>20</v>
      </c>
      <c r="J310" t="s">
        <v>1052</v>
      </c>
      <c r="K310" t="s">
        <v>191</v>
      </c>
      <c r="L310" t="s">
        <v>46</v>
      </c>
      <c r="M310" t="s">
        <v>24</v>
      </c>
      <c r="N310" t="s">
        <v>1053</v>
      </c>
      <c r="O310" t="s">
        <v>1054</v>
      </c>
    </row>
    <row r="311" spans="1:15" x14ac:dyDescent="0.2">
      <c r="A311">
        <v>310</v>
      </c>
      <c r="B311" t="s">
        <v>127</v>
      </c>
      <c r="C311" t="s">
        <v>128</v>
      </c>
      <c r="D311" t="s">
        <v>17</v>
      </c>
      <c r="E311" t="s">
        <v>18</v>
      </c>
      <c r="F311">
        <v>3.65</v>
      </c>
      <c r="G311">
        <v>449.3</v>
      </c>
      <c r="H311" t="s">
        <v>37</v>
      </c>
      <c r="I311" t="s">
        <v>104</v>
      </c>
      <c r="J311" t="s">
        <v>1055</v>
      </c>
      <c r="K311" t="s">
        <v>191</v>
      </c>
      <c r="L311" t="s">
        <v>131</v>
      </c>
      <c r="M311" t="s">
        <v>24</v>
      </c>
      <c r="N311" t="s">
        <v>1056</v>
      </c>
      <c r="O311" t="s">
        <v>1057</v>
      </c>
    </row>
    <row r="312" spans="1:15" x14ac:dyDescent="0.2">
      <c r="A312">
        <v>311</v>
      </c>
      <c r="B312" t="s">
        <v>188</v>
      </c>
      <c r="C312" t="s">
        <v>189</v>
      </c>
      <c r="D312" t="s">
        <v>17</v>
      </c>
      <c r="E312" t="s">
        <v>18</v>
      </c>
      <c r="F312">
        <v>2.2599999999999998</v>
      </c>
      <c r="G312">
        <v>83.5</v>
      </c>
      <c r="H312" t="s">
        <v>19</v>
      </c>
      <c r="I312" t="s">
        <v>38</v>
      </c>
      <c r="J312" t="s">
        <v>1058</v>
      </c>
      <c r="K312" t="s">
        <v>252</v>
      </c>
      <c r="L312" t="s">
        <v>46</v>
      </c>
      <c r="M312" t="s">
        <v>24</v>
      </c>
      <c r="N312" t="s">
        <v>1059</v>
      </c>
      <c r="O312" t="s">
        <v>1060</v>
      </c>
    </row>
    <row r="313" spans="1:15" x14ac:dyDescent="0.2">
      <c r="A313">
        <v>312</v>
      </c>
      <c r="B313" t="s">
        <v>392</v>
      </c>
      <c r="C313" t="s">
        <v>393</v>
      </c>
      <c r="D313" t="s">
        <v>17</v>
      </c>
      <c r="E313" t="s">
        <v>18</v>
      </c>
      <c r="F313">
        <v>1.34</v>
      </c>
      <c r="G313">
        <v>43.5</v>
      </c>
      <c r="H313" t="s">
        <v>37</v>
      </c>
      <c r="I313" t="s">
        <v>104</v>
      </c>
      <c r="J313" t="s">
        <v>1061</v>
      </c>
      <c r="K313" t="s">
        <v>191</v>
      </c>
      <c r="L313" t="s">
        <v>475</v>
      </c>
      <c r="M313" t="s">
        <v>24</v>
      </c>
      <c r="N313" t="s">
        <v>1062</v>
      </c>
      <c r="O313" t="s">
        <v>1063</v>
      </c>
    </row>
    <row r="314" spans="1:15" x14ac:dyDescent="0.2">
      <c r="A314">
        <v>313</v>
      </c>
      <c r="B314" t="s">
        <v>145</v>
      </c>
      <c r="C314" t="s">
        <v>146</v>
      </c>
      <c r="D314" t="s">
        <v>17</v>
      </c>
      <c r="E314" t="s">
        <v>18</v>
      </c>
      <c r="F314">
        <v>1.51</v>
      </c>
      <c r="G314">
        <v>59.1</v>
      </c>
      <c r="H314" t="s">
        <v>37</v>
      </c>
      <c r="I314" t="s">
        <v>38</v>
      </c>
      <c r="J314" t="s">
        <v>1064</v>
      </c>
      <c r="K314" t="s">
        <v>148</v>
      </c>
      <c r="L314" t="s">
        <v>23</v>
      </c>
      <c r="M314" t="s">
        <v>41</v>
      </c>
      <c r="N314" t="s">
        <v>1065</v>
      </c>
      <c r="O314" t="s">
        <v>1066</v>
      </c>
    </row>
    <row r="315" spans="1:15" x14ac:dyDescent="0.2">
      <c r="A315">
        <v>314</v>
      </c>
      <c r="B315" t="s">
        <v>320</v>
      </c>
      <c r="C315" t="s">
        <v>321</v>
      </c>
      <c r="D315" t="s">
        <v>17</v>
      </c>
      <c r="E315" t="s">
        <v>203</v>
      </c>
      <c r="F315">
        <v>0.79</v>
      </c>
      <c r="G315">
        <v>33.9</v>
      </c>
      <c r="H315" t="s">
        <v>37</v>
      </c>
      <c r="I315" t="s">
        <v>20</v>
      </c>
      <c r="J315" t="s">
        <v>1067</v>
      </c>
      <c r="K315" t="s">
        <v>330</v>
      </c>
      <c r="L315" t="s">
        <v>355</v>
      </c>
      <c r="M315" t="s">
        <v>323</v>
      </c>
      <c r="N315" t="s">
        <v>1068</v>
      </c>
      <c r="O315" t="s">
        <v>1069</v>
      </c>
    </row>
    <row r="316" spans="1:15" x14ac:dyDescent="0.2">
      <c r="A316">
        <v>315</v>
      </c>
      <c r="B316" t="s">
        <v>127</v>
      </c>
      <c r="C316" t="s">
        <v>128</v>
      </c>
      <c r="D316" t="s">
        <v>17</v>
      </c>
      <c r="E316" t="s">
        <v>18</v>
      </c>
      <c r="F316">
        <v>4.33</v>
      </c>
      <c r="G316">
        <v>658.3</v>
      </c>
      <c r="H316" t="s">
        <v>19</v>
      </c>
      <c r="I316" t="s">
        <v>38</v>
      </c>
      <c r="J316" t="s">
        <v>1070</v>
      </c>
      <c r="K316" t="s">
        <v>359</v>
      </c>
      <c r="L316" t="s">
        <v>479</v>
      </c>
      <c r="M316" t="s">
        <v>24</v>
      </c>
      <c r="N316" t="s">
        <v>1071</v>
      </c>
      <c r="O316" t="s">
        <v>1072</v>
      </c>
    </row>
    <row r="317" spans="1:15" x14ac:dyDescent="0.2">
      <c r="A317">
        <v>316</v>
      </c>
      <c r="B317" t="s">
        <v>183</v>
      </c>
      <c r="C317" t="s">
        <v>184</v>
      </c>
      <c r="D317" t="s">
        <v>17</v>
      </c>
      <c r="E317" t="s">
        <v>18</v>
      </c>
      <c r="F317">
        <v>1.67</v>
      </c>
      <c r="G317">
        <v>48.8</v>
      </c>
      <c r="H317" t="s">
        <v>19</v>
      </c>
      <c r="I317" t="s">
        <v>20</v>
      </c>
      <c r="J317" t="s">
        <v>1073</v>
      </c>
      <c r="K317" t="s">
        <v>130</v>
      </c>
      <c r="L317" t="s">
        <v>195</v>
      </c>
      <c r="M317" t="s">
        <v>41</v>
      </c>
      <c r="N317" t="s">
        <v>1074</v>
      </c>
      <c r="O317" t="s">
        <v>1075</v>
      </c>
    </row>
    <row r="318" spans="1:15" x14ac:dyDescent="0.2">
      <c r="A318">
        <v>317</v>
      </c>
      <c r="B318" t="s">
        <v>201</v>
      </c>
      <c r="C318" t="s">
        <v>202</v>
      </c>
      <c r="D318" t="s">
        <v>17</v>
      </c>
      <c r="E318" t="s">
        <v>203</v>
      </c>
      <c r="F318">
        <v>2.94</v>
      </c>
      <c r="G318">
        <v>142.5</v>
      </c>
      <c r="H318" t="s">
        <v>19</v>
      </c>
      <c r="I318" t="s">
        <v>38</v>
      </c>
      <c r="J318" t="s">
        <v>1076</v>
      </c>
      <c r="K318" t="s">
        <v>106</v>
      </c>
      <c r="L318" t="s">
        <v>259</v>
      </c>
      <c r="M318" t="s">
        <v>41</v>
      </c>
      <c r="N318" t="s">
        <v>1077</v>
      </c>
      <c r="O318" t="s">
        <v>1078</v>
      </c>
    </row>
    <row r="319" spans="1:15" x14ac:dyDescent="0.2">
      <c r="A319">
        <v>318</v>
      </c>
      <c r="B319" t="s">
        <v>35</v>
      </c>
      <c r="C319" t="s">
        <v>36</v>
      </c>
      <c r="D319" t="s">
        <v>17</v>
      </c>
      <c r="E319" t="s">
        <v>18</v>
      </c>
      <c r="F319">
        <v>1.9</v>
      </c>
      <c r="G319">
        <v>121.2</v>
      </c>
      <c r="H319" t="s">
        <v>37</v>
      </c>
      <c r="I319" t="s">
        <v>38</v>
      </c>
      <c r="J319" t="s">
        <v>1079</v>
      </c>
      <c r="K319" t="s">
        <v>30</v>
      </c>
      <c r="L319" t="s">
        <v>40</v>
      </c>
      <c r="M319" t="s">
        <v>41</v>
      </c>
      <c r="N319" t="s">
        <v>1080</v>
      </c>
      <c r="O319" t="s">
        <v>1081</v>
      </c>
    </row>
    <row r="320" spans="1:15" x14ac:dyDescent="0.2">
      <c r="A320">
        <v>319</v>
      </c>
      <c r="B320" t="s">
        <v>120</v>
      </c>
      <c r="C320" t="s">
        <v>121</v>
      </c>
      <c r="D320" t="s">
        <v>17</v>
      </c>
      <c r="E320" t="s">
        <v>18</v>
      </c>
      <c r="F320">
        <v>2.81</v>
      </c>
      <c r="G320">
        <v>138.5</v>
      </c>
      <c r="H320" t="s">
        <v>19</v>
      </c>
      <c r="I320" t="s">
        <v>104</v>
      </c>
      <c r="J320" t="s">
        <v>1082</v>
      </c>
      <c r="K320" t="s">
        <v>123</v>
      </c>
      <c r="L320" t="s">
        <v>124</v>
      </c>
      <c r="M320" t="s">
        <v>73</v>
      </c>
      <c r="N320" t="s">
        <v>1083</v>
      </c>
      <c r="O320" t="s">
        <v>1084</v>
      </c>
    </row>
    <row r="321" spans="1:15" x14ac:dyDescent="0.2">
      <c r="A321">
        <v>320</v>
      </c>
      <c r="B321" t="s">
        <v>59</v>
      </c>
      <c r="C321" t="s">
        <v>60</v>
      </c>
      <c r="D321" t="s">
        <v>17</v>
      </c>
      <c r="E321" t="s">
        <v>18</v>
      </c>
      <c r="F321">
        <v>2.97</v>
      </c>
      <c r="G321">
        <v>181.1</v>
      </c>
      <c r="H321" t="s">
        <v>19</v>
      </c>
      <c r="I321" t="s">
        <v>20</v>
      </c>
      <c r="J321" t="s">
        <v>1085</v>
      </c>
      <c r="K321" t="s">
        <v>98</v>
      </c>
      <c r="L321" t="s">
        <v>23</v>
      </c>
      <c r="M321" t="s">
        <v>41</v>
      </c>
      <c r="N321" t="s">
        <v>1086</v>
      </c>
      <c r="O321" t="s">
        <v>1087</v>
      </c>
    </row>
    <row r="322" spans="1:15" x14ac:dyDescent="0.2">
      <c r="A322">
        <v>321</v>
      </c>
      <c r="B322" t="s">
        <v>188</v>
      </c>
      <c r="C322" t="s">
        <v>189</v>
      </c>
      <c r="D322" t="s">
        <v>17</v>
      </c>
      <c r="E322" t="s">
        <v>18</v>
      </c>
      <c r="F322">
        <v>2.73</v>
      </c>
      <c r="G322">
        <v>104.6</v>
      </c>
      <c r="H322" t="s">
        <v>19</v>
      </c>
      <c r="I322" t="s">
        <v>38</v>
      </c>
      <c r="J322" t="s">
        <v>1088</v>
      </c>
      <c r="K322" t="s">
        <v>252</v>
      </c>
      <c r="L322" t="s">
        <v>46</v>
      </c>
      <c r="M322" t="s">
        <v>24</v>
      </c>
      <c r="N322" t="s">
        <v>1089</v>
      </c>
      <c r="O322" t="s">
        <v>1090</v>
      </c>
    </row>
    <row r="323" spans="1:15" x14ac:dyDescent="0.2">
      <c r="A323">
        <v>322</v>
      </c>
      <c r="B323" t="s">
        <v>183</v>
      </c>
      <c r="C323" t="s">
        <v>184</v>
      </c>
      <c r="D323" t="s">
        <v>17</v>
      </c>
      <c r="E323" t="s">
        <v>18</v>
      </c>
      <c r="F323">
        <v>1.73</v>
      </c>
      <c r="G323">
        <v>45.3</v>
      </c>
      <c r="H323" t="s">
        <v>61</v>
      </c>
      <c r="I323" t="s">
        <v>38</v>
      </c>
      <c r="J323" t="s">
        <v>1091</v>
      </c>
      <c r="K323" t="s">
        <v>130</v>
      </c>
      <c r="L323" t="s">
        <v>788</v>
      </c>
      <c r="M323" t="s">
        <v>41</v>
      </c>
      <c r="N323" t="s">
        <v>1092</v>
      </c>
      <c r="O323" t="s">
        <v>1093</v>
      </c>
    </row>
    <row r="324" spans="1:15" x14ac:dyDescent="0.2">
      <c r="A324">
        <v>323</v>
      </c>
      <c r="B324" t="s">
        <v>49</v>
      </c>
      <c r="C324" t="s">
        <v>50</v>
      </c>
      <c r="D324" t="s">
        <v>17</v>
      </c>
      <c r="E324" t="s">
        <v>18</v>
      </c>
      <c r="F324">
        <v>3.22</v>
      </c>
      <c r="G324">
        <v>193.4</v>
      </c>
      <c r="H324" t="s">
        <v>61</v>
      </c>
      <c r="I324" t="s">
        <v>38</v>
      </c>
      <c r="J324" t="s">
        <v>1094</v>
      </c>
      <c r="K324" t="s">
        <v>742</v>
      </c>
      <c r="L324" t="s">
        <v>153</v>
      </c>
      <c r="M324" t="s">
        <v>32</v>
      </c>
      <c r="N324" t="s">
        <v>1095</v>
      </c>
      <c r="O324" t="s">
        <v>1096</v>
      </c>
    </row>
    <row r="325" spans="1:15" x14ac:dyDescent="0.2">
      <c r="A325">
        <v>324</v>
      </c>
      <c r="B325" t="s">
        <v>27</v>
      </c>
      <c r="C325" t="s">
        <v>28</v>
      </c>
      <c r="D325" t="s">
        <v>17</v>
      </c>
      <c r="E325" t="s">
        <v>18</v>
      </c>
      <c r="F325">
        <v>3.3</v>
      </c>
      <c r="G325">
        <v>218</v>
      </c>
      <c r="H325" t="s">
        <v>61</v>
      </c>
      <c r="I325" t="s">
        <v>104</v>
      </c>
      <c r="J325" t="s">
        <v>1097</v>
      </c>
      <c r="K325" t="s">
        <v>177</v>
      </c>
      <c r="L325" t="s">
        <v>31</v>
      </c>
      <c r="M325" t="s">
        <v>32</v>
      </c>
      <c r="N325" t="s">
        <v>1098</v>
      </c>
      <c r="O325" t="s">
        <v>1099</v>
      </c>
    </row>
    <row r="326" spans="1:15" x14ac:dyDescent="0.2">
      <c r="A326">
        <v>325</v>
      </c>
      <c r="B326" t="s">
        <v>35</v>
      </c>
      <c r="C326" t="s">
        <v>36</v>
      </c>
      <c r="D326" t="s">
        <v>17</v>
      </c>
      <c r="E326" t="s">
        <v>18</v>
      </c>
      <c r="F326">
        <v>2.8</v>
      </c>
      <c r="G326">
        <v>218</v>
      </c>
      <c r="H326" t="s">
        <v>61</v>
      </c>
      <c r="I326" t="s">
        <v>38</v>
      </c>
      <c r="J326" t="s">
        <v>1100</v>
      </c>
      <c r="K326" t="s">
        <v>30</v>
      </c>
      <c r="L326" t="s">
        <v>244</v>
      </c>
      <c r="M326" t="s">
        <v>41</v>
      </c>
      <c r="N326" t="s">
        <v>1101</v>
      </c>
      <c r="O326" t="s">
        <v>1102</v>
      </c>
    </row>
    <row r="327" spans="1:15" x14ac:dyDescent="0.2">
      <c r="A327">
        <v>326</v>
      </c>
      <c r="B327" t="s">
        <v>392</v>
      </c>
      <c r="C327" t="s">
        <v>393</v>
      </c>
      <c r="D327" t="s">
        <v>17</v>
      </c>
      <c r="E327" t="s">
        <v>18</v>
      </c>
      <c r="F327">
        <v>2.2799999999999998</v>
      </c>
      <c r="G327">
        <v>73.099999999999994</v>
      </c>
      <c r="H327" t="s">
        <v>19</v>
      </c>
      <c r="I327" t="s">
        <v>38</v>
      </c>
      <c r="J327" t="s">
        <v>313</v>
      </c>
      <c r="K327" t="s">
        <v>191</v>
      </c>
      <c r="L327" t="s">
        <v>475</v>
      </c>
      <c r="M327" t="s">
        <v>24</v>
      </c>
      <c r="N327" t="s">
        <v>1103</v>
      </c>
      <c r="O327" t="s">
        <v>1104</v>
      </c>
    </row>
    <row r="328" spans="1:15" x14ac:dyDescent="0.2">
      <c r="A328">
        <v>327</v>
      </c>
      <c r="B328" t="s">
        <v>207</v>
      </c>
      <c r="C328" t="s">
        <v>208</v>
      </c>
      <c r="D328" t="s">
        <v>17</v>
      </c>
      <c r="E328" t="s">
        <v>18</v>
      </c>
      <c r="F328">
        <v>1.75</v>
      </c>
      <c r="G328">
        <v>42.5</v>
      </c>
      <c r="H328" t="s">
        <v>37</v>
      </c>
      <c r="I328" t="s">
        <v>104</v>
      </c>
      <c r="J328" t="s">
        <v>1105</v>
      </c>
      <c r="K328" t="s">
        <v>210</v>
      </c>
      <c r="L328" t="s">
        <v>452</v>
      </c>
      <c r="M328" t="s">
        <v>24</v>
      </c>
      <c r="N328" t="s">
        <v>1106</v>
      </c>
      <c r="O328" t="s">
        <v>1107</v>
      </c>
    </row>
    <row r="329" spans="1:15" x14ac:dyDescent="0.2">
      <c r="A329">
        <v>328</v>
      </c>
      <c r="B329" t="s">
        <v>120</v>
      </c>
      <c r="C329" t="s">
        <v>121</v>
      </c>
      <c r="D329" t="s">
        <v>17</v>
      </c>
      <c r="E329" t="s">
        <v>18</v>
      </c>
      <c r="F329">
        <v>3</v>
      </c>
      <c r="G329">
        <v>130.30000000000001</v>
      </c>
      <c r="H329" t="s">
        <v>19</v>
      </c>
      <c r="I329" t="s">
        <v>104</v>
      </c>
      <c r="J329" t="s">
        <v>1108</v>
      </c>
      <c r="K329" t="s">
        <v>135</v>
      </c>
      <c r="L329" t="s">
        <v>124</v>
      </c>
      <c r="M329" t="s">
        <v>73</v>
      </c>
      <c r="N329" t="s">
        <v>1109</v>
      </c>
      <c r="O329" t="s">
        <v>1110</v>
      </c>
    </row>
    <row r="330" spans="1:15" x14ac:dyDescent="0.2">
      <c r="A330">
        <v>329</v>
      </c>
      <c r="B330" t="s">
        <v>320</v>
      </c>
      <c r="C330" t="s">
        <v>321</v>
      </c>
      <c r="D330" t="s">
        <v>17</v>
      </c>
      <c r="E330" t="s">
        <v>203</v>
      </c>
      <c r="F330">
        <v>0.72</v>
      </c>
      <c r="G330">
        <v>33.5</v>
      </c>
      <c r="H330" t="s">
        <v>37</v>
      </c>
      <c r="I330" t="s">
        <v>20</v>
      </c>
      <c r="J330" t="s">
        <v>1111</v>
      </c>
      <c r="K330" t="s">
        <v>330</v>
      </c>
      <c r="L330" t="s">
        <v>355</v>
      </c>
      <c r="M330" t="s">
        <v>323</v>
      </c>
      <c r="N330" t="s">
        <v>1112</v>
      </c>
      <c r="O330" t="s">
        <v>1113</v>
      </c>
    </row>
    <row r="331" spans="1:15" x14ac:dyDescent="0.2">
      <c r="A331">
        <v>330</v>
      </c>
      <c r="B331" t="s">
        <v>120</v>
      </c>
      <c r="C331" t="s">
        <v>121</v>
      </c>
      <c r="D331" t="s">
        <v>17</v>
      </c>
      <c r="E331" t="s">
        <v>18</v>
      </c>
      <c r="F331">
        <v>2.23</v>
      </c>
      <c r="G331">
        <v>83.7</v>
      </c>
      <c r="H331" t="s">
        <v>19</v>
      </c>
      <c r="I331" t="s">
        <v>20</v>
      </c>
      <c r="J331" t="s">
        <v>1114</v>
      </c>
      <c r="K331" t="s">
        <v>123</v>
      </c>
      <c r="L331" t="s">
        <v>124</v>
      </c>
      <c r="M331" t="s">
        <v>73</v>
      </c>
      <c r="N331" t="s">
        <v>1115</v>
      </c>
      <c r="O331" t="s">
        <v>1116</v>
      </c>
    </row>
    <row r="332" spans="1:15" x14ac:dyDescent="0.2">
      <c r="A332">
        <v>331</v>
      </c>
      <c r="B332" t="s">
        <v>392</v>
      </c>
      <c r="C332" t="s">
        <v>393</v>
      </c>
      <c r="D332" t="s">
        <v>17</v>
      </c>
      <c r="E332" t="s">
        <v>18</v>
      </c>
      <c r="F332">
        <v>1.86</v>
      </c>
      <c r="G332">
        <v>50.8</v>
      </c>
      <c r="H332" t="s">
        <v>37</v>
      </c>
      <c r="I332" t="s">
        <v>20</v>
      </c>
      <c r="J332" t="s">
        <v>1117</v>
      </c>
      <c r="K332" t="s">
        <v>191</v>
      </c>
      <c r="L332" t="s">
        <v>475</v>
      </c>
      <c r="M332" t="s">
        <v>24</v>
      </c>
      <c r="N332" t="s">
        <v>1118</v>
      </c>
      <c r="O332" t="s">
        <v>1119</v>
      </c>
    </row>
    <row r="333" spans="1:15" x14ac:dyDescent="0.2">
      <c r="A333">
        <v>332</v>
      </c>
      <c r="B333" t="s">
        <v>183</v>
      </c>
      <c r="C333" t="s">
        <v>184</v>
      </c>
      <c r="D333" t="s">
        <v>17</v>
      </c>
      <c r="E333" t="s">
        <v>18</v>
      </c>
      <c r="F333">
        <v>1.57</v>
      </c>
      <c r="G333">
        <v>40.700000000000003</v>
      </c>
      <c r="H333" t="s">
        <v>37</v>
      </c>
      <c r="I333" t="s">
        <v>20</v>
      </c>
      <c r="J333" t="s">
        <v>1120</v>
      </c>
      <c r="K333" t="s">
        <v>130</v>
      </c>
      <c r="L333" t="s">
        <v>46</v>
      </c>
      <c r="M333" t="s">
        <v>41</v>
      </c>
      <c r="N333" t="s">
        <v>1121</v>
      </c>
      <c r="O333" t="s">
        <v>1122</v>
      </c>
    </row>
    <row r="334" spans="1:15" x14ac:dyDescent="0.2">
      <c r="A334">
        <v>333</v>
      </c>
      <c r="B334" t="s">
        <v>188</v>
      </c>
      <c r="C334" t="s">
        <v>189</v>
      </c>
      <c r="D334" t="s">
        <v>17</v>
      </c>
      <c r="E334" t="s">
        <v>18</v>
      </c>
      <c r="F334">
        <v>2.33</v>
      </c>
      <c r="G334">
        <v>82</v>
      </c>
      <c r="H334" t="s">
        <v>19</v>
      </c>
      <c r="I334" t="s">
        <v>38</v>
      </c>
      <c r="J334" t="s">
        <v>1123</v>
      </c>
      <c r="K334" t="s">
        <v>252</v>
      </c>
      <c r="L334" t="s">
        <v>80</v>
      </c>
      <c r="M334" t="s">
        <v>24</v>
      </c>
      <c r="N334" t="s">
        <v>1124</v>
      </c>
      <c r="O334" t="s">
        <v>1125</v>
      </c>
    </row>
    <row r="335" spans="1:15" x14ac:dyDescent="0.2">
      <c r="A335">
        <v>334</v>
      </c>
      <c r="B335" t="s">
        <v>127</v>
      </c>
      <c r="C335" t="s">
        <v>128</v>
      </c>
      <c r="D335" t="s">
        <v>17</v>
      </c>
      <c r="E335" t="s">
        <v>18</v>
      </c>
      <c r="F335">
        <v>3.81</v>
      </c>
      <c r="G335">
        <v>493.9</v>
      </c>
      <c r="H335" t="s">
        <v>61</v>
      </c>
      <c r="I335" t="s">
        <v>104</v>
      </c>
      <c r="J335" t="s">
        <v>1126</v>
      </c>
      <c r="K335" t="s">
        <v>210</v>
      </c>
      <c r="L335" t="s">
        <v>131</v>
      </c>
      <c r="M335" t="s">
        <v>24</v>
      </c>
      <c r="N335" t="s">
        <v>1127</v>
      </c>
      <c r="O335" t="s">
        <v>1128</v>
      </c>
    </row>
    <row r="336" spans="1:15" x14ac:dyDescent="0.2">
      <c r="A336">
        <v>335</v>
      </c>
      <c r="B336" t="s">
        <v>76</v>
      </c>
      <c r="C336" t="s">
        <v>77</v>
      </c>
      <c r="D336" t="s">
        <v>17</v>
      </c>
      <c r="E336" t="s">
        <v>18</v>
      </c>
      <c r="F336">
        <v>1.36</v>
      </c>
      <c r="G336">
        <v>45.7</v>
      </c>
      <c r="H336" t="s">
        <v>37</v>
      </c>
      <c r="I336" t="s">
        <v>104</v>
      </c>
      <c r="J336" t="s">
        <v>1129</v>
      </c>
      <c r="K336" t="s">
        <v>415</v>
      </c>
      <c r="L336" t="s">
        <v>80</v>
      </c>
      <c r="M336" t="s">
        <v>24</v>
      </c>
      <c r="N336" t="s">
        <v>1130</v>
      </c>
      <c r="O336" t="s">
        <v>1131</v>
      </c>
    </row>
    <row r="337" spans="1:15" x14ac:dyDescent="0.2">
      <c r="A337">
        <v>336</v>
      </c>
      <c r="B337" t="s">
        <v>120</v>
      </c>
      <c r="C337" t="s">
        <v>121</v>
      </c>
      <c r="D337" t="s">
        <v>17</v>
      </c>
      <c r="E337" t="s">
        <v>18</v>
      </c>
      <c r="F337">
        <v>0.87</v>
      </c>
      <c r="G337">
        <v>30.9</v>
      </c>
      <c r="H337" t="s">
        <v>37</v>
      </c>
      <c r="I337" t="s">
        <v>20</v>
      </c>
      <c r="J337" t="s">
        <v>1132</v>
      </c>
      <c r="K337" t="s">
        <v>135</v>
      </c>
      <c r="L337" t="s">
        <v>124</v>
      </c>
      <c r="M337" t="s">
        <v>73</v>
      </c>
      <c r="N337" t="s">
        <v>1133</v>
      </c>
      <c r="O337" t="s">
        <v>1134</v>
      </c>
    </row>
    <row r="338" spans="1:15" x14ac:dyDescent="0.2">
      <c r="A338">
        <v>337</v>
      </c>
      <c r="B338" t="s">
        <v>145</v>
      </c>
      <c r="C338" t="s">
        <v>146</v>
      </c>
      <c r="D338" t="s">
        <v>17</v>
      </c>
      <c r="E338" t="s">
        <v>18</v>
      </c>
      <c r="F338">
        <v>1.94</v>
      </c>
      <c r="G338">
        <v>71.599999999999994</v>
      </c>
      <c r="H338" t="s">
        <v>37</v>
      </c>
      <c r="I338" t="s">
        <v>38</v>
      </c>
      <c r="J338" t="s">
        <v>1135</v>
      </c>
      <c r="K338" t="s">
        <v>148</v>
      </c>
      <c r="L338" t="s">
        <v>23</v>
      </c>
      <c r="M338" t="s">
        <v>41</v>
      </c>
      <c r="N338" t="s">
        <v>1136</v>
      </c>
      <c r="O338" t="s">
        <v>1137</v>
      </c>
    </row>
    <row r="339" spans="1:15" x14ac:dyDescent="0.2">
      <c r="A339">
        <v>338</v>
      </c>
      <c r="B339" t="s">
        <v>59</v>
      </c>
      <c r="C339" t="s">
        <v>60</v>
      </c>
      <c r="D339" t="s">
        <v>17</v>
      </c>
      <c r="E339" t="s">
        <v>18</v>
      </c>
      <c r="F339">
        <v>2.81</v>
      </c>
      <c r="G339">
        <v>127.1</v>
      </c>
      <c r="H339" t="s">
        <v>19</v>
      </c>
      <c r="I339" t="s">
        <v>104</v>
      </c>
      <c r="J339" t="s">
        <v>1138</v>
      </c>
      <c r="K339" t="s">
        <v>98</v>
      </c>
      <c r="L339" t="s">
        <v>23</v>
      </c>
      <c r="M339" t="s">
        <v>41</v>
      </c>
      <c r="N339" t="s">
        <v>1139</v>
      </c>
      <c r="O339" t="s">
        <v>1140</v>
      </c>
    </row>
    <row r="340" spans="1:15" x14ac:dyDescent="0.2">
      <c r="A340">
        <v>339</v>
      </c>
      <c r="B340" t="s">
        <v>59</v>
      </c>
      <c r="C340" t="s">
        <v>60</v>
      </c>
      <c r="D340" t="s">
        <v>17</v>
      </c>
      <c r="E340" t="s">
        <v>18</v>
      </c>
      <c r="F340">
        <v>2.13</v>
      </c>
      <c r="G340">
        <v>74.7</v>
      </c>
      <c r="H340" t="s">
        <v>19</v>
      </c>
      <c r="I340" t="s">
        <v>38</v>
      </c>
      <c r="J340" t="s">
        <v>1141</v>
      </c>
      <c r="K340" t="s">
        <v>63</v>
      </c>
      <c r="L340" t="s">
        <v>23</v>
      </c>
      <c r="M340" t="s">
        <v>41</v>
      </c>
      <c r="N340" t="s">
        <v>1142</v>
      </c>
      <c r="O340" t="s">
        <v>1143</v>
      </c>
    </row>
    <row r="341" spans="1:15" x14ac:dyDescent="0.2">
      <c r="A341">
        <v>340</v>
      </c>
      <c r="B341" t="s">
        <v>188</v>
      </c>
      <c r="C341" t="s">
        <v>189</v>
      </c>
      <c r="D341" t="s">
        <v>17</v>
      </c>
      <c r="E341" t="s">
        <v>18</v>
      </c>
      <c r="F341">
        <v>2.59</v>
      </c>
      <c r="G341">
        <v>90.2</v>
      </c>
      <c r="H341" t="s">
        <v>61</v>
      </c>
      <c r="I341" t="s">
        <v>20</v>
      </c>
      <c r="J341" t="s">
        <v>1144</v>
      </c>
      <c r="K341" t="s">
        <v>252</v>
      </c>
      <c r="L341" t="s">
        <v>23</v>
      </c>
      <c r="M341" t="s">
        <v>24</v>
      </c>
      <c r="N341" t="s">
        <v>1145</v>
      </c>
      <c r="O341" t="s">
        <v>1146</v>
      </c>
    </row>
    <row r="342" spans="1:15" x14ac:dyDescent="0.2">
      <c r="A342">
        <v>341</v>
      </c>
      <c r="B342" t="s">
        <v>27</v>
      </c>
      <c r="C342" t="s">
        <v>28</v>
      </c>
      <c r="D342" t="s">
        <v>17</v>
      </c>
      <c r="E342" t="s">
        <v>18</v>
      </c>
      <c r="F342">
        <v>3.05</v>
      </c>
      <c r="G342">
        <v>188</v>
      </c>
      <c r="H342" t="s">
        <v>19</v>
      </c>
      <c r="I342" t="s">
        <v>104</v>
      </c>
      <c r="J342" t="s">
        <v>1147</v>
      </c>
      <c r="K342" t="s">
        <v>240</v>
      </c>
      <c r="L342" t="s">
        <v>31</v>
      </c>
      <c r="M342" t="s">
        <v>32</v>
      </c>
      <c r="N342" t="s">
        <v>1148</v>
      </c>
      <c r="O342" t="s">
        <v>1149</v>
      </c>
    </row>
    <row r="343" spans="1:15" x14ac:dyDescent="0.2">
      <c r="A343">
        <v>342</v>
      </c>
      <c r="B343" t="s">
        <v>201</v>
      </c>
      <c r="C343" t="s">
        <v>202</v>
      </c>
      <c r="D343" t="s">
        <v>17</v>
      </c>
      <c r="E343" t="s">
        <v>203</v>
      </c>
      <c r="F343">
        <v>3.32</v>
      </c>
      <c r="G343">
        <v>230.9</v>
      </c>
      <c r="H343" t="s">
        <v>19</v>
      </c>
      <c r="I343" t="s">
        <v>38</v>
      </c>
      <c r="J343" t="s">
        <v>1150</v>
      </c>
      <c r="K343" t="s">
        <v>272</v>
      </c>
      <c r="L343" t="s">
        <v>259</v>
      </c>
      <c r="M343" t="s">
        <v>41</v>
      </c>
      <c r="N343" t="s">
        <v>1151</v>
      </c>
      <c r="O343" t="s">
        <v>1152</v>
      </c>
    </row>
    <row r="344" spans="1:15" x14ac:dyDescent="0.2">
      <c r="A344">
        <v>343</v>
      </c>
      <c r="B344" t="s">
        <v>76</v>
      </c>
      <c r="C344" t="s">
        <v>77</v>
      </c>
      <c r="D344" t="s">
        <v>17</v>
      </c>
      <c r="E344" t="s">
        <v>18</v>
      </c>
      <c r="F344">
        <v>2.2799999999999998</v>
      </c>
      <c r="G344">
        <v>97.8</v>
      </c>
      <c r="H344" t="s">
        <v>19</v>
      </c>
      <c r="I344" t="s">
        <v>104</v>
      </c>
      <c r="J344" t="s">
        <v>1153</v>
      </c>
      <c r="K344" t="s">
        <v>603</v>
      </c>
      <c r="L344" t="s">
        <v>216</v>
      </c>
      <c r="M344" t="s">
        <v>24</v>
      </c>
      <c r="N344" t="s">
        <v>1154</v>
      </c>
      <c r="O344" t="s">
        <v>1155</v>
      </c>
    </row>
    <row r="345" spans="1:15" x14ac:dyDescent="0.2">
      <c r="A345">
        <v>344</v>
      </c>
      <c r="B345" t="s">
        <v>201</v>
      </c>
      <c r="C345" t="s">
        <v>202</v>
      </c>
      <c r="D345" t="s">
        <v>17</v>
      </c>
      <c r="E345" t="s">
        <v>203</v>
      </c>
      <c r="F345">
        <v>2.95</v>
      </c>
      <c r="G345">
        <v>170</v>
      </c>
      <c r="H345" t="s">
        <v>61</v>
      </c>
      <c r="I345" t="s">
        <v>104</v>
      </c>
      <c r="J345" t="s">
        <v>1156</v>
      </c>
      <c r="K345" t="s">
        <v>106</v>
      </c>
      <c r="L345" t="s">
        <v>259</v>
      </c>
      <c r="M345" t="s">
        <v>41</v>
      </c>
      <c r="N345" t="s">
        <v>1157</v>
      </c>
      <c r="O345" t="s">
        <v>1158</v>
      </c>
    </row>
    <row r="346" spans="1:15" x14ac:dyDescent="0.2">
      <c r="A346">
        <v>345</v>
      </c>
      <c r="B346" t="s">
        <v>35</v>
      </c>
      <c r="C346" t="s">
        <v>36</v>
      </c>
      <c r="D346" t="s">
        <v>17</v>
      </c>
      <c r="E346" t="s">
        <v>18</v>
      </c>
      <c r="F346">
        <v>3.49</v>
      </c>
      <c r="G346">
        <v>305.39999999999998</v>
      </c>
      <c r="H346" t="s">
        <v>19</v>
      </c>
      <c r="I346" t="s">
        <v>38</v>
      </c>
      <c r="J346" t="s">
        <v>1159</v>
      </c>
      <c r="K346" t="s">
        <v>240</v>
      </c>
      <c r="L346" t="s">
        <v>40</v>
      </c>
      <c r="M346" t="s">
        <v>41</v>
      </c>
      <c r="N346" t="s">
        <v>1160</v>
      </c>
      <c r="O346" t="s">
        <v>1161</v>
      </c>
    </row>
    <row r="347" spans="1:15" x14ac:dyDescent="0.2">
      <c r="A347">
        <v>346</v>
      </c>
      <c r="B347" t="s">
        <v>49</v>
      </c>
      <c r="C347" t="s">
        <v>50</v>
      </c>
      <c r="D347" t="s">
        <v>17</v>
      </c>
      <c r="E347" t="s">
        <v>18</v>
      </c>
      <c r="F347">
        <v>0.61</v>
      </c>
      <c r="G347">
        <v>56.4</v>
      </c>
      <c r="H347" t="s">
        <v>156</v>
      </c>
      <c r="I347" t="s">
        <v>104</v>
      </c>
      <c r="J347" t="s">
        <v>1162</v>
      </c>
      <c r="K347" t="s">
        <v>161</v>
      </c>
      <c r="L347" t="s">
        <v>80</v>
      </c>
      <c r="M347" t="s">
        <v>32</v>
      </c>
      <c r="N347" t="s">
        <v>1163</v>
      </c>
      <c r="O347" t="s">
        <v>1164</v>
      </c>
    </row>
    <row r="348" spans="1:15" x14ac:dyDescent="0.2">
      <c r="A348">
        <v>347</v>
      </c>
      <c r="B348" t="s">
        <v>320</v>
      </c>
      <c r="C348" t="s">
        <v>321</v>
      </c>
      <c r="D348" t="s">
        <v>17</v>
      </c>
      <c r="E348" t="s">
        <v>203</v>
      </c>
      <c r="F348">
        <v>2.1</v>
      </c>
      <c r="G348">
        <v>87.2</v>
      </c>
      <c r="H348" t="s">
        <v>19</v>
      </c>
      <c r="I348" t="s">
        <v>20</v>
      </c>
      <c r="J348" t="s">
        <v>1165</v>
      </c>
      <c r="K348" t="s">
        <v>330</v>
      </c>
      <c r="L348" t="s">
        <v>23</v>
      </c>
      <c r="M348" t="s">
        <v>323</v>
      </c>
      <c r="N348" t="s">
        <v>1166</v>
      </c>
      <c r="O348" t="s">
        <v>1167</v>
      </c>
    </row>
    <row r="349" spans="1:15" x14ac:dyDescent="0.2">
      <c r="A349">
        <v>348</v>
      </c>
      <c r="B349" t="s">
        <v>49</v>
      </c>
      <c r="C349" t="s">
        <v>50</v>
      </c>
      <c r="D349" t="s">
        <v>17</v>
      </c>
      <c r="E349" t="s">
        <v>18</v>
      </c>
      <c r="F349">
        <v>2.8</v>
      </c>
      <c r="G349">
        <v>149.4</v>
      </c>
      <c r="H349" t="s">
        <v>61</v>
      </c>
      <c r="I349" t="s">
        <v>38</v>
      </c>
      <c r="J349" t="s">
        <v>1168</v>
      </c>
      <c r="K349" t="s">
        <v>1169</v>
      </c>
      <c r="L349" t="s">
        <v>56</v>
      </c>
      <c r="M349" t="s">
        <v>32</v>
      </c>
      <c r="N349" t="s">
        <v>1170</v>
      </c>
      <c r="O349" t="s">
        <v>1171</v>
      </c>
    </row>
    <row r="350" spans="1:15" x14ac:dyDescent="0.2">
      <c r="A350">
        <v>349</v>
      </c>
      <c r="B350" t="s">
        <v>59</v>
      </c>
      <c r="C350" t="s">
        <v>60</v>
      </c>
      <c r="D350" t="s">
        <v>17</v>
      </c>
      <c r="E350" t="s">
        <v>18</v>
      </c>
      <c r="F350">
        <v>2.92</v>
      </c>
      <c r="G350">
        <v>166.7</v>
      </c>
      <c r="H350" t="s">
        <v>19</v>
      </c>
      <c r="I350" t="s">
        <v>104</v>
      </c>
      <c r="J350" t="s">
        <v>1172</v>
      </c>
      <c r="K350" t="s">
        <v>293</v>
      </c>
      <c r="L350" t="s">
        <v>64</v>
      </c>
      <c r="M350" t="s">
        <v>41</v>
      </c>
      <c r="N350" t="s">
        <v>1173</v>
      </c>
      <c r="O350" t="s">
        <v>1174</v>
      </c>
    </row>
    <row r="351" spans="1:15" x14ac:dyDescent="0.2">
      <c r="A351">
        <v>350</v>
      </c>
      <c r="B351" t="s">
        <v>115</v>
      </c>
      <c r="C351" t="s">
        <v>116</v>
      </c>
      <c r="D351" t="s">
        <v>17</v>
      </c>
      <c r="E351" t="s">
        <v>18</v>
      </c>
      <c r="F351">
        <v>2.04</v>
      </c>
      <c r="G351">
        <v>168.7</v>
      </c>
      <c r="H351" t="s">
        <v>37</v>
      </c>
      <c r="I351" t="s">
        <v>20</v>
      </c>
      <c r="J351" t="s">
        <v>1175</v>
      </c>
      <c r="K351" t="s">
        <v>152</v>
      </c>
      <c r="L351" t="s">
        <v>56</v>
      </c>
      <c r="M351" t="s">
        <v>24</v>
      </c>
      <c r="N351" t="s">
        <v>1176</v>
      </c>
      <c r="O351" t="s">
        <v>1177</v>
      </c>
    </row>
    <row r="352" spans="1:15" x14ac:dyDescent="0.2">
      <c r="A352">
        <v>351</v>
      </c>
      <c r="B352" t="s">
        <v>188</v>
      </c>
      <c r="C352" t="s">
        <v>189</v>
      </c>
      <c r="D352" t="s">
        <v>17</v>
      </c>
      <c r="E352" t="s">
        <v>18</v>
      </c>
      <c r="F352">
        <v>0.24</v>
      </c>
      <c r="G352">
        <v>32.299999999999997</v>
      </c>
      <c r="H352" t="s">
        <v>156</v>
      </c>
      <c r="I352" t="s">
        <v>20</v>
      </c>
      <c r="J352" t="s">
        <v>1178</v>
      </c>
      <c r="K352" t="s">
        <v>252</v>
      </c>
      <c r="L352" t="s">
        <v>23</v>
      </c>
      <c r="M352" t="s">
        <v>24</v>
      </c>
      <c r="N352" t="s">
        <v>1179</v>
      </c>
      <c r="O352" t="s">
        <v>1180</v>
      </c>
    </row>
    <row r="353" spans="1:15" x14ac:dyDescent="0.2">
      <c r="A353">
        <v>352</v>
      </c>
      <c r="B353" t="s">
        <v>67</v>
      </c>
      <c r="C353" t="s">
        <v>68</v>
      </c>
      <c r="D353" t="s">
        <v>17</v>
      </c>
      <c r="E353" t="s">
        <v>69</v>
      </c>
      <c r="F353">
        <v>0.9</v>
      </c>
      <c r="G353">
        <v>9</v>
      </c>
      <c r="H353" t="s">
        <v>37</v>
      </c>
      <c r="I353" t="s">
        <v>104</v>
      </c>
      <c r="J353" t="s">
        <v>1181</v>
      </c>
      <c r="K353" t="s">
        <v>142</v>
      </c>
      <c r="L353" t="s">
        <v>72</v>
      </c>
      <c r="M353" t="s">
        <v>73</v>
      </c>
      <c r="N353" t="s">
        <v>1182</v>
      </c>
      <c r="O353" t="s">
        <v>1183</v>
      </c>
    </row>
    <row r="354" spans="1:15" x14ac:dyDescent="0.2">
      <c r="A354">
        <v>353</v>
      </c>
      <c r="B354" t="s">
        <v>15</v>
      </c>
      <c r="C354" t="s">
        <v>16</v>
      </c>
      <c r="D354" t="s">
        <v>17</v>
      </c>
      <c r="E354" t="s">
        <v>18</v>
      </c>
      <c r="F354">
        <v>2.59</v>
      </c>
      <c r="G354">
        <v>87.1</v>
      </c>
      <c r="H354" t="s">
        <v>61</v>
      </c>
      <c r="I354" t="s">
        <v>38</v>
      </c>
      <c r="J354" t="s">
        <v>1184</v>
      </c>
      <c r="K354" t="s">
        <v>45</v>
      </c>
      <c r="L354" t="s">
        <v>46</v>
      </c>
      <c r="M354" t="s">
        <v>24</v>
      </c>
      <c r="N354" t="s">
        <v>1185</v>
      </c>
      <c r="O354" t="s">
        <v>1186</v>
      </c>
    </row>
    <row r="355" spans="1:15" x14ac:dyDescent="0.2">
      <c r="A355">
        <v>354</v>
      </c>
      <c r="B355" t="s">
        <v>207</v>
      </c>
      <c r="C355" t="s">
        <v>208</v>
      </c>
      <c r="D355" t="s">
        <v>17</v>
      </c>
      <c r="E355" t="s">
        <v>18</v>
      </c>
      <c r="F355">
        <v>0.88</v>
      </c>
      <c r="G355">
        <v>20.5</v>
      </c>
      <c r="H355" t="s">
        <v>37</v>
      </c>
      <c r="I355" t="s">
        <v>20</v>
      </c>
      <c r="J355" t="s">
        <v>1187</v>
      </c>
      <c r="K355" t="s">
        <v>210</v>
      </c>
      <c r="L355" t="s">
        <v>465</v>
      </c>
      <c r="M355" t="s">
        <v>24</v>
      </c>
      <c r="N355" t="s">
        <v>1188</v>
      </c>
      <c r="O355" t="s">
        <v>1189</v>
      </c>
    </row>
    <row r="356" spans="1:15" x14ac:dyDescent="0.2">
      <c r="A356">
        <v>355</v>
      </c>
      <c r="B356" t="s">
        <v>145</v>
      </c>
      <c r="C356" t="s">
        <v>146</v>
      </c>
      <c r="D356" t="s">
        <v>17</v>
      </c>
      <c r="E356" t="s">
        <v>18</v>
      </c>
      <c r="F356">
        <v>2.92</v>
      </c>
      <c r="G356">
        <v>139.4</v>
      </c>
      <c r="H356" t="s">
        <v>19</v>
      </c>
      <c r="I356" t="s">
        <v>38</v>
      </c>
      <c r="J356" t="s">
        <v>1190</v>
      </c>
      <c r="K356" t="s">
        <v>148</v>
      </c>
      <c r="L356" t="s">
        <v>23</v>
      </c>
      <c r="M356" t="s">
        <v>41</v>
      </c>
      <c r="N356" t="s">
        <v>1191</v>
      </c>
      <c r="O356" t="s">
        <v>1192</v>
      </c>
    </row>
    <row r="357" spans="1:15" x14ac:dyDescent="0.2">
      <c r="A357">
        <v>356</v>
      </c>
      <c r="B357" t="s">
        <v>67</v>
      </c>
      <c r="C357" t="s">
        <v>68</v>
      </c>
      <c r="D357" t="s">
        <v>17</v>
      </c>
      <c r="E357" t="s">
        <v>69</v>
      </c>
      <c r="F357">
        <v>1.0900000000000001</v>
      </c>
      <c r="G357">
        <v>13.9</v>
      </c>
      <c r="H357" t="s">
        <v>61</v>
      </c>
      <c r="I357" t="s">
        <v>104</v>
      </c>
      <c r="J357" t="s">
        <v>1193</v>
      </c>
      <c r="K357" t="s">
        <v>142</v>
      </c>
      <c r="L357" t="s">
        <v>310</v>
      </c>
      <c r="M357" t="s">
        <v>73</v>
      </c>
      <c r="N357" t="s">
        <v>1194</v>
      </c>
      <c r="O357" t="s">
        <v>1195</v>
      </c>
    </row>
    <row r="358" spans="1:15" x14ac:dyDescent="0.2">
      <c r="A358">
        <v>357</v>
      </c>
      <c r="B358" t="s">
        <v>320</v>
      </c>
      <c r="C358" t="s">
        <v>321</v>
      </c>
      <c r="D358" t="s">
        <v>17</v>
      </c>
      <c r="E358" t="s">
        <v>203</v>
      </c>
      <c r="F358">
        <v>2.64</v>
      </c>
      <c r="G358">
        <v>129.9</v>
      </c>
      <c r="H358" t="s">
        <v>19</v>
      </c>
      <c r="I358" t="s">
        <v>104</v>
      </c>
      <c r="J358" t="s">
        <v>1196</v>
      </c>
      <c r="K358" t="s">
        <v>354</v>
      </c>
      <c r="L358" t="s">
        <v>23</v>
      </c>
      <c r="M358" t="s">
        <v>323</v>
      </c>
      <c r="N358" t="s">
        <v>1197</v>
      </c>
      <c r="O358" t="s">
        <v>1198</v>
      </c>
    </row>
    <row r="359" spans="1:15" x14ac:dyDescent="0.2">
      <c r="A359">
        <v>358</v>
      </c>
      <c r="B359" t="s">
        <v>35</v>
      </c>
      <c r="C359" t="s">
        <v>36</v>
      </c>
      <c r="D359" t="s">
        <v>17</v>
      </c>
      <c r="E359" t="s">
        <v>18</v>
      </c>
      <c r="F359">
        <v>0.65</v>
      </c>
      <c r="G359">
        <v>97.9</v>
      </c>
      <c r="H359" t="s">
        <v>156</v>
      </c>
      <c r="I359" t="s">
        <v>20</v>
      </c>
      <c r="J359" t="s">
        <v>1199</v>
      </c>
      <c r="K359" t="s">
        <v>30</v>
      </c>
      <c r="L359" t="s">
        <v>40</v>
      </c>
      <c r="M359" t="s">
        <v>41</v>
      </c>
      <c r="N359" t="s">
        <v>1200</v>
      </c>
      <c r="O359" t="s">
        <v>1201</v>
      </c>
    </row>
    <row r="360" spans="1:15" x14ac:dyDescent="0.2">
      <c r="A360">
        <v>359</v>
      </c>
      <c r="B360" t="s">
        <v>188</v>
      </c>
      <c r="C360" t="s">
        <v>189</v>
      </c>
      <c r="D360" t="s">
        <v>17</v>
      </c>
      <c r="E360" t="s">
        <v>18</v>
      </c>
      <c r="F360">
        <v>2.5</v>
      </c>
      <c r="G360">
        <v>97.3</v>
      </c>
      <c r="H360" t="s">
        <v>61</v>
      </c>
      <c r="I360" t="s">
        <v>104</v>
      </c>
      <c r="J360" t="s">
        <v>1202</v>
      </c>
      <c r="K360" t="s">
        <v>252</v>
      </c>
      <c r="L360" t="s">
        <v>80</v>
      </c>
      <c r="M360" t="s">
        <v>24</v>
      </c>
      <c r="N360" t="s">
        <v>1203</v>
      </c>
      <c r="O360" t="s">
        <v>1204</v>
      </c>
    </row>
    <row r="361" spans="1:15" x14ac:dyDescent="0.2">
      <c r="A361">
        <v>360</v>
      </c>
      <c r="B361" t="s">
        <v>87</v>
      </c>
      <c r="C361" t="s">
        <v>88</v>
      </c>
      <c r="D361" t="s">
        <v>17</v>
      </c>
      <c r="E361" t="s">
        <v>69</v>
      </c>
      <c r="F361">
        <v>0.15</v>
      </c>
      <c r="G361">
        <v>5.4</v>
      </c>
      <c r="H361" t="s">
        <v>156</v>
      </c>
      <c r="I361" t="s">
        <v>20</v>
      </c>
      <c r="J361" t="s">
        <v>1205</v>
      </c>
      <c r="K361" t="s">
        <v>248</v>
      </c>
      <c r="L361" t="s">
        <v>91</v>
      </c>
      <c r="M361" t="s">
        <v>32</v>
      </c>
      <c r="N361" t="s">
        <v>1206</v>
      </c>
      <c r="O361" t="s">
        <v>1207</v>
      </c>
    </row>
    <row r="362" spans="1:15" x14ac:dyDescent="0.2">
      <c r="A362">
        <v>361</v>
      </c>
      <c r="B362" t="s">
        <v>201</v>
      </c>
      <c r="C362" t="s">
        <v>202</v>
      </c>
      <c r="D362" t="s">
        <v>17</v>
      </c>
      <c r="E362" t="s">
        <v>203</v>
      </c>
      <c r="F362">
        <v>2.87</v>
      </c>
      <c r="G362">
        <v>168</v>
      </c>
      <c r="H362" t="s">
        <v>19</v>
      </c>
      <c r="I362" t="s">
        <v>104</v>
      </c>
      <c r="J362" t="s">
        <v>1208</v>
      </c>
      <c r="K362" t="s">
        <v>272</v>
      </c>
      <c r="L362" t="s">
        <v>259</v>
      </c>
      <c r="M362" t="s">
        <v>41</v>
      </c>
      <c r="N362" t="s">
        <v>1209</v>
      </c>
      <c r="O362" t="s">
        <v>1210</v>
      </c>
    </row>
    <row r="363" spans="1:15" x14ac:dyDescent="0.2">
      <c r="A363">
        <v>362</v>
      </c>
      <c r="B363" t="s">
        <v>27</v>
      </c>
      <c r="C363" t="s">
        <v>28</v>
      </c>
      <c r="D363" t="s">
        <v>17</v>
      </c>
      <c r="E363" t="s">
        <v>18</v>
      </c>
      <c r="F363">
        <v>2.02</v>
      </c>
      <c r="G363">
        <v>92.5</v>
      </c>
      <c r="H363" t="s">
        <v>37</v>
      </c>
      <c r="I363" t="s">
        <v>38</v>
      </c>
      <c r="J363" t="s">
        <v>1211</v>
      </c>
      <c r="K363" t="s">
        <v>240</v>
      </c>
      <c r="L363" t="s">
        <v>389</v>
      </c>
      <c r="M363" t="s">
        <v>32</v>
      </c>
      <c r="N363" t="s">
        <v>1212</v>
      </c>
      <c r="O363" t="s">
        <v>1213</v>
      </c>
    </row>
    <row r="364" spans="1:15" x14ac:dyDescent="0.2">
      <c r="A364">
        <v>363</v>
      </c>
      <c r="B364" t="s">
        <v>201</v>
      </c>
      <c r="C364" t="s">
        <v>202</v>
      </c>
      <c r="D364" t="s">
        <v>17</v>
      </c>
      <c r="E364" t="s">
        <v>203</v>
      </c>
      <c r="F364">
        <v>3.28</v>
      </c>
      <c r="G364">
        <v>217.2</v>
      </c>
      <c r="H364" t="s">
        <v>19</v>
      </c>
      <c r="I364" t="s">
        <v>38</v>
      </c>
      <c r="J364" t="s">
        <v>1214</v>
      </c>
      <c r="K364" t="s">
        <v>538</v>
      </c>
      <c r="L364" t="s">
        <v>23</v>
      </c>
      <c r="M364" t="s">
        <v>41</v>
      </c>
      <c r="N364" t="s">
        <v>1215</v>
      </c>
      <c r="O364" t="s">
        <v>1216</v>
      </c>
    </row>
    <row r="365" spans="1:15" x14ac:dyDescent="0.2">
      <c r="A365">
        <v>364</v>
      </c>
      <c r="B365" t="s">
        <v>188</v>
      </c>
      <c r="C365" t="s">
        <v>189</v>
      </c>
      <c r="D365" t="s">
        <v>17</v>
      </c>
      <c r="E365" t="s">
        <v>18</v>
      </c>
      <c r="F365">
        <v>1.46</v>
      </c>
      <c r="G365">
        <v>41.8</v>
      </c>
      <c r="H365" t="s">
        <v>37</v>
      </c>
      <c r="I365" t="s">
        <v>38</v>
      </c>
      <c r="J365" t="s">
        <v>1217</v>
      </c>
      <c r="K365" t="s">
        <v>252</v>
      </c>
      <c r="L365" t="s">
        <v>23</v>
      </c>
      <c r="M365" t="s">
        <v>24</v>
      </c>
      <c r="N365" t="s">
        <v>1218</v>
      </c>
      <c r="O365" t="s">
        <v>1219</v>
      </c>
    </row>
    <row r="366" spans="1:15" x14ac:dyDescent="0.2">
      <c r="A366">
        <v>365</v>
      </c>
      <c r="B366" t="s">
        <v>201</v>
      </c>
      <c r="C366" t="s">
        <v>202</v>
      </c>
      <c r="D366" t="s">
        <v>17</v>
      </c>
      <c r="E366" t="s">
        <v>203</v>
      </c>
      <c r="F366">
        <v>2.2799999999999998</v>
      </c>
      <c r="G366">
        <v>114</v>
      </c>
      <c r="H366" t="s">
        <v>19</v>
      </c>
      <c r="I366" t="s">
        <v>38</v>
      </c>
      <c r="J366" t="s">
        <v>1220</v>
      </c>
      <c r="K366" t="s">
        <v>538</v>
      </c>
      <c r="L366" t="s">
        <v>259</v>
      </c>
      <c r="M366" t="s">
        <v>41</v>
      </c>
      <c r="N366" t="s">
        <v>1221</v>
      </c>
      <c r="O366" t="s">
        <v>1222</v>
      </c>
    </row>
    <row r="367" spans="1:15" x14ac:dyDescent="0.2">
      <c r="A367">
        <v>366</v>
      </c>
      <c r="B367" t="s">
        <v>127</v>
      </c>
      <c r="C367" t="s">
        <v>128</v>
      </c>
      <c r="D367" t="s">
        <v>17</v>
      </c>
      <c r="E367" t="s">
        <v>18</v>
      </c>
      <c r="F367">
        <v>4.16</v>
      </c>
      <c r="G367">
        <v>558.29999999999995</v>
      </c>
      <c r="H367" t="s">
        <v>61</v>
      </c>
      <c r="I367" t="s">
        <v>38</v>
      </c>
      <c r="J367" t="s">
        <v>1055</v>
      </c>
      <c r="K367" t="s">
        <v>52</v>
      </c>
      <c r="L367" t="s">
        <v>131</v>
      </c>
      <c r="M367" t="s">
        <v>24</v>
      </c>
      <c r="N367" t="s">
        <v>1223</v>
      </c>
      <c r="O367" t="s">
        <v>1224</v>
      </c>
    </row>
    <row r="368" spans="1:15" x14ac:dyDescent="0.2">
      <c r="A368">
        <v>367</v>
      </c>
      <c r="B368" t="s">
        <v>320</v>
      </c>
      <c r="C368" t="s">
        <v>321</v>
      </c>
      <c r="D368" t="s">
        <v>17</v>
      </c>
      <c r="E368" t="s">
        <v>203</v>
      </c>
      <c r="F368">
        <v>2.08</v>
      </c>
      <c r="G368">
        <v>88.4</v>
      </c>
      <c r="H368" t="s">
        <v>19</v>
      </c>
      <c r="I368" t="s">
        <v>104</v>
      </c>
      <c r="J368" t="s">
        <v>1225</v>
      </c>
      <c r="K368" t="s">
        <v>330</v>
      </c>
      <c r="L368" t="s">
        <v>23</v>
      </c>
      <c r="M368" t="s">
        <v>323</v>
      </c>
      <c r="N368" t="s">
        <v>1226</v>
      </c>
      <c r="O368" t="s">
        <v>1227</v>
      </c>
    </row>
    <row r="369" spans="1:15" x14ac:dyDescent="0.2">
      <c r="A369">
        <v>368</v>
      </c>
      <c r="B369" t="s">
        <v>127</v>
      </c>
      <c r="C369" t="s">
        <v>128</v>
      </c>
      <c r="D369" t="s">
        <v>17</v>
      </c>
      <c r="E369" t="s">
        <v>18</v>
      </c>
      <c r="F369">
        <v>4.78</v>
      </c>
      <c r="G369">
        <v>696</v>
      </c>
      <c r="H369" t="s">
        <v>19</v>
      </c>
      <c r="I369" t="s">
        <v>20</v>
      </c>
      <c r="J369" t="s">
        <v>1228</v>
      </c>
      <c r="K369" t="s">
        <v>130</v>
      </c>
      <c r="L369" t="s">
        <v>131</v>
      </c>
      <c r="M369" t="s">
        <v>24</v>
      </c>
      <c r="N369" t="s">
        <v>1229</v>
      </c>
      <c r="O369" t="s">
        <v>1230</v>
      </c>
    </row>
    <row r="370" spans="1:15" x14ac:dyDescent="0.2">
      <c r="A370">
        <v>369</v>
      </c>
      <c r="B370" t="s">
        <v>67</v>
      </c>
      <c r="C370" t="s">
        <v>68</v>
      </c>
      <c r="D370" t="s">
        <v>17</v>
      </c>
      <c r="E370" t="s">
        <v>69</v>
      </c>
      <c r="F370">
        <v>1.28</v>
      </c>
      <c r="G370">
        <v>19</v>
      </c>
      <c r="H370" t="s">
        <v>19</v>
      </c>
      <c r="I370" t="s">
        <v>104</v>
      </c>
      <c r="J370" t="s">
        <v>1231</v>
      </c>
      <c r="K370" t="s">
        <v>142</v>
      </c>
      <c r="L370" t="s">
        <v>72</v>
      </c>
      <c r="M370" t="s">
        <v>73</v>
      </c>
      <c r="N370" t="s">
        <v>1232</v>
      </c>
      <c r="O370" t="s">
        <v>1233</v>
      </c>
    </row>
    <row r="371" spans="1:15" x14ac:dyDescent="0.2">
      <c r="A371">
        <v>370</v>
      </c>
      <c r="B371" t="s">
        <v>207</v>
      </c>
      <c r="C371" t="s">
        <v>208</v>
      </c>
      <c r="D371" t="s">
        <v>17</v>
      </c>
      <c r="E371" t="s">
        <v>18</v>
      </c>
      <c r="F371">
        <v>2.04</v>
      </c>
      <c r="G371">
        <v>59.3</v>
      </c>
      <c r="H371" t="s">
        <v>61</v>
      </c>
      <c r="I371" t="s">
        <v>20</v>
      </c>
      <c r="J371" t="s">
        <v>1234</v>
      </c>
      <c r="K371" t="s">
        <v>210</v>
      </c>
      <c r="L371" t="s">
        <v>452</v>
      </c>
      <c r="M371" t="s">
        <v>24</v>
      </c>
      <c r="N371" t="s">
        <v>1235</v>
      </c>
      <c r="O371" t="s">
        <v>1236</v>
      </c>
    </row>
    <row r="372" spans="1:15" x14ac:dyDescent="0.2">
      <c r="A372">
        <v>371</v>
      </c>
      <c r="B372" t="s">
        <v>183</v>
      </c>
      <c r="C372" t="s">
        <v>184</v>
      </c>
      <c r="D372" t="s">
        <v>17</v>
      </c>
      <c r="E372" t="s">
        <v>18</v>
      </c>
      <c r="F372">
        <v>2.04</v>
      </c>
      <c r="G372">
        <v>65.8</v>
      </c>
      <c r="H372" t="s">
        <v>61</v>
      </c>
      <c r="I372" t="s">
        <v>20</v>
      </c>
      <c r="J372" t="s">
        <v>1237</v>
      </c>
      <c r="K372" t="s">
        <v>130</v>
      </c>
      <c r="L372" t="s">
        <v>46</v>
      </c>
      <c r="M372" t="s">
        <v>41</v>
      </c>
      <c r="N372" t="s">
        <v>1238</v>
      </c>
      <c r="O372" t="s">
        <v>1239</v>
      </c>
    </row>
    <row r="373" spans="1:15" x14ac:dyDescent="0.2">
      <c r="A373">
        <v>372</v>
      </c>
      <c r="B373" t="s">
        <v>392</v>
      </c>
      <c r="C373" t="s">
        <v>393</v>
      </c>
      <c r="D373" t="s">
        <v>17</v>
      </c>
      <c r="E373" t="s">
        <v>18</v>
      </c>
      <c r="F373">
        <v>3.03</v>
      </c>
      <c r="G373">
        <v>145.9</v>
      </c>
      <c r="H373" t="s">
        <v>61</v>
      </c>
      <c r="I373" t="s">
        <v>38</v>
      </c>
      <c r="J373" t="s">
        <v>1240</v>
      </c>
      <c r="K373" t="s">
        <v>191</v>
      </c>
      <c r="L373" t="s">
        <v>475</v>
      </c>
      <c r="M373" t="s">
        <v>24</v>
      </c>
      <c r="N373" t="s">
        <v>1241</v>
      </c>
      <c r="O373" t="s">
        <v>1242</v>
      </c>
    </row>
    <row r="374" spans="1:15" x14ac:dyDescent="0.2">
      <c r="A374">
        <v>373</v>
      </c>
      <c r="B374" t="s">
        <v>183</v>
      </c>
      <c r="C374" t="s">
        <v>184</v>
      </c>
      <c r="D374" t="s">
        <v>17</v>
      </c>
      <c r="E374" t="s">
        <v>18</v>
      </c>
      <c r="F374">
        <v>1.42</v>
      </c>
      <c r="G374">
        <v>33.299999999999997</v>
      </c>
      <c r="H374" t="s">
        <v>37</v>
      </c>
      <c r="I374" t="s">
        <v>104</v>
      </c>
      <c r="J374" t="s">
        <v>1243</v>
      </c>
      <c r="K374" t="s">
        <v>130</v>
      </c>
      <c r="L374" t="s">
        <v>46</v>
      </c>
      <c r="M374" t="s">
        <v>41</v>
      </c>
      <c r="N374" t="s">
        <v>1244</v>
      </c>
      <c r="O374" t="s">
        <v>1245</v>
      </c>
    </row>
    <row r="375" spans="1:15" x14ac:dyDescent="0.2">
      <c r="A375">
        <v>374</v>
      </c>
      <c r="B375" t="s">
        <v>320</v>
      </c>
      <c r="C375" t="s">
        <v>321</v>
      </c>
      <c r="D375" t="s">
        <v>17</v>
      </c>
      <c r="E375" t="s">
        <v>203</v>
      </c>
      <c r="F375">
        <v>2.2200000000000002</v>
      </c>
      <c r="G375">
        <v>95</v>
      </c>
      <c r="H375" t="s">
        <v>61</v>
      </c>
      <c r="I375" t="s">
        <v>20</v>
      </c>
      <c r="J375" t="s">
        <v>1246</v>
      </c>
      <c r="K375" t="s">
        <v>330</v>
      </c>
      <c r="L375" t="s">
        <v>355</v>
      </c>
      <c r="M375" t="s">
        <v>323</v>
      </c>
      <c r="N375" t="s">
        <v>1247</v>
      </c>
      <c r="O375" t="s">
        <v>1248</v>
      </c>
    </row>
    <row r="376" spans="1:15" x14ac:dyDescent="0.2">
      <c r="A376">
        <v>375</v>
      </c>
      <c r="B376" t="s">
        <v>87</v>
      </c>
      <c r="C376" t="s">
        <v>88</v>
      </c>
      <c r="D376" t="s">
        <v>17</v>
      </c>
      <c r="E376" t="s">
        <v>69</v>
      </c>
      <c r="F376">
        <v>0.78</v>
      </c>
      <c r="G376">
        <v>6.5</v>
      </c>
      <c r="H376" t="s">
        <v>37</v>
      </c>
      <c r="I376" t="s">
        <v>104</v>
      </c>
      <c r="J376" t="s">
        <v>1249</v>
      </c>
      <c r="K376" t="s">
        <v>90</v>
      </c>
      <c r="L376" t="s">
        <v>91</v>
      </c>
      <c r="M376" t="s">
        <v>32</v>
      </c>
      <c r="N376" t="s">
        <v>1250</v>
      </c>
      <c r="O376" t="s">
        <v>1251</v>
      </c>
    </row>
    <row r="377" spans="1:15" x14ac:dyDescent="0.2">
      <c r="A377">
        <v>376</v>
      </c>
      <c r="B377" t="s">
        <v>115</v>
      </c>
      <c r="C377" t="s">
        <v>116</v>
      </c>
      <c r="D377" t="s">
        <v>17</v>
      </c>
      <c r="E377" t="s">
        <v>18</v>
      </c>
      <c r="F377">
        <v>4.0999999999999996</v>
      </c>
      <c r="G377">
        <v>513.9</v>
      </c>
      <c r="H377" t="s">
        <v>19</v>
      </c>
      <c r="I377" t="s">
        <v>104</v>
      </c>
      <c r="J377" t="s">
        <v>1252</v>
      </c>
      <c r="K377" t="s">
        <v>79</v>
      </c>
      <c r="L377" t="s">
        <v>46</v>
      </c>
      <c r="M377" t="s">
        <v>24</v>
      </c>
      <c r="N377" t="s">
        <v>1253</v>
      </c>
      <c r="O377" t="s">
        <v>1254</v>
      </c>
    </row>
    <row r="378" spans="1:15" x14ac:dyDescent="0.2">
      <c r="A378">
        <v>377</v>
      </c>
      <c r="B378" t="s">
        <v>183</v>
      </c>
      <c r="C378" t="s">
        <v>184</v>
      </c>
      <c r="D378" t="s">
        <v>17</v>
      </c>
      <c r="E378" t="s">
        <v>18</v>
      </c>
      <c r="F378">
        <v>1.61</v>
      </c>
      <c r="G378">
        <v>40.4</v>
      </c>
      <c r="H378" t="s">
        <v>61</v>
      </c>
      <c r="I378" t="s">
        <v>104</v>
      </c>
      <c r="J378" t="s">
        <v>1255</v>
      </c>
      <c r="K378" t="s">
        <v>130</v>
      </c>
      <c r="L378" t="s">
        <v>195</v>
      </c>
      <c r="M378" t="s">
        <v>41</v>
      </c>
      <c r="N378" t="s">
        <v>1256</v>
      </c>
      <c r="O378" t="s">
        <v>1257</v>
      </c>
    </row>
    <row r="379" spans="1:15" x14ac:dyDescent="0.2">
      <c r="A379">
        <v>378</v>
      </c>
      <c r="B379" t="s">
        <v>59</v>
      </c>
      <c r="C379" t="s">
        <v>60</v>
      </c>
      <c r="D379" t="s">
        <v>17</v>
      </c>
      <c r="E379" t="s">
        <v>18</v>
      </c>
      <c r="F379">
        <v>0.43</v>
      </c>
      <c r="G379">
        <v>28.5</v>
      </c>
      <c r="H379" t="s">
        <v>156</v>
      </c>
      <c r="I379" t="s">
        <v>20</v>
      </c>
      <c r="J379" t="s">
        <v>1258</v>
      </c>
      <c r="K379" t="s">
        <v>293</v>
      </c>
      <c r="L379" t="s">
        <v>581</v>
      </c>
      <c r="M379" t="s">
        <v>41</v>
      </c>
      <c r="N379" t="s">
        <v>1259</v>
      </c>
      <c r="O379" t="s">
        <v>1260</v>
      </c>
    </row>
    <row r="380" spans="1:15" x14ac:dyDescent="0.2">
      <c r="A380">
        <v>379</v>
      </c>
      <c r="B380" t="s">
        <v>27</v>
      </c>
      <c r="C380" t="s">
        <v>28</v>
      </c>
      <c r="D380" t="s">
        <v>17</v>
      </c>
      <c r="E380" t="s">
        <v>18</v>
      </c>
      <c r="F380">
        <v>3.25</v>
      </c>
      <c r="G380">
        <v>194.1</v>
      </c>
      <c r="H380" t="s">
        <v>61</v>
      </c>
      <c r="I380" t="s">
        <v>104</v>
      </c>
      <c r="J380" t="s">
        <v>1261</v>
      </c>
      <c r="K380" t="s">
        <v>30</v>
      </c>
      <c r="L380" t="s">
        <v>31</v>
      </c>
      <c r="M380" t="s">
        <v>32</v>
      </c>
      <c r="N380" t="s">
        <v>1262</v>
      </c>
      <c r="O380" t="s">
        <v>1263</v>
      </c>
    </row>
    <row r="381" spans="1:15" x14ac:dyDescent="0.2">
      <c r="A381">
        <v>380</v>
      </c>
      <c r="B381" t="s">
        <v>67</v>
      </c>
      <c r="C381" t="s">
        <v>68</v>
      </c>
      <c r="D381" t="s">
        <v>17</v>
      </c>
      <c r="E381" t="s">
        <v>69</v>
      </c>
      <c r="F381">
        <v>0.84</v>
      </c>
      <c r="G381">
        <v>9.9</v>
      </c>
      <c r="H381" t="s">
        <v>37</v>
      </c>
      <c r="I381" t="s">
        <v>20</v>
      </c>
      <c r="J381" t="s">
        <v>1264</v>
      </c>
      <c r="K381" t="s">
        <v>142</v>
      </c>
      <c r="L381" t="s">
        <v>72</v>
      </c>
      <c r="M381" t="s">
        <v>73</v>
      </c>
      <c r="N381" t="s">
        <v>1265</v>
      </c>
      <c r="O381" t="s">
        <v>1266</v>
      </c>
    </row>
    <row r="382" spans="1:15" x14ac:dyDescent="0.2">
      <c r="A382">
        <v>381</v>
      </c>
      <c r="B382" t="s">
        <v>27</v>
      </c>
      <c r="C382" t="s">
        <v>28</v>
      </c>
      <c r="D382" t="s">
        <v>17</v>
      </c>
      <c r="E382" t="s">
        <v>18</v>
      </c>
      <c r="F382">
        <v>4.07</v>
      </c>
      <c r="G382">
        <v>352.7</v>
      </c>
      <c r="H382" t="s">
        <v>19</v>
      </c>
      <c r="I382" t="s">
        <v>104</v>
      </c>
      <c r="J382" t="s">
        <v>1267</v>
      </c>
      <c r="K382" t="s">
        <v>240</v>
      </c>
      <c r="L382" t="s">
        <v>317</v>
      </c>
      <c r="M382" t="s">
        <v>32</v>
      </c>
      <c r="N382" t="s">
        <v>1268</v>
      </c>
      <c r="O382" t="s">
        <v>1269</v>
      </c>
    </row>
    <row r="383" spans="1:15" x14ac:dyDescent="0.2">
      <c r="A383">
        <v>382</v>
      </c>
      <c r="B383" t="s">
        <v>201</v>
      </c>
      <c r="C383" t="s">
        <v>202</v>
      </c>
      <c r="D383" t="s">
        <v>17</v>
      </c>
      <c r="E383" t="s">
        <v>203</v>
      </c>
      <c r="F383">
        <v>0.88</v>
      </c>
      <c r="G383">
        <v>37.6</v>
      </c>
      <c r="H383" t="s">
        <v>37</v>
      </c>
      <c r="I383" t="s">
        <v>38</v>
      </c>
      <c r="J383" t="s">
        <v>1270</v>
      </c>
      <c r="K383" t="s">
        <v>90</v>
      </c>
      <c r="L383" t="s">
        <v>259</v>
      </c>
      <c r="M383" t="s">
        <v>41</v>
      </c>
      <c r="N383" t="s">
        <v>1271</v>
      </c>
      <c r="O383" t="s">
        <v>1272</v>
      </c>
    </row>
    <row r="384" spans="1:15" x14ac:dyDescent="0.2">
      <c r="A384">
        <v>383</v>
      </c>
      <c r="B384" t="s">
        <v>49</v>
      </c>
      <c r="C384" t="s">
        <v>50</v>
      </c>
      <c r="D384" t="s">
        <v>17</v>
      </c>
      <c r="E384" t="s">
        <v>18</v>
      </c>
      <c r="F384">
        <v>3.25</v>
      </c>
      <c r="G384">
        <v>186.3</v>
      </c>
      <c r="H384" t="s">
        <v>19</v>
      </c>
      <c r="I384" t="s">
        <v>38</v>
      </c>
      <c r="J384" t="s">
        <v>1273</v>
      </c>
      <c r="K384" t="s">
        <v>1169</v>
      </c>
      <c r="L384" t="s">
        <v>46</v>
      </c>
      <c r="M384" t="s">
        <v>32</v>
      </c>
      <c r="N384" t="s">
        <v>1274</v>
      </c>
      <c r="O384" t="s">
        <v>1275</v>
      </c>
    </row>
    <row r="385" spans="1:15" x14ac:dyDescent="0.2">
      <c r="A385">
        <v>384</v>
      </c>
      <c r="B385" t="s">
        <v>320</v>
      </c>
      <c r="C385" t="s">
        <v>321</v>
      </c>
      <c r="D385" t="s">
        <v>17</v>
      </c>
      <c r="E385" t="s">
        <v>203</v>
      </c>
      <c r="F385">
        <v>2.72</v>
      </c>
      <c r="G385">
        <v>155.30000000000001</v>
      </c>
      <c r="H385" t="s">
        <v>19</v>
      </c>
      <c r="I385" t="s">
        <v>104</v>
      </c>
      <c r="J385" t="s">
        <v>1276</v>
      </c>
      <c r="K385" t="s">
        <v>330</v>
      </c>
      <c r="L385" t="s">
        <v>355</v>
      </c>
      <c r="M385" t="s">
        <v>323</v>
      </c>
      <c r="N385" t="s">
        <v>1277</v>
      </c>
      <c r="O385" t="s">
        <v>1278</v>
      </c>
    </row>
    <row r="386" spans="1:15" x14ac:dyDescent="0.2">
      <c r="A386">
        <v>385</v>
      </c>
      <c r="B386" t="s">
        <v>27</v>
      </c>
      <c r="C386" t="s">
        <v>28</v>
      </c>
      <c r="D386" t="s">
        <v>17</v>
      </c>
      <c r="E386" t="s">
        <v>18</v>
      </c>
      <c r="F386">
        <v>3.14</v>
      </c>
      <c r="G386">
        <v>196.7</v>
      </c>
      <c r="H386" t="s">
        <v>19</v>
      </c>
      <c r="I386" t="s">
        <v>20</v>
      </c>
      <c r="J386" t="s">
        <v>1279</v>
      </c>
      <c r="K386" t="s">
        <v>240</v>
      </c>
      <c r="L386" t="s">
        <v>389</v>
      </c>
      <c r="M386" t="s">
        <v>32</v>
      </c>
      <c r="N386" t="s">
        <v>1280</v>
      </c>
      <c r="O386" t="s">
        <v>1281</v>
      </c>
    </row>
    <row r="387" spans="1:15" x14ac:dyDescent="0.2">
      <c r="A387">
        <v>386</v>
      </c>
      <c r="B387" t="s">
        <v>188</v>
      </c>
      <c r="C387" t="s">
        <v>189</v>
      </c>
      <c r="D387" t="s">
        <v>17</v>
      </c>
      <c r="E387" t="s">
        <v>18</v>
      </c>
      <c r="F387">
        <v>2.6</v>
      </c>
      <c r="G387">
        <v>106.1</v>
      </c>
      <c r="H387" t="s">
        <v>19</v>
      </c>
      <c r="I387" t="s">
        <v>20</v>
      </c>
      <c r="J387" t="s">
        <v>1282</v>
      </c>
      <c r="K387" t="s">
        <v>191</v>
      </c>
      <c r="L387" t="s">
        <v>23</v>
      </c>
      <c r="M387" t="s">
        <v>24</v>
      </c>
      <c r="N387" t="s">
        <v>1283</v>
      </c>
      <c r="O387" t="s">
        <v>1284</v>
      </c>
    </row>
    <row r="388" spans="1:15" x14ac:dyDescent="0.2">
      <c r="A388">
        <v>387</v>
      </c>
      <c r="B388" t="s">
        <v>127</v>
      </c>
      <c r="C388" t="s">
        <v>128</v>
      </c>
      <c r="D388" t="s">
        <v>17</v>
      </c>
      <c r="E388" t="s">
        <v>18</v>
      </c>
      <c r="F388">
        <v>6.12</v>
      </c>
      <c r="G388">
        <v>1139.7</v>
      </c>
      <c r="H388" t="s">
        <v>19</v>
      </c>
      <c r="I388" t="s">
        <v>20</v>
      </c>
      <c r="J388" t="s">
        <v>1285</v>
      </c>
      <c r="K388" t="s">
        <v>191</v>
      </c>
      <c r="L388" t="s">
        <v>266</v>
      </c>
      <c r="M388" t="s">
        <v>24</v>
      </c>
      <c r="N388" t="s">
        <v>1286</v>
      </c>
      <c r="O388" t="s">
        <v>1287</v>
      </c>
    </row>
    <row r="389" spans="1:15" x14ac:dyDescent="0.2">
      <c r="A389">
        <v>388</v>
      </c>
      <c r="B389" t="s">
        <v>207</v>
      </c>
      <c r="C389" t="s">
        <v>208</v>
      </c>
      <c r="D389" t="s">
        <v>17</v>
      </c>
      <c r="E389" t="s">
        <v>18</v>
      </c>
      <c r="F389">
        <v>1.58</v>
      </c>
      <c r="G389">
        <v>36.6</v>
      </c>
      <c r="H389" t="s">
        <v>37</v>
      </c>
      <c r="I389" t="s">
        <v>38</v>
      </c>
      <c r="J389" t="s">
        <v>1288</v>
      </c>
      <c r="K389" t="s">
        <v>210</v>
      </c>
      <c r="L389" t="s">
        <v>211</v>
      </c>
      <c r="M389" t="s">
        <v>24</v>
      </c>
      <c r="N389" t="s">
        <v>1289</v>
      </c>
      <c r="O389" t="s">
        <v>1290</v>
      </c>
    </row>
    <row r="390" spans="1:15" x14ac:dyDescent="0.2">
      <c r="A390">
        <v>389</v>
      </c>
      <c r="B390" t="s">
        <v>145</v>
      </c>
      <c r="C390" t="s">
        <v>146</v>
      </c>
      <c r="D390" t="s">
        <v>17</v>
      </c>
      <c r="E390" t="s">
        <v>18</v>
      </c>
      <c r="F390">
        <v>3.27</v>
      </c>
      <c r="G390">
        <v>191.8</v>
      </c>
      <c r="H390" t="s">
        <v>19</v>
      </c>
      <c r="I390" t="s">
        <v>104</v>
      </c>
      <c r="J390" t="s">
        <v>1291</v>
      </c>
      <c r="K390" t="s">
        <v>148</v>
      </c>
      <c r="L390" t="s">
        <v>23</v>
      </c>
      <c r="M390" t="s">
        <v>41</v>
      </c>
      <c r="N390" t="s">
        <v>1292</v>
      </c>
      <c r="O390" t="s">
        <v>1293</v>
      </c>
    </row>
    <row r="391" spans="1:15" x14ac:dyDescent="0.2">
      <c r="A391">
        <v>390</v>
      </c>
      <c r="B391" t="s">
        <v>15</v>
      </c>
      <c r="C391" t="s">
        <v>16</v>
      </c>
      <c r="D391" t="s">
        <v>17</v>
      </c>
      <c r="E391" t="s">
        <v>18</v>
      </c>
      <c r="F391">
        <v>1.82</v>
      </c>
      <c r="G391">
        <v>59</v>
      </c>
      <c r="H391" t="s">
        <v>19</v>
      </c>
      <c r="I391" t="s">
        <v>38</v>
      </c>
      <c r="J391" t="s">
        <v>1294</v>
      </c>
      <c r="K391" t="s">
        <v>45</v>
      </c>
      <c r="L391" t="s">
        <v>46</v>
      </c>
      <c r="M391" t="s">
        <v>24</v>
      </c>
      <c r="N391" t="s">
        <v>1295</v>
      </c>
      <c r="O391" t="s">
        <v>1296</v>
      </c>
    </row>
    <row r="392" spans="1:15" x14ac:dyDescent="0.2">
      <c r="A392">
        <v>391</v>
      </c>
      <c r="B392" t="s">
        <v>76</v>
      </c>
      <c r="C392" t="s">
        <v>77</v>
      </c>
      <c r="D392" t="s">
        <v>17</v>
      </c>
      <c r="E392" t="s">
        <v>18</v>
      </c>
      <c r="F392">
        <v>0.9</v>
      </c>
      <c r="G392">
        <v>37.1</v>
      </c>
      <c r="H392" t="s">
        <v>37</v>
      </c>
      <c r="I392" t="s">
        <v>20</v>
      </c>
      <c r="J392" t="s">
        <v>1297</v>
      </c>
      <c r="K392" t="s">
        <v>366</v>
      </c>
      <c r="L392" t="s">
        <v>80</v>
      </c>
      <c r="M392" t="s">
        <v>24</v>
      </c>
      <c r="N392" t="s">
        <v>1298</v>
      </c>
      <c r="O392" t="s">
        <v>1299</v>
      </c>
    </row>
    <row r="393" spans="1:15" x14ac:dyDescent="0.2">
      <c r="A393">
        <v>392</v>
      </c>
      <c r="B393" t="s">
        <v>207</v>
      </c>
      <c r="C393" t="s">
        <v>208</v>
      </c>
      <c r="D393" t="s">
        <v>17</v>
      </c>
      <c r="E393" t="s">
        <v>18</v>
      </c>
      <c r="F393">
        <v>2.06</v>
      </c>
      <c r="G393">
        <v>63.1</v>
      </c>
      <c r="H393" t="s">
        <v>61</v>
      </c>
      <c r="I393" t="s">
        <v>38</v>
      </c>
      <c r="J393" t="s">
        <v>1300</v>
      </c>
      <c r="K393" t="s">
        <v>210</v>
      </c>
      <c r="L393" t="s">
        <v>465</v>
      </c>
      <c r="M393" t="s">
        <v>24</v>
      </c>
      <c r="N393" t="s">
        <v>1301</v>
      </c>
      <c r="O393" t="s">
        <v>1302</v>
      </c>
    </row>
    <row r="394" spans="1:15" x14ac:dyDescent="0.2">
      <c r="A394">
        <v>393</v>
      </c>
      <c r="B394" t="s">
        <v>49</v>
      </c>
      <c r="C394" t="s">
        <v>50</v>
      </c>
      <c r="D394" t="s">
        <v>17</v>
      </c>
      <c r="E394" t="s">
        <v>18</v>
      </c>
      <c r="F394">
        <v>0.64</v>
      </c>
      <c r="G394">
        <v>47.8</v>
      </c>
      <c r="H394" t="s">
        <v>156</v>
      </c>
      <c r="I394" t="s">
        <v>38</v>
      </c>
      <c r="J394" t="s">
        <v>1303</v>
      </c>
      <c r="K394" t="s">
        <v>742</v>
      </c>
      <c r="L394" t="s">
        <v>80</v>
      </c>
      <c r="M394" t="s">
        <v>32</v>
      </c>
      <c r="N394" t="s">
        <v>1304</v>
      </c>
      <c r="O394" t="s">
        <v>1305</v>
      </c>
    </row>
    <row r="395" spans="1:15" x14ac:dyDescent="0.2">
      <c r="A395">
        <v>394</v>
      </c>
      <c r="B395" t="s">
        <v>145</v>
      </c>
      <c r="C395" t="s">
        <v>146</v>
      </c>
      <c r="D395" t="s">
        <v>17</v>
      </c>
      <c r="E395" t="s">
        <v>18</v>
      </c>
      <c r="F395">
        <v>0.79</v>
      </c>
      <c r="G395">
        <v>48.4</v>
      </c>
      <c r="H395" t="s">
        <v>37</v>
      </c>
      <c r="I395" t="s">
        <v>20</v>
      </c>
      <c r="J395" t="s">
        <v>1306</v>
      </c>
      <c r="K395" t="s">
        <v>148</v>
      </c>
      <c r="L395" t="s">
        <v>475</v>
      </c>
      <c r="M395" t="s">
        <v>41</v>
      </c>
      <c r="N395" t="s">
        <v>1307</v>
      </c>
      <c r="O395" t="s">
        <v>1308</v>
      </c>
    </row>
    <row r="396" spans="1:15" x14ac:dyDescent="0.2">
      <c r="A396">
        <v>395</v>
      </c>
      <c r="B396" t="s">
        <v>392</v>
      </c>
      <c r="C396" t="s">
        <v>393</v>
      </c>
      <c r="D396" t="s">
        <v>17</v>
      </c>
      <c r="E396" t="s">
        <v>18</v>
      </c>
      <c r="F396">
        <v>2.81</v>
      </c>
      <c r="G396">
        <v>110.9</v>
      </c>
      <c r="H396" t="s">
        <v>19</v>
      </c>
      <c r="I396" t="s">
        <v>104</v>
      </c>
      <c r="J396" t="s">
        <v>1309</v>
      </c>
      <c r="K396" t="s">
        <v>191</v>
      </c>
      <c r="L396" t="s">
        <v>475</v>
      </c>
      <c r="M396" t="s">
        <v>24</v>
      </c>
      <c r="N396" t="s">
        <v>1310</v>
      </c>
      <c r="O396" t="s">
        <v>1311</v>
      </c>
    </row>
    <row r="397" spans="1:15" x14ac:dyDescent="0.2">
      <c r="A397">
        <v>396</v>
      </c>
      <c r="B397" t="s">
        <v>188</v>
      </c>
      <c r="C397" t="s">
        <v>189</v>
      </c>
      <c r="D397" t="s">
        <v>17</v>
      </c>
      <c r="E397" t="s">
        <v>18</v>
      </c>
      <c r="F397">
        <v>2.6</v>
      </c>
      <c r="G397">
        <v>89.9</v>
      </c>
      <c r="H397" t="s">
        <v>19</v>
      </c>
      <c r="I397" t="s">
        <v>38</v>
      </c>
      <c r="J397" t="s">
        <v>1208</v>
      </c>
      <c r="K397" t="s">
        <v>191</v>
      </c>
      <c r="L397" t="s">
        <v>23</v>
      </c>
      <c r="M397" t="s">
        <v>24</v>
      </c>
      <c r="N397" t="s">
        <v>1312</v>
      </c>
      <c r="O397" t="s">
        <v>1313</v>
      </c>
    </row>
    <row r="398" spans="1:15" x14ac:dyDescent="0.2">
      <c r="A398">
        <v>397</v>
      </c>
      <c r="B398" t="s">
        <v>120</v>
      </c>
      <c r="C398" t="s">
        <v>121</v>
      </c>
      <c r="D398" t="s">
        <v>17</v>
      </c>
      <c r="E398" t="s">
        <v>18</v>
      </c>
      <c r="F398">
        <v>1.66</v>
      </c>
      <c r="G398">
        <v>51.4</v>
      </c>
      <c r="H398" t="s">
        <v>37</v>
      </c>
      <c r="I398" t="s">
        <v>38</v>
      </c>
      <c r="J398" t="s">
        <v>1314</v>
      </c>
      <c r="K398" t="s">
        <v>135</v>
      </c>
      <c r="L398" t="s">
        <v>46</v>
      </c>
      <c r="M398" t="s">
        <v>73</v>
      </c>
      <c r="N398" t="s">
        <v>1315</v>
      </c>
      <c r="O398" t="s">
        <v>1316</v>
      </c>
    </row>
    <row r="399" spans="1:15" x14ac:dyDescent="0.2">
      <c r="A399">
        <v>398</v>
      </c>
      <c r="B399" t="s">
        <v>207</v>
      </c>
      <c r="C399" t="s">
        <v>208</v>
      </c>
      <c r="D399" t="s">
        <v>17</v>
      </c>
      <c r="E399" t="s">
        <v>18</v>
      </c>
      <c r="F399">
        <v>1.91</v>
      </c>
      <c r="G399">
        <v>54.2</v>
      </c>
      <c r="H399" t="s">
        <v>19</v>
      </c>
      <c r="I399" t="s">
        <v>104</v>
      </c>
      <c r="J399" t="s">
        <v>1317</v>
      </c>
      <c r="K399" t="s">
        <v>210</v>
      </c>
      <c r="L399" t="s">
        <v>452</v>
      </c>
      <c r="M399" t="s">
        <v>24</v>
      </c>
      <c r="N399" t="s">
        <v>1318</v>
      </c>
      <c r="O399" t="s">
        <v>1319</v>
      </c>
    </row>
    <row r="400" spans="1:15" x14ac:dyDescent="0.2">
      <c r="A400">
        <v>399</v>
      </c>
      <c r="B400" t="s">
        <v>183</v>
      </c>
      <c r="C400" t="s">
        <v>184</v>
      </c>
      <c r="D400" t="s">
        <v>17</v>
      </c>
      <c r="E400" t="s">
        <v>18</v>
      </c>
      <c r="F400">
        <v>1.46</v>
      </c>
      <c r="G400">
        <v>34.700000000000003</v>
      </c>
      <c r="H400" t="s">
        <v>19</v>
      </c>
      <c r="I400" t="s">
        <v>104</v>
      </c>
      <c r="J400" t="s">
        <v>1320</v>
      </c>
      <c r="K400" t="s">
        <v>130</v>
      </c>
      <c r="L400" t="s">
        <v>195</v>
      </c>
      <c r="M400" t="s">
        <v>41</v>
      </c>
      <c r="N400" t="s">
        <v>1321</v>
      </c>
      <c r="O400" t="s">
        <v>1322</v>
      </c>
    </row>
    <row r="401" spans="1:15" x14ac:dyDescent="0.2">
      <c r="A401">
        <v>400</v>
      </c>
      <c r="B401" t="s">
        <v>188</v>
      </c>
      <c r="C401" t="s">
        <v>189</v>
      </c>
      <c r="D401" t="s">
        <v>17</v>
      </c>
      <c r="E401" t="s">
        <v>18</v>
      </c>
      <c r="F401">
        <v>2.42</v>
      </c>
      <c r="G401">
        <v>76</v>
      </c>
      <c r="H401" t="s">
        <v>61</v>
      </c>
      <c r="I401" t="s">
        <v>20</v>
      </c>
      <c r="J401" t="s">
        <v>1323</v>
      </c>
      <c r="K401" t="s">
        <v>191</v>
      </c>
      <c r="L401" t="s">
        <v>46</v>
      </c>
      <c r="M401" t="s">
        <v>24</v>
      </c>
      <c r="N401" t="s">
        <v>1324</v>
      </c>
      <c r="O401" t="s">
        <v>1325</v>
      </c>
    </row>
    <row r="402" spans="1:15" x14ac:dyDescent="0.2">
      <c r="A402">
        <v>401</v>
      </c>
      <c r="B402" t="s">
        <v>67</v>
      </c>
      <c r="C402" t="s">
        <v>68</v>
      </c>
      <c r="D402" t="s">
        <v>17</v>
      </c>
      <c r="E402" t="s">
        <v>69</v>
      </c>
      <c r="F402">
        <v>1.73</v>
      </c>
      <c r="G402">
        <v>36.9</v>
      </c>
      <c r="H402" t="s">
        <v>19</v>
      </c>
      <c r="I402" t="s">
        <v>38</v>
      </c>
      <c r="J402" t="s">
        <v>1326</v>
      </c>
      <c r="K402" t="s">
        <v>142</v>
      </c>
      <c r="L402" t="s">
        <v>72</v>
      </c>
      <c r="M402" t="s">
        <v>73</v>
      </c>
      <c r="N402" t="s">
        <v>1327</v>
      </c>
      <c r="O402" t="s">
        <v>1328</v>
      </c>
    </row>
    <row r="403" spans="1:15" x14ac:dyDescent="0.2">
      <c r="A403">
        <v>402</v>
      </c>
      <c r="B403" t="s">
        <v>392</v>
      </c>
      <c r="C403" t="s">
        <v>393</v>
      </c>
      <c r="D403" t="s">
        <v>17</v>
      </c>
      <c r="E403" t="s">
        <v>18</v>
      </c>
      <c r="F403">
        <v>2.41</v>
      </c>
      <c r="G403">
        <v>75</v>
      </c>
      <c r="H403" t="s">
        <v>19</v>
      </c>
      <c r="I403" t="s">
        <v>20</v>
      </c>
      <c r="J403" t="s">
        <v>1329</v>
      </c>
      <c r="K403" t="s">
        <v>191</v>
      </c>
      <c r="L403" t="s">
        <v>46</v>
      </c>
      <c r="M403" t="s">
        <v>24</v>
      </c>
      <c r="N403" t="s">
        <v>1330</v>
      </c>
      <c r="O403" t="s">
        <v>1331</v>
      </c>
    </row>
    <row r="404" spans="1:15" x14ac:dyDescent="0.2">
      <c r="A404">
        <v>403</v>
      </c>
      <c r="B404" t="s">
        <v>127</v>
      </c>
      <c r="C404" t="s">
        <v>128</v>
      </c>
      <c r="D404" t="s">
        <v>17</v>
      </c>
      <c r="E404" t="s">
        <v>18</v>
      </c>
      <c r="F404">
        <v>0.53</v>
      </c>
      <c r="G404">
        <v>263.89999999999998</v>
      </c>
      <c r="H404" t="s">
        <v>156</v>
      </c>
      <c r="I404" t="s">
        <v>38</v>
      </c>
      <c r="J404" t="s">
        <v>1332</v>
      </c>
      <c r="K404" t="s">
        <v>191</v>
      </c>
      <c r="L404" t="s">
        <v>31</v>
      </c>
      <c r="M404" t="s">
        <v>24</v>
      </c>
      <c r="N404" t="s">
        <v>1333</v>
      </c>
      <c r="O404" t="s">
        <v>1334</v>
      </c>
    </row>
    <row r="405" spans="1:15" x14ac:dyDescent="0.2">
      <c r="A405">
        <v>404</v>
      </c>
      <c r="B405" t="s">
        <v>188</v>
      </c>
      <c r="C405" t="s">
        <v>189</v>
      </c>
      <c r="D405" t="s">
        <v>17</v>
      </c>
      <c r="E405" t="s">
        <v>18</v>
      </c>
      <c r="F405">
        <v>3.12</v>
      </c>
      <c r="G405">
        <v>166.5</v>
      </c>
      <c r="H405" t="s">
        <v>19</v>
      </c>
      <c r="I405" t="s">
        <v>38</v>
      </c>
      <c r="J405" t="s">
        <v>1335</v>
      </c>
      <c r="K405" t="s">
        <v>191</v>
      </c>
      <c r="L405" t="s">
        <v>46</v>
      </c>
      <c r="M405" t="s">
        <v>24</v>
      </c>
      <c r="N405" t="s">
        <v>1336</v>
      </c>
      <c r="O405" t="s">
        <v>1337</v>
      </c>
    </row>
    <row r="406" spans="1:15" x14ac:dyDescent="0.2">
      <c r="A406">
        <v>405</v>
      </c>
      <c r="B406" t="s">
        <v>201</v>
      </c>
      <c r="C406" t="s">
        <v>202</v>
      </c>
      <c r="D406" t="s">
        <v>17</v>
      </c>
      <c r="E406" t="s">
        <v>203</v>
      </c>
      <c r="F406">
        <v>3.07</v>
      </c>
      <c r="G406">
        <v>158.5</v>
      </c>
      <c r="H406" t="s">
        <v>19</v>
      </c>
      <c r="I406" t="s">
        <v>20</v>
      </c>
      <c r="J406" t="s">
        <v>1338</v>
      </c>
      <c r="K406" t="s">
        <v>106</v>
      </c>
      <c r="L406" t="s">
        <v>259</v>
      </c>
      <c r="M406" t="s">
        <v>41</v>
      </c>
      <c r="N406" t="s">
        <v>1339</v>
      </c>
      <c r="O406" t="s">
        <v>1340</v>
      </c>
    </row>
    <row r="407" spans="1:15" x14ac:dyDescent="0.2">
      <c r="A407">
        <v>406</v>
      </c>
      <c r="B407" t="s">
        <v>87</v>
      </c>
      <c r="C407" t="s">
        <v>88</v>
      </c>
      <c r="D407" t="s">
        <v>17</v>
      </c>
      <c r="E407" t="s">
        <v>69</v>
      </c>
      <c r="F407">
        <v>0.46</v>
      </c>
      <c r="G407">
        <v>5.2</v>
      </c>
      <c r="H407" t="s">
        <v>37</v>
      </c>
      <c r="I407" t="s">
        <v>38</v>
      </c>
      <c r="J407" t="s">
        <v>1341</v>
      </c>
      <c r="K407" t="s">
        <v>106</v>
      </c>
      <c r="L407" t="s">
        <v>72</v>
      </c>
      <c r="M407" t="s">
        <v>32</v>
      </c>
      <c r="N407" t="s">
        <v>1342</v>
      </c>
      <c r="O407" t="s">
        <v>1343</v>
      </c>
    </row>
    <row r="408" spans="1:15" x14ac:dyDescent="0.2">
      <c r="A408">
        <v>407</v>
      </c>
      <c r="B408" t="s">
        <v>145</v>
      </c>
      <c r="C408" t="s">
        <v>146</v>
      </c>
      <c r="D408" t="s">
        <v>17</v>
      </c>
      <c r="E408" t="s">
        <v>18</v>
      </c>
      <c r="F408">
        <v>2.92</v>
      </c>
      <c r="G408">
        <v>146.9</v>
      </c>
      <c r="H408" t="s">
        <v>61</v>
      </c>
      <c r="I408" t="s">
        <v>38</v>
      </c>
      <c r="J408" t="s">
        <v>1344</v>
      </c>
      <c r="K408" t="s">
        <v>148</v>
      </c>
      <c r="L408" t="s">
        <v>475</v>
      </c>
      <c r="M408" t="s">
        <v>41</v>
      </c>
      <c r="N408" t="s">
        <v>1345</v>
      </c>
      <c r="O408" t="s">
        <v>1346</v>
      </c>
    </row>
    <row r="409" spans="1:15" x14ac:dyDescent="0.2">
      <c r="A409">
        <v>408</v>
      </c>
      <c r="B409" t="s">
        <v>188</v>
      </c>
      <c r="C409" t="s">
        <v>189</v>
      </c>
      <c r="D409" t="s">
        <v>17</v>
      </c>
      <c r="E409" t="s">
        <v>18</v>
      </c>
      <c r="F409">
        <v>2.02</v>
      </c>
      <c r="G409">
        <v>62.4</v>
      </c>
      <c r="H409" t="s">
        <v>61</v>
      </c>
      <c r="I409" t="s">
        <v>38</v>
      </c>
      <c r="J409" t="s">
        <v>1347</v>
      </c>
      <c r="K409" t="s">
        <v>252</v>
      </c>
      <c r="L409" t="s">
        <v>46</v>
      </c>
      <c r="M409" t="s">
        <v>24</v>
      </c>
      <c r="N409" t="s">
        <v>1348</v>
      </c>
      <c r="O409" t="s">
        <v>1349</v>
      </c>
    </row>
    <row r="410" spans="1:15" x14ac:dyDescent="0.2">
      <c r="A410">
        <v>409</v>
      </c>
      <c r="B410" t="s">
        <v>207</v>
      </c>
      <c r="C410" t="s">
        <v>208</v>
      </c>
      <c r="D410" t="s">
        <v>17</v>
      </c>
      <c r="E410" t="s">
        <v>18</v>
      </c>
      <c r="F410">
        <v>1.89</v>
      </c>
      <c r="G410">
        <v>42.6</v>
      </c>
      <c r="H410" t="s">
        <v>19</v>
      </c>
      <c r="I410" t="s">
        <v>104</v>
      </c>
      <c r="J410" t="s">
        <v>1350</v>
      </c>
      <c r="K410" t="s">
        <v>210</v>
      </c>
      <c r="L410" t="s">
        <v>211</v>
      </c>
      <c r="M410" t="s">
        <v>24</v>
      </c>
      <c r="N410" t="s">
        <v>1351</v>
      </c>
      <c r="O410" t="s">
        <v>1352</v>
      </c>
    </row>
    <row r="411" spans="1:15" x14ac:dyDescent="0.2">
      <c r="A411">
        <v>410</v>
      </c>
      <c r="B411" t="s">
        <v>15</v>
      </c>
      <c r="C411" t="s">
        <v>16</v>
      </c>
      <c r="D411" t="s">
        <v>17</v>
      </c>
      <c r="E411" t="s">
        <v>18</v>
      </c>
      <c r="F411">
        <v>1.88</v>
      </c>
      <c r="G411">
        <v>60.1</v>
      </c>
      <c r="H411" t="s">
        <v>37</v>
      </c>
      <c r="I411" t="s">
        <v>104</v>
      </c>
      <c r="J411" t="s">
        <v>1353</v>
      </c>
      <c r="K411" t="s">
        <v>45</v>
      </c>
      <c r="L411" t="s">
        <v>84</v>
      </c>
      <c r="M411" t="s">
        <v>24</v>
      </c>
      <c r="N411" t="s">
        <v>1354</v>
      </c>
      <c r="O411" t="s">
        <v>1355</v>
      </c>
    </row>
    <row r="412" spans="1:15" x14ac:dyDescent="0.2">
      <c r="A412">
        <v>411</v>
      </c>
      <c r="B412" t="s">
        <v>188</v>
      </c>
      <c r="C412" t="s">
        <v>189</v>
      </c>
      <c r="D412" t="s">
        <v>17</v>
      </c>
      <c r="E412" t="s">
        <v>18</v>
      </c>
      <c r="F412">
        <v>1.78</v>
      </c>
      <c r="G412">
        <v>55.6</v>
      </c>
      <c r="H412" t="s">
        <v>37</v>
      </c>
      <c r="I412" t="s">
        <v>20</v>
      </c>
      <c r="J412" t="s">
        <v>1356</v>
      </c>
      <c r="K412" t="s">
        <v>191</v>
      </c>
      <c r="L412" t="s">
        <v>23</v>
      </c>
      <c r="M412" t="s">
        <v>24</v>
      </c>
      <c r="N412" t="s">
        <v>1357</v>
      </c>
      <c r="O412" t="s">
        <v>1358</v>
      </c>
    </row>
    <row r="413" spans="1:15" x14ac:dyDescent="0.2">
      <c r="A413">
        <v>412</v>
      </c>
      <c r="B413" t="s">
        <v>188</v>
      </c>
      <c r="C413" t="s">
        <v>189</v>
      </c>
      <c r="D413" t="s">
        <v>17</v>
      </c>
      <c r="E413" t="s">
        <v>18</v>
      </c>
      <c r="F413">
        <v>1.04</v>
      </c>
      <c r="G413">
        <v>31.5</v>
      </c>
      <c r="H413" t="s">
        <v>37</v>
      </c>
      <c r="I413" t="s">
        <v>104</v>
      </c>
      <c r="J413" t="s">
        <v>1359</v>
      </c>
      <c r="K413" t="s">
        <v>191</v>
      </c>
      <c r="L413" t="s">
        <v>23</v>
      </c>
      <c r="M413" t="s">
        <v>24</v>
      </c>
      <c r="N413" t="s">
        <v>1360</v>
      </c>
      <c r="O413" t="s">
        <v>1361</v>
      </c>
    </row>
    <row r="414" spans="1:15" x14ac:dyDescent="0.2">
      <c r="A414">
        <v>413</v>
      </c>
      <c r="B414" t="s">
        <v>120</v>
      </c>
      <c r="C414" t="s">
        <v>121</v>
      </c>
      <c r="D414" t="s">
        <v>17</v>
      </c>
      <c r="E414" t="s">
        <v>18</v>
      </c>
      <c r="F414">
        <v>2.99</v>
      </c>
      <c r="G414">
        <v>134.5</v>
      </c>
      <c r="H414" t="s">
        <v>19</v>
      </c>
      <c r="I414" t="s">
        <v>20</v>
      </c>
      <c r="J414" t="s">
        <v>1362</v>
      </c>
      <c r="K414" t="s">
        <v>135</v>
      </c>
      <c r="L414" t="s">
        <v>46</v>
      </c>
      <c r="M414" t="s">
        <v>73</v>
      </c>
      <c r="N414" t="s">
        <v>1363</v>
      </c>
      <c r="O414" t="s">
        <v>1364</v>
      </c>
    </row>
    <row r="415" spans="1:15" x14ac:dyDescent="0.2">
      <c r="A415">
        <v>414</v>
      </c>
      <c r="B415" t="s">
        <v>188</v>
      </c>
      <c r="C415" t="s">
        <v>189</v>
      </c>
      <c r="D415" t="s">
        <v>17</v>
      </c>
      <c r="E415" t="s">
        <v>18</v>
      </c>
      <c r="F415">
        <v>1.84</v>
      </c>
      <c r="G415">
        <v>60.9</v>
      </c>
      <c r="H415" t="s">
        <v>37</v>
      </c>
      <c r="I415" t="s">
        <v>104</v>
      </c>
      <c r="J415" t="s">
        <v>1365</v>
      </c>
      <c r="K415" t="s">
        <v>252</v>
      </c>
      <c r="L415" t="s">
        <v>46</v>
      </c>
      <c r="M415" t="s">
        <v>24</v>
      </c>
      <c r="N415" t="s">
        <v>1366</v>
      </c>
      <c r="O415" t="s">
        <v>1367</v>
      </c>
    </row>
    <row r="416" spans="1:15" x14ac:dyDescent="0.2">
      <c r="A416">
        <v>415</v>
      </c>
      <c r="B416" t="s">
        <v>27</v>
      </c>
      <c r="C416" t="s">
        <v>28</v>
      </c>
      <c r="D416" t="s">
        <v>17</v>
      </c>
      <c r="E416" t="s">
        <v>18</v>
      </c>
      <c r="F416">
        <v>3.07</v>
      </c>
      <c r="G416">
        <v>195.5</v>
      </c>
      <c r="H416" t="s">
        <v>19</v>
      </c>
      <c r="I416" t="s">
        <v>38</v>
      </c>
      <c r="J416" t="s">
        <v>1368</v>
      </c>
      <c r="K416" t="s">
        <v>240</v>
      </c>
      <c r="L416" t="s">
        <v>31</v>
      </c>
      <c r="M416" t="s">
        <v>32</v>
      </c>
      <c r="N416" t="s">
        <v>1369</v>
      </c>
      <c r="O416" t="s">
        <v>1370</v>
      </c>
    </row>
    <row r="417" spans="1:15" x14ac:dyDescent="0.2">
      <c r="A417">
        <v>416</v>
      </c>
      <c r="B417" t="s">
        <v>201</v>
      </c>
      <c r="C417" t="s">
        <v>202</v>
      </c>
      <c r="D417" t="s">
        <v>17</v>
      </c>
      <c r="E417" t="s">
        <v>203</v>
      </c>
      <c r="F417">
        <v>2.92</v>
      </c>
      <c r="G417">
        <v>161</v>
      </c>
      <c r="H417" t="s">
        <v>61</v>
      </c>
      <c r="I417" t="s">
        <v>104</v>
      </c>
      <c r="J417" t="s">
        <v>1371</v>
      </c>
      <c r="K417" t="s">
        <v>538</v>
      </c>
      <c r="L417" t="s">
        <v>259</v>
      </c>
      <c r="M417" t="s">
        <v>41</v>
      </c>
      <c r="N417" t="s">
        <v>1372</v>
      </c>
      <c r="O417" t="s">
        <v>1373</v>
      </c>
    </row>
    <row r="418" spans="1:15" x14ac:dyDescent="0.2">
      <c r="A418">
        <v>417</v>
      </c>
      <c r="B418" t="s">
        <v>76</v>
      </c>
      <c r="C418" t="s">
        <v>77</v>
      </c>
      <c r="D418" t="s">
        <v>17</v>
      </c>
      <c r="E418" t="s">
        <v>18</v>
      </c>
      <c r="F418">
        <v>0.48</v>
      </c>
      <c r="G418">
        <v>35.1</v>
      </c>
      <c r="H418" t="s">
        <v>156</v>
      </c>
      <c r="I418" t="s">
        <v>20</v>
      </c>
      <c r="J418" t="s">
        <v>1374</v>
      </c>
      <c r="K418" t="s">
        <v>366</v>
      </c>
      <c r="L418" t="s">
        <v>46</v>
      </c>
      <c r="M418" t="s">
        <v>24</v>
      </c>
      <c r="N418" t="s">
        <v>1375</v>
      </c>
      <c r="O418" t="s">
        <v>1376</v>
      </c>
    </row>
    <row r="419" spans="1:15" x14ac:dyDescent="0.2">
      <c r="A419">
        <v>418</v>
      </c>
      <c r="B419" t="s">
        <v>120</v>
      </c>
      <c r="C419" t="s">
        <v>121</v>
      </c>
      <c r="D419" t="s">
        <v>17</v>
      </c>
      <c r="E419" t="s">
        <v>18</v>
      </c>
      <c r="F419">
        <v>3.44</v>
      </c>
      <c r="G419">
        <v>197.1</v>
      </c>
      <c r="H419" t="s">
        <v>19</v>
      </c>
      <c r="I419" t="s">
        <v>38</v>
      </c>
      <c r="J419" t="s">
        <v>1377</v>
      </c>
      <c r="K419" t="s">
        <v>135</v>
      </c>
      <c r="L419" t="s">
        <v>46</v>
      </c>
      <c r="M419" t="s">
        <v>73</v>
      </c>
      <c r="N419" t="s">
        <v>1378</v>
      </c>
      <c r="O419" t="s">
        <v>1379</v>
      </c>
    </row>
    <row r="420" spans="1:15" x14ac:dyDescent="0.2">
      <c r="A420">
        <v>419</v>
      </c>
      <c r="B420" t="s">
        <v>67</v>
      </c>
      <c r="C420" t="s">
        <v>68</v>
      </c>
      <c r="D420" t="s">
        <v>17</v>
      </c>
      <c r="E420" t="s">
        <v>69</v>
      </c>
      <c r="F420">
        <v>1.52</v>
      </c>
      <c r="G420">
        <v>22.6</v>
      </c>
      <c r="H420" t="s">
        <v>19</v>
      </c>
      <c r="I420" t="s">
        <v>104</v>
      </c>
      <c r="J420" t="s">
        <v>1380</v>
      </c>
      <c r="K420" t="s">
        <v>71</v>
      </c>
      <c r="L420" t="s">
        <v>72</v>
      </c>
      <c r="M420" t="s">
        <v>73</v>
      </c>
      <c r="N420" t="s">
        <v>1381</v>
      </c>
      <c r="O420" t="s">
        <v>1382</v>
      </c>
    </row>
    <row r="421" spans="1:15" x14ac:dyDescent="0.2">
      <c r="A421">
        <v>420</v>
      </c>
      <c r="B421" t="s">
        <v>145</v>
      </c>
      <c r="C421" t="s">
        <v>146</v>
      </c>
      <c r="D421" t="s">
        <v>17</v>
      </c>
      <c r="E421" t="s">
        <v>18</v>
      </c>
      <c r="F421">
        <v>2.11</v>
      </c>
      <c r="G421">
        <v>77.099999999999994</v>
      </c>
      <c r="H421" t="s">
        <v>61</v>
      </c>
      <c r="I421" t="s">
        <v>38</v>
      </c>
      <c r="J421" t="s">
        <v>1383</v>
      </c>
      <c r="K421" t="s">
        <v>148</v>
      </c>
      <c r="L421" t="s">
        <v>23</v>
      </c>
      <c r="M421" t="s">
        <v>41</v>
      </c>
      <c r="N421" t="s">
        <v>1384</v>
      </c>
      <c r="O421" t="s">
        <v>1385</v>
      </c>
    </row>
    <row r="422" spans="1:15" x14ac:dyDescent="0.2">
      <c r="A422">
        <v>421</v>
      </c>
      <c r="B422" t="s">
        <v>49</v>
      </c>
      <c r="C422" t="s">
        <v>50</v>
      </c>
      <c r="D422" t="s">
        <v>17</v>
      </c>
      <c r="E422" t="s">
        <v>18</v>
      </c>
      <c r="F422">
        <v>2.66</v>
      </c>
      <c r="G422">
        <v>116.2</v>
      </c>
      <c r="H422" t="s">
        <v>19</v>
      </c>
      <c r="I422" t="s">
        <v>104</v>
      </c>
      <c r="J422" t="s">
        <v>117</v>
      </c>
      <c r="K422" t="s">
        <v>504</v>
      </c>
      <c r="L422" t="s">
        <v>56</v>
      </c>
      <c r="M422" t="s">
        <v>32</v>
      </c>
      <c r="N422" t="s">
        <v>1386</v>
      </c>
      <c r="O422" t="s">
        <v>1387</v>
      </c>
    </row>
    <row r="423" spans="1:15" x14ac:dyDescent="0.2">
      <c r="A423">
        <v>422</v>
      </c>
      <c r="B423" t="s">
        <v>127</v>
      </c>
      <c r="C423" t="s">
        <v>128</v>
      </c>
      <c r="D423" t="s">
        <v>17</v>
      </c>
      <c r="E423" t="s">
        <v>18</v>
      </c>
      <c r="F423">
        <v>3.18</v>
      </c>
      <c r="G423">
        <v>473.1</v>
      </c>
      <c r="H423" t="s">
        <v>37</v>
      </c>
      <c r="I423" t="s">
        <v>104</v>
      </c>
      <c r="J423" t="s">
        <v>1388</v>
      </c>
      <c r="K423" t="s">
        <v>130</v>
      </c>
      <c r="L423" t="s">
        <v>131</v>
      </c>
      <c r="M423" t="s">
        <v>24</v>
      </c>
      <c r="N423" t="s">
        <v>1389</v>
      </c>
      <c r="O423" t="s">
        <v>1390</v>
      </c>
    </row>
    <row r="424" spans="1:15" x14ac:dyDescent="0.2">
      <c r="A424">
        <v>423</v>
      </c>
      <c r="B424" t="s">
        <v>27</v>
      </c>
      <c r="C424" t="s">
        <v>28</v>
      </c>
      <c r="D424" t="s">
        <v>17</v>
      </c>
      <c r="E424" t="s">
        <v>18</v>
      </c>
      <c r="F424">
        <v>3.02</v>
      </c>
      <c r="G424">
        <v>183.4</v>
      </c>
      <c r="H424" t="s">
        <v>19</v>
      </c>
      <c r="I424" t="s">
        <v>38</v>
      </c>
      <c r="J424" t="s">
        <v>1391</v>
      </c>
      <c r="K424" t="s">
        <v>30</v>
      </c>
      <c r="L424" t="s">
        <v>389</v>
      </c>
      <c r="M424" t="s">
        <v>32</v>
      </c>
      <c r="N424" t="s">
        <v>1392</v>
      </c>
      <c r="O424" t="s">
        <v>1393</v>
      </c>
    </row>
    <row r="425" spans="1:15" x14ac:dyDescent="0.2">
      <c r="A425">
        <v>424</v>
      </c>
      <c r="B425" t="s">
        <v>67</v>
      </c>
      <c r="C425" t="s">
        <v>68</v>
      </c>
      <c r="D425" t="s">
        <v>17</v>
      </c>
      <c r="E425" t="s">
        <v>69</v>
      </c>
      <c r="F425">
        <v>1.51</v>
      </c>
      <c r="G425">
        <v>28.4</v>
      </c>
      <c r="H425" t="s">
        <v>61</v>
      </c>
      <c r="I425" t="s">
        <v>104</v>
      </c>
      <c r="J425" t="s">
        <v>1394</v>
      </c>
      <c r="K425" t="s">
        <v>142</v>
      </c>
      <c r="L425" t="s">
        <v>310</v>
      </c>
      <c r="M425" t="s">
        <v>73</v>
      </c>
      <c r="N425" t="s">
        <v>1395</v>
      </c>
      <c r="O425" t="s">
        <v>1396</v>
      </c>
    </row>
    <row r="426" spans="1:15" x14ac:dyDescent="0.2">
      <c r="A426">
        <v>425</v>
      </c>
      <c r="B426" t="s">
        <v>127</v>
      </c>
      <c r="C426" t="s">
        <v>128</v>
      </c>
      <c r="D426" t="s">
        <v>17</v>
      </c>
      <c r="E426" t="s">
        <v>18</v>
      </c>
      <c r="F426">
        <v>5.0999999999999996</v>
      </c>
      <c r="G426">
        <v>698.8</v>
      </c>
      <c r="H426" t="s">
        <v>19</v>
      </c>
      <c r="I426" t="s">
        <v>20</v>
      </c>
      <c r="J426" t="s">
        <v>1162</v>
      </c>
      <c r="K426" t="s">
        <v>191</v>
      </c>
      <c r="L426" t="s">
        <v>131</v>
      </c>
      <c r="M426" t="s">
        <v>24</v>
      </c>
      <c r="N426" t="s">
        <v>1397</v>
      </c>
      <c r="O426" t="s">
        <v>1398</v>
      </c>
    </row>
    <row r="427" spans="1:15" x14ac:dyDescent="0.2">
      <c r="A427">
        <v>426</v>
      </c>
      <c r="B427" t="s">
        <v>87</v>
      </c>
      <c r="C427" t="s">
        <v>88</v>
      </c>
      <c r="D427" t="s">
        <v>17</v>
      </c>
      <c r="E427" t="s">
        <v>69</v>
      </c>
      <c r="F427">
        <v>1.31</v>
      </c>
      <c r="G427">
        <v>17.3</v>
      </c>
      <c r="H427" t="s">
        <v>61</v>
      </c>
      <c r="I427" t="s">
        <v>38</v>
      </c>
      <c r="J427" t="s">
        <v>1399</v>
      </c>
      <c r="K427" t="s">
        <v>248</v>
      </c>
      <c r="L427" t="s">
        <v>91</v>
      </c>
      <c r="M427" t="s">
        <v>32</v>
      </c>
      <c r="N427" t="s">
        <v>1400</v>
      </c>
      <c r="O427" t="s">
        <v>1401</v>
      </c>
    </row>
    <row r="428" spans="1:15" x14ac:dyDescent="0.2">
      <c r="A428">
        <v>427</v>
      </c>
      <c r="B428" t="s">
        <v>35</v>
      </c>
      <c r="C428" t="s">
        <v>36</v>
      </c>
      <c r="D428" t="s">
        <v>17</v>
      </c>
      <c r="E428" t="s">
        <v>18</v>
      </c>
      <c r="F428">
        <v>2.88</v>
      </c>
      <c r="G428">
        <v>197.6</v>
      </c>
      <c r="H428" t="s">
        <v>61</v>
      </c>
      <c r="I428" t="s">
        <v>20</v>
      </c>
      <c r="J428" t="s">
        <v>1402</v>
      </c>
      <c r="K428" t="s">
        <v>240</v>
      </c>
      <c r="L428" t="s">
        <v>40</v>
      </c>
      <c r="M428" t="s">
        <v>41</v>
      </c>
      <c r="N428" t="s">
        <v>1403</v>
      </c>
      <c r="O428" t="s">
        <v>1404</v>
      </c>
    </row>
    <row r="429" spans="1:15" x14ac:dyDescent="0.2">
      <c r="A429">
        <v>428</v>
      </c>
      <c r="B429" t="s">
        <v>49</v>
      </c>
      <c r="C429" t="s">
        <v>50</v>
      </c>
      <c r="D429" t="s">
        <v>17</v>
      </c>
      <c r="E429" t="s">
        <v>18</v>
      </c>
      <c r="F429">
        <v>1.23</v>
      </c>
      <c r="G429">
        <v>63.7</v>
      </c>
      <c r="H429" t="s">
        <v>37</v>
      </c>
      <c r="I429" t="s">
        <v>20</v>
      </c>
      <c r="J429" t="s">
        <v>1394</v>
      </c>
      <c r="K429" t="s">
        <v>161</v>
      </c>
      <c r="L429" t="s">
        <v>153</v>
      </c>
      <c r="M429" t="s">
        <v>32</v>
      </c>
      <c r="N429" t="s">
        <v>1405</v>
      </c>
      <c r="O429" t="s">
        <v>1406</v>
      </c>
    </row>
    <row r="430" spans="1:15" x14ac:dyDescent="0.2">
      <c r="A430">
        <v>429</v>
      </c>
      <c r="B430" t="s">
        <v>207</v>
      </c>
      <c r="C430" t="s">
        <v>208</v>
      </c>
      <c r="D430" t="s">
        <v>17</v>
      </c>
      <c r="E430" t="s">
        <v>18</v>
      </c>
      <c r="F430">
        <v>2.0699999999999998</v>
      </c>
      <c r="G430">
        <v>53.4</v>
      </c>
      <c r="H430" t="s">
        <v>19</v>
      </c>
      <c r="I430" t="s">
        <v>104</v>
      </c>
      <c r="J430" t="s">
        <v>1407</v>
      </c>
      <c r="K430" t="s">
        <v>210</v>
      </c>
      <c r="L430" t="s">
        <v>452</v>
      </c>
      <c r="M430" t="s">
        <v>24</v>
      </c>
      <c r="N430" t="s">
        <v>1408</v>
      </c>
      <c r="O430" t="s">
        <v>1409</v>
      </c>
    </row>
    <row r="431" spans="1:15" x14ac:dyDescent="0.2">
      <c r="A431">
        <v>430</v>
      </c>
      <c r="B431" t="s">
        <v>188</v>
      </c>
      <c r="C431" t="s">
        <v>189</v>
      </c>
      <c r="D431" t="s">
        <v>17</v>
      </c>
      <c r="E431" t="s">
        <v>18</v>
      </c>
      <c r="F431">
        <v>2.16</v>
      </c>
      <c r="G431">
        <v>70.5</v>
      </c>
      <c r="H431" t="s">
        <v>19</v>
      </c>
      <c r="I431" t="s">
        <v>104</v>
      </c>
      <c r="J431" t="s">
        <v>769</v>
      </c>
      <c r="K431" t="s">
        <v>252</v>
      </c>
      <c r="L431" t="s">
        <v>23</v>
      </c>
      <c r="M431" t="s">
        <v>24</v>
      </c>
      <c r="N431" t="s">
        <v>1410</v>
      </c>
      <c r="O431" t="s">
        <v>1411</v>
      </c>
    </row>
    <row r="432" spans="1:15" x14ac:dyDescent="0.2">
      <c r="A432">
        <v>431</v>
      </c>
      <c r="B432" t="s">
        <v>59</v>
      </c>
      <c r="C432" t="s">
        <v>60</v>
      </c>
      <c r="D432" t="s">
        <v>17</v>
      </c>
      <c r="E432" t="s">
        <v>18</v>
      </c>
      <c r="F432">
        <v>2.5099999999999998</v>
      </c>
      <c r="G432">
        <v>121.9</v>
      </c>
      <c r="H432" t="s">
        <v>19</v>
      </c>
      <c r="I432" t="s">
        <v>20</v>
      </c>
      <c r="J432" t="s">
        <v>1412</v>
      </c>
      <c r="K432" t="s">
        <v>520</v>
      </c>
      <c r="L432" t="s">
        <v>581</v>
      </c>
      <c r="M432" t="s">
        <v>41</v>
      </c>
      <c r="N432" t="s">
        <v>1413</v>
      </c>
      <c r="O432" t="s">
        <v>1414</v>
      </c>
    </row>
    <row r="433" spans="1:15" x14ac:dyDescent="0.2">
      <c r="A433">
        <v>432</v>
      </c>
      <c r="B433" t="s">
        <v>188</v>
      </c>
      <c r="C433" t="s">
        <v>189</v>
      </c>
      <c r="D433" t="s">
        <v>17</v>
      </c>
      <c r="E433" t="s">
        <v>18</v>
      </c>
      <c r="F433">
        <v>1.1000000000000001</v>
      </c>
      <c r="G433">
        <v>32.6</v>
      </c>
      <c r="H433" t="s">
        <v>37</v>
      </c>
      <c r="I433" t="s">
        <v>20</v>
      </c>
      <c r="J433" t="s">
        <v>1415</v>
      </c>
      <c r="K433" t="s">
        <v>191</v>
      </c>
      <c r="L433" t="s">
        <v>80</v>
      </c>
      <c r="M433" t="s">
        <v>24</v>
      </c>
      <c r="N433" t="s">
        <v>1416</v>
      </c>
      <c r="O433" t="s">
        <v>1417</v>
      </c>
    </row>
    <row r="434" spans="1:15" x14ac:dyDescent="0.2">
      <c r="A434">
        <v>433</v>
      </c>
      <c r="B434" t="s">
        <v>15</v>
      </c>
      <c r="C434" t="s">
        <v>16</v>
      </c>
      <c r="D434" t="s">
        <v>17</v>
      </c>
      <c r="E434" t="s">
        <v>18</v>
      </c>
      <c r="F434">
        <v>2.57</v>
      </c>
      <c r="G434">
        <v>101.4</v>
      </c>
      <c r="H434" t="s">
        <v>19</v>
      </c>
      <c r="I434" t="s">
        <v>20</v>
      </c>
      <c r="J434" t="s">
        <v>1418</v>
      </c>
      <c r="K434" t="s">
        <v>45</v>
      </c>
      <c r="L434" t="s">
        <v>46</v>
      </c>
      <c r="M434" t="s">
        <v>24</v>
      </c>
      <c r="N434" t="s">
        <v>1419</v>
      </c>
      <c r="O434" t="s">
        <v>1420</v>
      </c>
    </row>
    <row r="435" spans="1:15" x14ac:dyDescent="0.2">
      <c r="A435">
        <v>434</v>
      </c>
      <c r="B435" t="s">
        <v>201</v>
      </c>
      <c r="C435" t="s">
        <v>202</v>
      </c>
      <c r="D435" t="s">
        <v>17</v>
      </c>
      <c r="E435" t="s">
        <v>203</v>
      </c>
      <c r="F435">
        <v>2.93</v>
      </c>
      <c r="G435">
        <v>178.8</v>
      </c>
      <c r="H435" t="s">
        <v>19</v>
      </c>
      <c r="I435" t="s">
        <v>38</v>
      </c>
      <c r="J435" t="s">
        <v>580</v>
      </c>
      <c r="K435" t="s">
        <v>90</v>
      </c>
      <c r="L435" t="s">
        <v>23</v>
      </c>
      <c r="M435" t="s">
        <v>41</v>
      </c>
      <c r="N435" t="s">
        <v>1421</v>
      </c>
      <c r="O435" t="s">
        <v>1422</v>
      </c>
    </row>
    <row r="436" spans="1:15" x14ac:dyDescent="0.2">
      <c r="A436">
        <v>435</v>
      </c>
      <c r="B436" t="s">
        <v>27</v>
      </c>
      <c r="C436" t="s">
        <v>28</v>
      </c>
      <c r="D436" t="s">
        <v>17</v>
      </c>
      <c r="E436" t="s">
        <v>18</v>
      </c>
      <c r="F436">
        <v>3.36</v>
      </c>
      <c r="G436">
        <v>196.1</v>
      </c>
      <c r="H436" t="s">
        <v>19</v>
      </c>
      <c r="I436" t="s">
        <v>20</v>
      </c>
      <c r="J436" t="s">
        <v>1423</v>
      </c>
      <c r="K436" t="s">
        <v>45</v>
      </c>
      <c r="L436" t="s">
        <v>317</v>
      </c>
      <c r="M436" t="s">
        <v>32</v>
      </c>
      <c r="N436" t="s">
        <v>1424</v>
      </c>
      <c r="O436" t="s">
        <v>1425</v>
      </c>
    </row>
    <row r="437" spans="1:15" x14ac:dyDescent="0.2">
      <c r="A437">
        <v>436</v>
      </c>
      <c r="B437" t="s">
        <v>76</v>
      </c>
      <c r="C437" t="s">
        <v>77</v>
      </c>
      <c r="D437" t="s">
        <v>17</v>
      </c>
      <c r="E437" t="s">
        <v>18</v>
      </c>
      <c r="F437">
        <v>2.81</v>
      </c>
      <c r="G437">
        <v>134</v>
      </c>
      <c r="H437" t="s">
        <v>19</v>
      </c>
      <c r="I437" t="s">
        <v>104</v>
      </c>
      <c r="J437" t="s">
        <v>1426</v>
      </c>
      <c r="K437" t="s">
        <v>366</v>
      </c>
      <c r="L437" t="s">
        <v>46</v>
      </c>
      <c r="M437" t="s">
        <v>24</v>
      </c>
      <c r="N437" t="s">
        <v>1427</v>
      </c>
      <c r="O437" t="s">
        <v>1428</v>
      </c>
    </row>
    <row r="438" spans="1:15" x14ac:dyDescent="0.2">
      <c r="A438">
        <v>437</v>
      </c>
      <c r="B438" t="s">
        <v>27</v>
      </c>
      <c r="C438" t="s">
        <v>28</v>
      </c>
      <c r="D438" t="s">
        <v>17</v>
      </c>
      <c r="E438" t="s">
        <v>18</v>
      </c>
      <c r="F438">
        <v>0.49</v>
      </c>
      <c r="G438">
        <v>63.2</v>
      </c>
      <c r="H438" t="s">
        <v>156</v>
      </c>
      <c r="I438" t="s">
        <v>104</v>
      </c>
      <c r="J438" t="s">
        <v>1429</v>
      </c>
      <c r="K438" t="s">
        <v>240</v>
      </c>
      <c r="L438" t="s">
        <v>389</v>
      </c>
      <c r="M438" t="s">
        <v>32</v>
      </c>
      <c r="N438" t="s">
        <v>1430</v>
      </c>
      <c r="O438" t="s">
        <v>1431</v>
      </c>
    </row>
    <row r="439" spans="1:15" x14ac:dyDescent="0.2">
      <c r="A439">
        <v>438</v>
      </c>
      <c r="B439" t="s">
        <v>320</v>
      </c>
      <c r="C439" t="s">
        <v>321</v>
      </c>
      <c r="D439" t="s">
        <v>17</v>
      </c>
      <c r="E439" t="s">
        <v>203</v>
      </c>
      <c r="F439">
        <v>1.1299999999999999</v>
      </c>
      <c r="G439">
        <v>40.5</v>
      </c>
      <c r="H439" t="s">
        <v>37</v>
      </c>
      <c r="I439" t="s">
        <v>104</v>
      </c>
      <c r="J439" t="s">
        <v>1432</v>
      </c>
      <c r="K439" t="s">
        <v>330</v>
      </c>
      <c r="L439" t="s">
        <v>23</v>
      </c>
      <c r="M439" t="s">
        <v>323</v>
      </c>
      <c r="N439" t="s">
        <v>1433</v>
      </c>
      <c r="O439" t="s">
        <v>1434</v>
      </c>
    </row>
    <row r="440" spans="1:15" x14ac:dyDescent="0.2">
      <c r="A440">
        <v>439</v>
      </c>
      <c r="B440" t="s">
        <v>207</v>
      </c>
      <c r="C440" t="s">
        <v>208</v>
      </c>
      <c r="D440" t="s">
        <v>17</v>
      </c>
      <c r="E440" t="s">
        <v>18</v>
      </c>
      <c r="F440">
        <v>2.34</v>
      </c>
      <c r="G440">
        <v>76.8</v>
      </c>
      <c r="H440" t="s">
        <v>61</v>
      </c>
      <c r="I440" t="s">
        <v>20</v>
      </c>
      <c r="J440" t="s">
        <v>1114</v>
      </c>
      <c r="K440" t="s">
        <v>210</v>
      </c>
      <c r="L440" t="s">
        <v>452</v>
      </c>
      <c r="M440" t="s">
        <v>24</v>
      </c>
      <c r="N440" t="s">
        <v>1435</v>
      </c>
      <c r="O440" t="s">
        <v>1436</v>
      </c>
    </row>
    <row r="441" spans="1:15" x14ac:dyDescent="0.2">
      <c r="A441">
        <v>440</v>
      </c>
      <c r="B441" t="s">
        <v>207</v>
      </c>
      <c r="C441" t="s">
        <v>208</v>
      </c>
      <c r="D441" t="s">
        <v>17</v>
      </c>
      <c r="E441" t="s">
        <v>18</v>
      </c>
      <c r="F441">
        <v>2.31</v>
      </c>
      <c r="G441">
        <v>62.6</v>
      </c>
      <c r="H441" t="s">
        <v>19</v>
      </c>
      <c r="I441" t="s">
        <v>38</v>
      </c>
      <c r="J441" t="s">
        <v>1437</v>
      </c>
      <c r="K441" t="s">
        <v>210</v>
      </c>
      <c r="L441" t="s">
        <v>211</v>
      </c>
      <c r="M441" t="s">
        <v>24</v>
      </c>
      <c r="N441" t="s">
        <v>1438</v>
      </c>
      <c r="O441" t="s">
        <v>1439</v>
      </c>
    </row>
    <row r="442" spans="1:15" x14ac:dyDescent="0.2">
      <c r="A442">
        <v>441</v>
      </c>
      <c r="B442" t="s">
        <v>115</v>
      </c>
      <c r="C442" t="s">
        <v>116</v>
      </c>
      <c r="D442" t="s">
        <v>17</v>
      </c>
      <c r="E442" t="s">
        <v>18</v>
      </c>
      <c r="F442">
        <v>3.91</v>
      </c>
      <c r="G442">
        <v>512.70000000000005</v>
      </c>
      <c r="H442" t="s">
        <v>61</v>
      </c>
      <c r="I442" t="s">
        <v>104</v>
      </c>
      <c r="J442" t="s">
        <v>464</v>
      </c>
      <c r="K442" t="s">
        <v>152</v>
      </c>
      <c r="L442" t="s">
        <v>153</v>
      </c>
      <c r="M442" t="s">
        <v>24</v>
      </c>
      <c r="N442" t="s">
        <v>1440</v>
      </c>
      <c r="O442" t="s">
        <v>1441</v>
      </c>
    </row>
    <row r="443" spans="1:15" x14ac:dyDescent="0.2">
      <c r="A443">
        <v>442</v>
      </c>
      <c r="B443" t="s">
        <v>188</v>
      </c>
      <c r="C443" t="s">
        <v>189</v>
      </c>
      <c r="D443" t="s">
        <v>17</v>
      </c>
      <c r="E443" t="s">
        <v>18</v>
      </c>
      <c r="F443">
        <v>2.2599999999999998</v>
      </c>
      <c r="G443">
        <v>82</v>
      </c>
      <c r="H443" t="s">
        <v>19</v>
      </c>
      <c r="I443" t="s">
        <v>20</v>
      </c>
      <c r="J443" t="s">
        <v>1442</v>
      </c>
      <c r="K443" t="s">
        <v>191</v>
      </c>
      <c r="L443" t="s">
        <v>80</v>
      </c>
      <c r="M443" t="s">
        <v>24</v>
      </c>
      <c r="N443" t="s">
        <v>1443</v>
      </c>
      <c r="O443" t="s">
        <v>1444</v>
      </c>
    </row>
    <row r="444" spans="1:15" x14ac:dyDescent="0.2">
      <c r="A444">
        <v>443</v>
      </c>
      <c r="B444" t="s">
        <v>145</v>
      </c>
      <c r="C444" t="s">
        <v>146</v>
      </c>
      <c r="D444" t="s">
        <v>17</v>
      </c>
      <c r="E444" t="s">
        <v>18</v>
      </c>
      <c r="F444">
        <v>2.91</v>
      </c>
      <c r="G444">
        <v>114.2</v>
      </c>
      <c r="H444" t="s">
        <v>19</v>
      </c>
      <c r="I444" t="s">
        <v>104</v>
      </c>
      <c r="J444" t="s">
        <v>1445</v>
      </c>
      <c r="K444" t="s">
        <v>148</v>
      </c>
      <c r="L444" t="s">
        <v>23</v>
      </c>
      <c r="M444" t="s">
        <v>41</v>
      </c>
      <c r="N444" t="s">
        <v>1446</v>
      </c>
      <c r="O444" t="s">
        <v>1447</v>
      </c>
    </row>
    <row r="445" spans="1:15" x14ac:dyDescent="0.2">
      <c r="A445">
        <v>444</v>
      </c>
      <c r="B445" t="s">
        <v>27</v>
      </c>
      <c r="C445" t="s">
        <v>28</v>
      </c>
      <c r="D445" t="s">
        <v>17</v>
      </c>
      <c r="E445" t="s">
        <v>18</v>
      </c>
      <c r="F445">
        <v>3.85</v>
      </c>
      <c r="G445">
        <v>273.7</v>
      </c>
      <c r="H445" t="s">
        <v>19</v>
      </c>
      <c r="I445" t="s">
        <v>38</v>
      </c>
      <c r="J445" t="s">
        <v>1448</v>
      </c>
      <c r="K445" t="s">
        <v>240</v>
      </c>
      <c r="L445" t="s">
        <v>31</v>
      </c>
      <c r="M445" t="s">
        <v>32</v>
      </c>
      <c r="N445" t="s">
        <v>1449</v>
      </c>
      <c r="O445" t="s">
        <v>1450</v>
      </c>
    </row>
    <row r="446" spans="1:15" x14ac:dyDescent="0.2">
      <c r="A446">
        <v>445</v>
      </c>
      <c r="B446" t="s">
        <v>67</v>
      </c>
      <c r="C446" t="s">
        <v>68</v>
      </c>
      <c r="D446" t="s">
        <v>17</v>
      </c>
      <c r="E446" t="s">
        <v>69</v>
      </c>
      <c r="F446">
        <v>1.06</v>
      </c>
      <c r="G446">
        <v>11.2</v>
      </c>
      <c r="H446" t="s">
        <v>61</v>
      </c>
      <c r="I446" t="s">
        <v>104</v>
      </c>
      <c r="J446" t="s">
        <v>1451</v>
      </c>
      <c r="K446" t="s">
        <v>71</v>
      </c>
      <c r="L446" t="s">
        <v>72</v>
      </c>
      <c r="M446" t="s">
        <v>73</v>
      </c>
      <c r="N446" t="s">
        <v>1452</v>
      </c>
      <c r="O446" t="s">
        <v>1453</v>
      </c>
    </row>
    <row r="447" spans="1:15" x14ac:dyDescent="0.2">
      <c r="A447">
        <v>446</v>
      </c>
      <c r="B447" t="s">
        <v>49</v>
      </c>
      <c r="C447" t="s">
        <v>50</v>
      </c>
      <c r="D447" t="s">
        <v>17</v>
      </c>
      <c r="E447" t="s">
        <v>18</v>
      </c>
      <c r="F447">
        <v>2.48</v>
      </c>
      <c r="G447">
        <v>101.4</v>
      </c>
      <c r="H447" t="s">
        <v>61</v>
      </c>
      <c r="I447" t="s">
        <v>20</v>
      </c>
      <c r="J447" t="s">
        <v>1454</v>
      </c>
      <c r="K447" t="s">
        <v>504</v>
      </c>
      <c r="L447" t="s">
        <v>56</v>
      </c>
      <c r="M447" t="s">
        <v>32</v>
      </c>
      <c r="N447" t="s">
        <v>1455</v>
      </c>
      <c r="O447" t="s">
        <v>1456</v>
      </c>
    </row>
    <row r="448" spans="1:15" x14ac:dyDescent="0.2">
      <c r="A448">
        <v>447</v>
      </c>
      <c r="B448" t="s">
        <v>320</v>
      </c>
      <c r="C448" t="s">
        <v>321</v>
      </c>
      <c r="D448" t="s">
        <v>17</v>
      </c>
      <c r="E448" t="s">
        <v>203</v>
      </c>
      <c r="F448">
        <v>2.5499999999999998</v>
      </c>
      <c r="G448">
        <v>114.9</v>
      </c>
      <c r="H448" t="s">
        <v>19</v>
      </c>
      <c r="I448" t="s">
        <v>38</v>
      </c>
      <c r="J448" t="s">
        <v>1457</v>
      </c>
      <c r="K448" t="s">
        <v>297</v>
      </c>
      <c r="L448" t="s">
        <v>355</v>
      </c>
      <c r="M448" t="s">
        <v>323</v>
      </c>
      <c r="N448" t="s">
        <v>1458</v>
      </c>
      <c r="O448" t="s">
        <v>1459</v>
      </c>
    </row>
    <row r="449" spans="1:15" x14ac:dyDescent="0.2">
      <c r="A449">
        <v>448</v>
      </c>
      <c r="B449" t="s">
        <v>27</v>
      </c>
      <c r="C449" t="s">
        <v>28</v>
      </c>
      <c r="D449" t="s">
        <v>17</v>
      </c>
      <c r="E449" t="s">
        <v>18</v>
      </c>
      <c r="F449">
        <v>1.54</v>
      </c>
      <c r="G449">
        <v>91.4</v>
      </c>
      <c r="H449" t="s">
        <v>37</v>
      </c>
      <c r="I449" t="s">
        <v>38</v>
      </c>
      <c r="J449" t="s">
        <v>1460</v>
      </c>
      <c r="K449" t="s">
        <v>148</v>
      </c>
      <c r="L449" t="s">
        <v>317</v>
      </c>
      <c r="M449" t="s">
        <v>32</v>
      </c>
      <c r="N449" t="s">
        <v>1461</v>
      </c>
      <c r="O449" t="s">
        <v>1462</v>
      </c>
    </row>
    <row r="450" spans="1:15" x14ac:dyDescent="0.2">
      <c r="A450">
        <v>449</v>
      </c>
      <c r="B450" t="s">
        <v>59</v>
      </c>
      <c r="C450" t="s">
        <v>60</v>
      </c>
      <c r="D450" t="s">
        <v>17</v>
      </c>
      <c r="E450" t="s">
        <v>18</v>
      </c>
      <c r="F450">
        <v>2.09</v>
      </c>
      <c r="G450">
        <v>89.4</v>
      </c>
      <c r="H450" t="s">
        <v>61</v>
      </c>
      <c r="I450" t="s">
        <v>20</v>
      </c>
      <c r="J450" t="s">
        <v>1463</v>
      </c>
      <c r="K450" t="s">
        <v>520</v>
      </c>
      <c r="L450" t="s">
        <v>23</v>
      </c>
      <c r="M450" t="s">
        <v>41</v>
      </c>
      <c r="N450" t="s">
        <v>1464</v>
      </c>
      <c r="O450" t="s">
        <v>1465</v>
      </c>
    </row>
    <row r="451" spans="1:15" x14ac:dyDescent="0.2">
      <c r="A451">
        <v>450</v>
      </c>
      <c r="B451" t="s">
        <v>120</v>
      </c>
      <c r="C451" t="s">
        <v>121</v>
      </c>
      <c r="D451" t="s">
        <v>17</v>
      </c>
      <c r="E451" t="s">
        <v>18</v>
      </c>
      <c r="F451">
        <v>2.66</v>
      </c>
      <c r="G451">
        <v>96.8</v>
      </c>
      <c r="H451" t="s">
        <v>19</v>
      </c>
      <c r="I451" t="s">
        <v>20</v>
      </c>
      <c r="J451" t="s">
        <v>1466</v>
      </c>
      <c r="K451" t="s">
        <v>123</v>
      </c>
      <c r="L451" t="s">
        <v>124</v>
      </c>
      <c r="M451" t="s">
        <v>73</v>
      </c>
      <c r="N451" t="s">
        <v>1467</v>
      </c>
      <c r="O451" t="s">
        <v>1468</v>
      </c>
    </row>
    <row r="452" spans="1:15" x14ac:dyDescent="0.2">
      <c r="A452">
        <v>451</v>
      </c>
      <c r="B452" t="s">
        <v>120</v>
      </c>
      <c r="C452" t="s">
        <v>121</v>
      </c>
      <c r="D452" t="s">
        <v>17</v>
      </c>
      <c r="E452" t="s">
        <v>18</v>
      </c>
      <c r="F452">
        <v>1.95</v>
      </c>
      <c r="G452">
        <v>70.7</v>
      </c>
      <c r="H452" t="s">
        <v>37</v>
      </c>
      <c r="I452" t="s">
        <v>104</v>
      </c>
      <c r="J452" t="s">
        <v>1469</v>
      </c>
      <c r="K452" t="s">
        <v>123</v>
      </c>
      <c r="L452" t="s">
        <v>46</v>
      </c>
      <c r="M452" t="s">
        <v>73</v>
      </c>
      <c r="N452" t="s">
        <v>1470</v>
      </c>
      <c r="O452" t="s">
        <v>1471</v>
      </c>
    </row>
    <row r="453" spans="1:15" x14ac:dyDescent="0.2">
      <c r="A453">
        <v>452</v>
      </c>
      <c r="B453" t="s">
        <v>320</v>
      </c>
      <c r="C453" t="s">
        <v>321</v>
      </c>
      <c r="D453" t="s">
        <v>17</v>
      </c>
      <c r="E453" t="s">
        <v>203</v>
      </c>
      <c r="F453">
        <v>2.2000000000000002</v>
      </c>
      <c r="G453">
        <v>79.3</v>
      </c>
      <c r="H453" t="s">
        <v>61</v>
      </c>
      <c r="I453" t="s">
        <v>104</v>
      </c>
      <c r="J453" t="s">
        <v>1472</v>
      </c>
      <c r="K453" t="s">
        <v>297</v>
      </c>
      <c r="L453" t="s">
        <v>23</v>
      </c>
      <c r="M453" t="s">
        <v>323</v>
      </c>
      <c r="N453" t="s">
        <v>1473</v>
      </c>
      <c r="O453" t="s">
        <v>1474</v>
      </c>
    </row>
    <row r="454" spans="1:15" x14ac:dyDescent="0.2">
      <c r="A454">
        <v>453</v>
      </c>
      <c r="B454" t="s">
        <v>127</v>
      </c>
      <c r="C454" t="s">
        <v>128</v>
      </c>
      <c r="D454" t="s">
        <v>17</v>
      </c>
      <c r="E454" t="s">
        <v>18</v>
      </c>
      <c r="F454">
        <v>4.33</v>
      </c>
      <c r="G454">
        <v>550</v>
      </c>
      <c r="H454" t="s">
        <v>19</v>
      </c>
      <c r="I454" t="s">
        <v>38</v>
      </c>
      <c r="J454" t="s">
        <v>1475</v>
      </c>
      <c r="K454" t="s">
        <v>359</v>
      </c>
      <c r="L454" t="s">
        <v>31</v>
      </c>
      <c r="M454" t="s">
        <v>24</v>
      </c>
      <c r="N454" t="s">
        <v>1476</v>
      </c>
      <c r="O454" t="s">
        <v>1477</v>
      </c>
    </row>
    <row r="455" spans="1:15" x14ac:dyDescent="0.2">
      <c r="A455">
        <v>454</v>
      </c>
      <c r="B455" t="s">
        <v>49</v>
      </c>
      <c r="C455" t="s">
        <v>50</v>
      </c>
      <c r="D455" t="s">
        <v>17</v>
      </c>
      <c r="E455" t="s">
        <v>18</v>
      </c>
      <c r="F455">
        <v>2.52</v>
      </c>
      <c r="G455">
        <v>118.3</v>
      </c>
      <c r="H455" t="s">
        <v>19</v>
      </c>
      <c r="I455" t="s">
        <v>104</v>
      </c>
      <c r="J455" t="s">
        <v>1478</v>
      </c>
      <c r="K455" t="s">
        <v>161</v>
      </c>
      <c r="L455" t="s">
        <v>46</v>
      </c>
      <c r="M455" t="s">
        <v>32</v>
      </c>
      <c r="N455" t="s">
        <v>1479</v>
      </c>
      <c r="O455" t="s">
        <v>1480</v>
      </c>
    </row>
    <row r="456" spans="1:15" x14ac:dyDescent="0.2">
      <c r="A456">
        <v>455</v>
      </c>
      <c r="B456" t="s">
        <v>188</v>
      </c>
      <c r="C456" t="s">
        <v>189</v>
      </c>
      <c r="D456" t="s">
        <v>17</v>
      </c>
      <c r="E456" t="s">
        <v>18</v>
      </c>
      <c r="F456">
        <v>2.25</v>
      </c>
      <c r="G456">
        <v>86.8</v>
      </c>
      <c r="H456" t="s">
        <v>19</v>
      </c>
      <c r="I456" t="s">
        <v>104</v>
      </c>
      <c r="J456" t="s">
        <v>1481</v>
      </c>
      <c r="K456" t="s">
        <v>191</v>
      </c>
      <c r="L456" t="s">
        <v>23</v>
      </c>
      <c r="M456" t="s">
        <v>24</v>
      </c>
      <c r="N456" t="s">
        <v>1482</v>
      </c>
      <c r="O456" t="s">
        <v>1483</v>
      </c>
    </row>
    <row r="457" spans="1:15" x14ac:dyDescent="0.2">
      <c r="A457">
        <v>456</v>
      </c>
      <c r="B457" t="s">
        <v>127</v>
      </c>
      <c r="C457" t="s">
        <v>128</v>
      </c>
      <c r="D457" t="s">
        <v>17</v>
      </c>
      <c r="E457" t="s">
        <v>18</v>
      </c>
      <c r="F457">
        <v>3.74</v>
      </c>
      <c r="G457">
        <v>517.70000000000005</v>
      </c>
      <c r="H457" t="s">
        <v>61</v>
      </c>
      <c r="I457" t="s">
        <v>38</v>
      </c>
      <c r="J457" t="s">
        <v>1484</v>
      </c>
      <c r="K457" t="s">
        <v>191</v>
      </c>
      <c r="L457" t="s">
        <v>31</v>
      </c>
      <c r="M457" t="s">
        <v>24</v>
      </c>
      <c r="N457" t="s">
        <v>1485</v>
      </c>
      <c r="O457" t="s">
        <v>1486</v>
      </c>
    </row>
    <row r="458" spans="1:15" x14ac:dyDescent="0.2">
      <c r="A458">
        <v>457</v>
      </c>
      <c r="B458" t="s">
        <v>392</v>
      </c>
      <c r="C458" t="s">
        <v>393</v>
      </c>
      <c r="D458" t="s">
        <v>17</v>
      </c>
      <c r="E458" t="s">
        <v>18</v>
      </c>
      <c r="F458">
        <v>3.25</v>
      </c>
      <c r="G458">
        <v>147.9</v>
      </c>
      <c r="H458" t="s">
        <v>19</v>
      </c>
      <c r="I458" t="s">
        <v>38</v>
      </c>
      <c r="J458" t="s">
        <v>1487</v>
      </c>
      <c r="K458" t="s">
        <v>191</v>
      </c>
      <c r="L458" t="s">
        <v>46</v>
      </c>
      <c r="M458" t="s">
        <v>24</v>
      </c>
      <c r="N458" t="s">
        <v>1488</v>
      </c>
      <c r="O458" t="s">
        <v>1489</v>
      </c>
    </row>
    <row r="459" spans="1:15" x14ac:dyDescent="0.2">
      <c r="A459">
        <v>458</v>
      </c>
      <c r="B459" t="s">
        <v>145</v>
      </c>
      <c r="C459" t="s">
        <v>146</v>
      </c>
      <c r="D459" t="s">
        <v>17</v>
      </c>
      <c r="E459" t="s">
        <v>18</v>
      </c>
      <c r="F459">
        <v>1.94</v>
      </c>
      <c r="G459">
        <v>65.400000000000006</v>
      </c>
      <c r="H459" t="s">
        <v>37</v>
      </c>
      <c r="I459" t="s">
        <v>20</v>
      </c>
      <c r="J459" t="s">
        <v>1490</v>
      </c>
      <c r="K459" t="s">
        <v>148</v>
      </c>
      <c r="L459" t="s">
        <v>23</v>
      </c>
      <c r="M459" t="s">
        <v>41</v>
      </c>
      <c r="N459" t="s">
        <v>1491</v>
      </c>
      <c r="O459" t="s">
        <v>1492</v>
      </c>
    </row>
    <row r="460" spans="1:15" x14ac:dyDescent="0.2">
      <c r="A460">
        <v>459</v>
      </c>
      <c r="B460" t="s">
        <v>183</v>
      </c>
      <c r="C460" t="s">
        <v>184</v>
      </c>
      <c r="D460" t="s">
        <v>17</v>
      </c>
      <c r="E460" t="s">
        <v>18</v>
      </c>
      <c r="F460">
        <v>2.62</v>
      </c>
      <c r="G460">
        <v>117.5</v>
      </c>
      <c r="H460" t="s">
        <v>19</v>
      </c>
      <c r="I460" t="s">
        <v>20</v>
      </c>
      <c r="J460" t="s">
        <v>1493</v>
      </c>
      <c r="K460" t="s">
        <v>130</v>
      </c>
      <c r="L460" t="s">
        <v>46</v>
      </c>
      <c r="M460" t="s">
        <v>41</v>
      </c>
      <c r="N460" t="s">
        <v>1494</v>
      </c>
      <c r="O460" t="s">
        <v>1495</v>
      </c>
    </row>
    <row r="461" spans="1:15" x14ac:dyDescent="0.2">
      <c r="A461">
        <v>460</v>
      </c>
      <c r="B461" t="s">
        <v>392</v>
      </c>
      <c r="C461" t="s">
        <v>393</v>
      </c>
      <c r="D461" t="s">
        <v>17</v>
      </c>
      <c r="E461" t="s">
        <v>18</v>
      </c>
      <c r="F461">
        <v>1.23</v>
      </c>
      <c r="G461">
        <v>38</v>
      </c>
      <c r="H461" t="s">
        <v>37</v>
      </c>
      <c r="I461" t="s">
        <v>38</v>
      </c>
      <c r="J461" t="s">
        <v>1496</v>
      </c>
      <c r="K461" t="s">
        <v>191</v>
      </c>
      <c r="L461" t="s">
        <v>475</v>
      </c>
      <c r="M461" t="s">
        <v>24</v>
      </c>
      <c r="N461" t="s">
        <v>1497</v>
      </c>
      <c r="O461" t="s">
        <v>1498</v>
      </c>
    </row>
    <row r="462" spans="1:15" x14ac:dyDescent="0.2">
      <c r="A462">
        <v>461</v>
      </c>
      <c r="B462" t="s">
        <v>392</v>
      </c>
      <c r="C462" t="s">
        <v>393</v>
      </c>
      <c r="D462" t="s">
        <v>17</v>
      </c>
      <c r="E462" t="s">
        <v>18</v>
      </c>
      <c r="F462">
        <v>2.95</v>
      </c>
      <c r="G462">
        <v>126</v>
      </c>
      <c r="H462" t="s">
        <v>19</v>
      </c>
      <c r="I462" t="s">
        <v>104</v>
      </c>
      <c r="J462" t="s">
        <v>1499</v>
      </c>
      <c r="K462" t="s">
        <v>191</v>
      </c>
      <c r="L462" t="s">
        <v>46</v>
      </c>
      <c r="M462" t="s">
        <v>24</v>
      </c>
      <c r="N462" t="s">
        <v>1500</v>
      </c>
      <c r="O462" t="s">
        <v>1501</v>
      </c>
    </row>
    <row r="463" spans="1:15" x14ac:dyDescent="0.2">
      <c r="A463">
        <v>462</v>
      </c>
      <c r="B463" t="s">
        <v>27</v>
      </c>
      <c r="C463" t="s">
        <v>28</v>
      </c>
      <c r="D463" t="s">
        <v>17</v>
      </c>
      <c r="E463" t="s">
        <v>18</v>
      </c>
      <c r="F463">
        <v>3.75</v>
      </c>
      <c r="G463">
        <v>239</v>
      </c>
      <c r="H463" t="s">
        <v>19</v>
      </c>
      <c r="I463" t="s">
        <v>20</v>
      </c>
      <c r="J463" t="s">
        <v>1502</v>
      </c>
      <c r="K463" t="s">
        <v>148</v>
      </c>
      <c r="L463" t="s">
        <v>31</v>
      </c>
      <c r="M463" t="s">
        <v>32</v>
      </c>
      <c r="N463" t="s">
        <v>1503</v>
      </c>
      <c r="O463" t="s">
        <v>1504</v>
      </c>
    </row>
    <row r="464" spans="1:15" x14ac:dyDescent="0.2">
      <c r="A464">
        <v>463</v>
      </c>
      <c r="B464" t="s">
        <v>145</v>
      </c>
      <c r="C464" t="s">
        <v>146</v>
      </c>
      <c r="D464" t="s">
        <v>17</v>
      </c>
      <c r="E464" t="s">
        <v>18</v>
      </c>
      <c r="F464">
        <v>2.63</v>
      </c>
      <c r="G464">
        <v>103</v>
      </c>
      <c r="H464" t="s">
        <v>19</v>
      </c>
      <c r="I464" t="s">
        <v>38</v>
      </c>
      <c r="J464" t="s">
        <v>1505</v>
      </c>
      <c r="K464" t="s">
        <v>148</v>
      </c>
      <c r="L464" t="s">
        <v>23</v>
      </c>
      <c r="M464" t="s">
        <v>41</v>
      </c>
      <c r="N464" t="s">
        <v>1506</v>
      </c>
      <c r="O464" t="s">
        <v>1507</v>
      </c>
    </row>
    <row r="465" spans="1:15" x14ac:dyDescent="0.2">
      <c r="A465">
        <v>464</v>
      </c>
      <c r="B465" t="s">
        <v>120</v>
      </c>
      <c r="C465" t="s">
        <v>121</v>
      </c>
      <c r="D465" t="s">
        <v>17</v>
      </c>
      <c r="E465" t="s">
        <v>18</v>
      </c>
      <c r="F465">
        <v>2.31</v>
      </c>
      <c r="G465">
        <v>88.6</v>
      </c>
      <c r="H465" t="s">
        <v>37</v>
      </c>
      <c r="I465" t="s">
        <v>104</v>
      </c>
      <c r="J465" t="s">
        <v>1508</v>
      </c>
      <c r="K465" t="s">
        <v>135</v>
      </c>
      <c r="L465" t="s">
        <v>124</v>
      </c>
      <c r="M465" t="s">
        <v>73</v>
      </c>
      <c r="N465" t="s">
        <v>1509</v>
      </c>
      <c r="O465" t="s">
        <v>1510</v>
      </c>
    </row>
    <row r="466" spans="1:15" x14ac:dyDescent="0.2">
      <c r="A466">
        <v>465</v>
      </c>
      <c r="B466" t="s">
        <v>87</v>
      </c>
      <c r="C466" t="s">
        <v>88</v>
      </c>
      <c r="D466" t="s">
        <v>17</v>
      </c>
      <c r="E466" t="s">
        <v>69</v>
      </c>
      <c r="F466">
        <v>1.33</v>
      </c>
      <c r="G466">
        <v>19.7</v>
      </c>
      <c r="H466" t="s">
        <v>19</v>
      </c>
      <c r="I466" t="s">
        <v>20</v>
      </c>
      <c r="J466" t="s">
        <v>797</v>
      </c>
      <c r="K466" t="s">
        <v>90</v>
      </c>
      <c r="L466" t="s">
        <v>91</v>
      </c>
      <c r="M466" t="s">
        <v>32</v>
      </c>
      <c r="N466" t="s">
        <v>1511</v>
      </c>
      <c r="O466" t="s">
        <v>1512</v>
      </c>
    </row>
    <row r="467" spans="1:15" x14ac:dyDescent="0.2">
      <c r="A467">
        <v>466</v>
      </c>
      <c r="B467" t="s">
        <v>35</v>
      </c>
      <c r="C467" t="s">
        <v>36</v>
      </c>
      <c r="D467" t="s">
        <v>17</v>
      </c>
      <c r="E467" t="s">
        <v>18</v>
      </c>
      <c r="F467">
        <v>3.87</v>
      </c>
      <c r="G467">
        <v>347.9</v>
      </c>
      <c r="H467" t="s">
        <v>19</v>
      </c>
      <c r="I467" t="s">
        <v>38</v>
      </c>
      <c r="J467" t="s">
        <v>1513</v>
      </c>
      <c r="K467" t="s">
        <v>30</v>
      </c>
      <c r="L467" t="s">
        <v>244</v>
      </c>
      <c r="M467" t="s">
        <v>41</v>
      </c>
      <c r="N467" t="s">
        <v>1514</v>
      </c>
      <c r="O467" t="s">
        <v>1515</v>
      </c>
    </row>
    <row r="468" spans="1:15" x14ac:dyDescent="0.2">
      <c r="A468">
        <v>467</v>
      </c>
      <c r="B468" t="s">
        <v>15</v>
      </c>
      <c r="C468" t="s">
        <v>16</v>
      </c>
      <c r="D468" t="s">
        <v>17</v>
      </c>
      <c r="E468" t="s">
        <v>18</v>
      </c>
      <c r="F468">
        <v>2.16</v>
      </c>
      <c r="G468">
        <v>65.099999999999994</v>
      </c>
      <c r="H468" t="s">
        <v>19</v>
      </c>
      <c r="I468" t="s">
        <v>20</v>
      </c>
      <c r="J468" t="s">
        <v>1516</v>
      </c>
      <c r="K468" t="s">
        <v>22</v>
      </c>
      <c r="L468" t="s">
        <v>46</v>
      </c>
      <c r="M468" t="s">
        <v>24</v>
      </c>
      <c r="N468" t="s">
        <v>1517</v>
      </c>
      <c r="O468" t="s">
        <v>1518</v>
      </c>
    </row>
    <row r="469" spans="1:15" x14ac:dyDescent="0.2">
      <c r="A469">
        <v>468</v>
      </c>
      <c r="B469" t="s">
        <v>392</v>
      </c>
      <c r="C469" t="s">
        <v>393</v>
      </c>
      <c r="D469" t="s">
        <v>17</v>
      </c>
      <c r="E469" t="s">
        <v>18</v>
      </c>
      <c r="F469">
        <v>2.81</v>
      </c>
      <c r="G469">
        <v>97.2</v>
      </c>
      <c r="H469" t="s">
        <v>19</v>
      </c>
      <c r="I469" t="s">
        <v>20</v>
      </c>
      <c r="J469" t="s">
        <v>375</v>
      </c>
      <c r="K469" t="s">
        <v>191</v>
      </c>
      <c r="L469" t="s">
        <v>475</v>
      </c>
      <c r="M469" t="s">
        <v>24</v>
      </c>
      <c r="N469" t="s">
        <v>1519</v>
      </c>
      <c r="O469" t="s">
        <v>1520</v>
      </c>
    </row>
    <row r="470" spans="1:15" x14ac:dyDescent="0.2">
      <c r="A470">
        <v>469</v>
      </c>
      <c r="B470" t="s">
        <v>67</v>
      </c>
      <c r="C470" t="s">
        <v>68</v>
      </c>
      <c r="D470" t="s">
        <v>17</v>
      </c>
      <c r="E470" t="s">
        <v>69</v>
      </c>
      <c r="F470">
        <v>1.56</v>
      </c>
      <c r="G470">
        <v>32.200000000000003</v>
      </c>
      <c r="H470" t="s">
        <v>19</v>
      </c>
      <c r="I470" t="s">
        <v>20</v>
      </c>
      <c r="J470" t="s">
        <v>1521</v>
      </c>
      <c r="K470" t="s">
        <v>71</v>
      </c>
      <c r="L470" t="s">
        <v>310</v>
      </c>
      <c r="M470" t="s">
        <v>73</v>
      </c>
      <c r="N470" t="s">
        <v>1522</v>
      </c>
      <c r="O470" t="s">
        <v>1523</v>
      </c>
    </row>
    <row r="471" spans="1:15" x14ac:dyDescent="0.2">
      <c r="A471">
        <v>470</v>
      </c>
      <c r="B471" t="s">
        <v>320</v>
      </c>
      <c r="C471" t="s">
        <v>321</v>
      </c>
      <c r="D471" t="s">
        <v>17</v>
      </c>
      <c r="E471" t="s">
        <v>203</v>
      </c>
      <c r="F471">
        <v>0.7</v>
      </c>
      <c r="G471">
        <v>33.4</v>
      </c>
      <c r="H471" t="s">
        <v>37</v>
      </c>
      <c r="I471" t="s">
        <v>38</v>
      </c>
      <c r="J471" t="s">
        <v>1524</v>
      </c>
      <c r="K471" t="s">
        <v>297</v>
      </c>
      <c r="L471" t="s">
        <v>23</v>
      </c>
      <c r="M471" t="s">
        <v>323</v>
      </c>
      <c r="N471" t="s">
        <v>1525</v>
      </c>
      <c r="O471" t="s">
        <v>1526</v>
      </c>
    </row>
    <row r="472" spans="1:15" x14ac:dyDescent="0.2">
      <c r="A472">
        <v>471</v>
      </c>
      <c r="B472" t="s">
        <v>115</v>
      </c>
      <c r="C472" t="s">
        <v>116</v>
      </c>
      <c r="D472" t="s">
        <v>17</v>
      </c>
      <c r="E472" t="s">
        <v>18</v>
      </c>
      <c r="F472">
        <v>3.83</v>
      </c>
      <c r="G472">
        <v>461.5</v>
      </c>
      <c r="H472" t="s">
        <v>61</v>
      </c>
      <c r="I472" t="s">
        <v>38</v>
      </c>
      <c r="J472" t="s">
        <v>1178</v>
      </c>
      <c r="K472" t="s">
        <v>337</v>
      </c>
      <c r="L472" t="s">
        <v>153</v>
      </c>
      <c r="M472" t="s">
        <v>24</v>
      </c>
      <c r="N472" t="s">
        <v>1527</v>
      </c>
      <c r="O472" t="s">
        <v>1528</v>
      </c>
    </row>
    <row r="473" spans="1:15" x14ac:dyDescent="0.2">
      <c r="A473">
        <v>472</v>
      </c>
      <c r="B473" t="s">
        <v>145</v>
      </c>
      <c r="C473" t="s">
        <v>146</v>
      </c>
      <c r="D473" t="s">
        <v>17</v>
      </c>
      <c r="E473" t="s">
        <v>18</v>
      </c>
      <c r="F473">
        <v>3.01</v>
      </c>
      <c r="G473">
        <v>141</v>
      </c>
      <c r="H473" t="s">
        <v>19</v>
      </c>
      <c r="I473" t="s">
        <v>20</v>
      </c>
      <c r="J473" t="s">
        <v>1529</v>
      </c>
      <c r="K473" t="s">
        <v>148</v>
      </c>
      <c r="L473" t="s">
        <v>23</v>
      </c>
      <c r="M473" t="s">
        <v>41</v>
      </c>
      <c r="N473" t="s">
        <v>1530</v>
      </c>
      <c r="O473" t="s">
        <v>1531</v>
      </c>
    </row>
    <row r="474" spans="1:15" x14ac:dyDescent="0.2">
      <c r="A474">
        <v>473</v>
      </c>
      <c r="B474" t="s">
        <v>207</v>
      </c>
      <c r="C474" t="s">
        <v>208</v>
      </c>
      <c r="D474" t="s">
        <v>17</v>
      </c>
      <c r="E474" t="s">
        <v>18</v>
      </c>
      <c r="F474">
        <v>0.91</v>
      </c>
      <c r="G474">
        <v>26.9</v>
      </c>
      <c r="H474" t="s">
        <v>37</v>
      </c>
      <c r="I474" t="s">
        <v>38</v>
      </c>
      <c r="J474" t="s">
        <v>1532</v>
      </c>
      <c r="K474" t="s">
        <v>210</v>
      </c>
      <c r="L474" t="s">
        <v>465</v>
      </c>
      <c r="M474" t="s">
        <v>24</v>
      </c>
      <c r="N474" t="s">
        <v>1533</v>
      </c>
      <c r="O474" t="s">
        <v>1534</v>
      </c>
    </row>
    <row r="475" spans="1:15" x14ac:dyDescent="0.2">
      <c r="A475">
        <v>474</v>
      </c>
      <c r="B475" t="s">
        <v>27</v>
      </c>
      <c r="C475" t="s">
        <v>28</v>
      </c>
      <c r="D475" t="s">
        <v>17</v>
      </c>
      <c r="E475" t="s">
        <v>18</v>
      </c>
      <c r="F475">
        <v>2.68</v>
      </c>
      <c r="G475">
        <v>141.80000000000001</v>
      </c>
      <c r="H475" t="s">
        <v>19</v>
      </c>
      <c r="I475" t="s">
        <v>20</v>
      </c>
      <c r="J475" t="s">
        <v>1535</v>
      </c>
      <c r="K475" t="s">
        <v>148</v>
      </c>
      <c r="L475" t="s">
        <v>317</v>
      </c>
      <c r="M475" t="s">
        <v>32</v>
      </c>
      <c r="N475" t="s">
        <v>1536</v>
      </c>
      <c r="O475" t="s">
        <v>1537</v>
      </c>
    </row>
    <row r="476" spans="1:15" x14ac:dyDescent="0.2">
      <c r="A476">
        <v>475</v>
      </c>
      <c r="B476" t="s">
        <v>67</v>
      </c>
      <c r="C476" t="s">
        <v>68</v>
      </c>
      <c r="D476" t="s">
        <v>17</v>
      </c>
      <c r="E476" t="s">
        <v>69</v>
      </c>
      <c r="F476">
        <v>1.45</v>
      </c>
      <c r="G476">
        <v>23.7</v>
      </c>
      <c r="H476" t="s">
        <v>19</v>
      </c>
      <c r="I476" t="s">
        <v>20</v>
      </c>
      <c r="J476" t="s">
        <v>1538</v>
      </c>
      <c r="K476" t="s">
        <v>142</v>
      </c>
      <c r="L476" t="s">
        <v>72</v>
      </c>
      <c r="M476" t="s">
        <v>73</v>
      </c>
      <c r="N476" t="s">
        <v>1539</v>
      </c>
      <c r="O476" t="s">
        <v>1540</v>
      </c>
    </row>
    <row r="477" spans="1:15" x14ac:dyDescent="0.2">
      <c r="A477">
        <v>476</v>
      </c>
      <c r="B477" t="s">
        <v>207</v>
      </c>
      <c r="C477" t="s">
        <v>208</v>
      </c>
      <c r="D477" t="s">
        <v>17</v>
      </c>
      <c r="E477" t="s">
        <v>18</v>
      </c>
      <c r="F477">
        <v>0.88</v>
      </c>
      <c r="G477">
        <v>26.6</v>
      </c>
      <c r="H477" t="s">
        <v>37</v>
      </c>
      <c r="I477" t="s">
        <v>20</v>
      </c>
      <c r="J477" t="s">
        <v>89</v>
      </c>
      <c r="K477" t="s">
        <v>210</v>
      </c>
      <c r="L477" t="s">
        <v>465</v>
      </c>
      <c r="M477" t="s">
        <v>24</v>
      </c>
      <c r="N477" t="s">
        <v>1541</v>
      </c>
      <c r="O477" t="s">
        <v>1542</v>
      </c>
    </row>
    <row r="478" spans="1:15" x14ac:dyDescent="0.2">
      <c r="A478">
        <v>477</v>
      </c>
      <c r="B478" t="s">
        <v>120</v>
      </c>
      <c r="C478" t="s">
        <v>121</v>
      </c>
      <c r="D478" t="s">
        <v>17</v>
      </c>
      <c r="E478" t="s">
        <v>18</v>
      </c>
      <c r="F478">
        <v>3.52</v>
      </c>
      <c r="G478">
        <v>191.7</v>
      </c>
      <c r="H478" t="s">
        <v>19</v>
      </c>
      <c r="I478" t="s">
        <v>38</v>
      </c>
      <c r="J478" t="s">
        <v>1543</v>
      </c>
      <c r="K478" t="s">
        <v>135</v>
      </c>
      <c r="L478" t="s">
        <v>46</v>
      </c>
      <c r="M478" t="s">
        <v>73</v>
      </c>
      <c r="N478" t="s">
        <v>1544</v>
      </c>
      <c r="O478" t="s">
        <v>1545</v>
      </c>
    </row>
    <row r="479" spans="1:15" x14ac:dyDescent="0.2">
      <c r="A479">
        <v>478</v>
      </c>
      <c r="B479" t="s">
        <v>145</v>
      </c>
      <c r="C479" t="s">
        <v>146</v>
      </c>
      <c r="D479" t="s">
        <v>17</v>
      </c>
      <c r="E479" t="s">
        <v>18</v>
      </c>
      <c r="F479">
        <v>2.88</v>
      </c>
      <c r="G479">
        <v>125.2</v>
      </c>
      <c r="H479" t="s">
        <v>61</v>
      </c>
      <c r="I479" t="s">
        <v>104</v>
      </c>
      <c r="J479" t="s">
        <v>1546</v>
      </c>
      <c r="K479" t="s">
        <v>148</v>
      </c>
      <c r="L479" t="s">
        <v>475</v>
      </c>
      <c r="M479" t="s">
        <v>41</v>
      </c>
      <c r="N479" t="s">
        <v>1547</v>
      </c>
      <c r="O479" t="s">
        <v>1548</v>
      </c>
    </row>
    <row r="480" spans="1:15" x14ac:dyDescent="0.2">
      <c r="A480">
        <v>479</v>
      </c>
      <c r="B480" t="s">
        <v>15</v>
      </c>
      <c r="C480" t="s">
        <v>16</v>
      </c>
      <c r="D480" t="s">
        <v>17</v>
      </c>
      <c r="E480" t="s">
        <v>18</v>
      </c>
      <c r="F480">
        <v>2.82</v>
      </c>
      <c r="G480">
        <v>133.4</v>
      </c>
      <c r="H480" t="s">
        <v>19</v>
      </c>
      <c r="I480" t="s">
        <v>104</v>
      </c>
      <c r="J480" t="s">
        <v>1549</v>
      </c>
      <c r="K480" t="s">
        <v>233</v>
      </c>
      <c r="L480" t="s">
        <v>84</v>
      </c>
      <c r="M480" t="s">
        <v>24</v>
      </c>
      <c r="N480" t="s">
        <v>1550</v>
      </c>
      <c r="O480" t="s">
        <v>1551</v>
      </c>
    </row>
    <row r="481" spans="1:15" x14ac:dyDescent="0.2">
      <c r="A481">
        <v>480</v>
      </c>
      <c r="B481" t="s">
        <v>15</v>
      </c>
      <c r="C481" t="s">
        <v>16</v>
      </c>
      <c r="D481" t="s">
        <v>17</v>
      </c>
      <c r="E481" t="s">
        <v>18</v>
      </c>
      <c r="F481">
        <v>3</v>
      </c>
      <c r="G481">
        <v>129.6</v>
      </c>
      <c r="H481" t="s">
        <v>19</v>
      </c>
      <c r="I481" t="s">
        <v>104</v>
      </c>
      <c r="J481" t="s">
        <v>1552</v>
      </c>
      <c r="K481" t="s">
        <v>45</v>
      </c>
      <c r="L481" t="s">
        <v>23</v>
      </c>
      <c r="M481" t="s">
        <v>24</v>
      </c>
      <c r="N481" t="s">
        <v>1553</v>
      </c>
      <c r="O481" t="s">
        <v>1554</v>
      </c>
    </row>
    <row r="482" spans="1:15" x14ac:dyDescent="0.2">
      <c r="A482">
        <v>481</v>
      </c>
      <c r="B482" t="s">
        <v>145</v>
      </c>
      <c r="C482" t="s">
        <v>146</v>
      </c>
      <c r="D482" t="s">
        <v>17</v>
      </c>
      <c r="E482" t="s">
        <v>18</v>
      </c>
      <c r="F482">
        <v>2.34</v>
      </c>
      <c r="G482">
        <v>94.9</v>
      </c>
      <c r="H482" t="s">
        <v>19</v>
      </c>
      <c r="I482" t="s">
        <v>38</v>
      </c>
      <c r="J482" t="s">
        <v>1555</v>
      </c>
      <c r="K482" t="s">
        <v>148</v>
      </c>
      <c r="L482" t="s">
        <v>23</v>
      </c>
      <c r="M482" t="s">
        <v>41</v>
      </c>
      <c r="N482" t="s">
        <v>1556</v>
      </c>
      <c r="O482" t="s">
        <v>1557</v>
      </c>
    </row>
    <row r="483" spans="1:15" x14ac:dyDescent="0.2">
      <c r="A483">
        <v>482</v>
      </c>
      <c r="B483" t="s">
        <v>27</v>
      </c>
      <c r="C483" t="s">
        <v>28</v>
      </c>
      <c r="D483" t="s">
        <v>17</v>
      </c>
      <c r="E483" t="s">
        <v>18</v>
      </c>
      <c r="F483">
        <v>1.68</v>
      </c>
      <c r="G483">
        <v>102</v>
      </c>
      <c r="H483" t="s">
        <v>37</v>
      </c>
      <c r="I483" t="s">
        <v>38</v>
      </c>
      <c r="J483" t="s">
        <v>1558</v>
      </c>
      <c r="K483" t="s">
        <v>388</v>
      </c>
      <c r="L483" t="s">
        <v>131</v>
      </c>
      <c r="M483" t="s">
        <v>32</v>
      </c>
      <c r="N483" t="s">
        <v>1559</v>
      </c>
      <c r="O483" t="s">
        <v>1560</v>
      </c>
    </row>
    <row r="484" spans="1:15" x14ac:dyDescent="0.2">
      <c r="A484">
        <v>483</v>
      </c>
      <c r="B484" t="s">
        <v>115</v>
      </c>
      <c r="C484" t="s">
        <v>116</v>
      </c>
      <c r="D484" t="s">
        <v>17</v>
      </c>
      <c r="E484" t="s">
        <v>18</v>
      </c>
      <c r="F484">
        <v>3.43</v>
      </c>
      <c r="G484">
        <v>334.3</v>
      </c>
      <c r="H484" t="s">
        <v>19</v>
      </c>
      <c r="I484" t="s">
        <v>104</v>
      </c>
      <c r="J484" t="s">
        <v>1561</v>
      </c>
      <c r="K484" t="s">
        <v>79</v>
      </c>
      <c r="L484" t="s">
        <v>46</v>
      </c>
      <c r="M484" t="s">
        <v>24</v>
      </c>
      <c r="N484" t="s">
        <v>1562</v>
      </c>
      <c r="O484" t="s">
        <v>1563</v>
      </c>
    </row>
    <row r="485" spans="1:15" x14ac:dyDescent="0.2">
      <c r="A485">
        <v>484</v>
      </c>
      <c r="B485" t="s">
        <v>115</v>
      </c>
      <c r="C485" t="s">
        <v>116</v>
      </c>
      <c r="D485" t="s">
        <v>17</v>
      </c>
      <c r="E485" t="s">
        <v>18</v>
      </c>
      <c r="F485">
        <v>5.31</v>
      </c>
      <c r="G485">
        <v>998.3</v>
      </c>
      <c r="H485" t="s">
        <v>19</v>
      </c>
      <c r="I485" t="s">
        <v>20</v>
      </c>
      <c r="J485" t="s">
        <v>1564</v>
      </c>
      <c r="K485" t="s">
        <v>152</v>
      </c>
      <c r="L485" t="s">
        <v>153</v>
      </c>
      <c r="M485" t="s">
        <v>24</v>
      </c>
      <c r="N485" t="s">
        <v>1565</v>
      </c>
      <c r="O485" t="s">
        <v>1566</v>
      </c>
    </row>
    <row r="486" spans="1:15" x14ac:dyDescent="0.2">
      <c r="A486">
        <v>485</v>
      </c>
      <c r="B486" t="s">
        <v>27</v>
      </c>
      <c r="C486" t="s">
        <v>28</v>
      </c>
      <c r="D486" t="s">
        <v>17</v>
      </c>
      <c r="E486" t="s">
        <v>18</v>
      </c>
      <c r="F486">
        <v>2.86</v>
      </c>
      <c r="G486">
        <v>144.4</v>
      </c>
      <c r="H486" t="s">
        <v>19</v>
      </c>
      <c r="I486" t="s">
        <v>20</v>
      </c>
      <c r="J486" t="s">
        <v>1567</v>
      </c>
      <c r="K486" t="s">
        <v>148</v>
      </c>
      <c r="L486" t="s">
        <v>31</v>
      </c>
      <c r="M486" t="s">
        <v>32</v>
      </c>
      <c r="N486" t="s">
        <v>1568</v>
      </c>
      <c r="O486" t="s">
        <v>1569</v>
      </c>
    </row>
    <row r="487" spans="1:15" x14ac:dyDescent="0.2">
      <c r="A487">
        <v>486</v>
      </c>
      <c r="B487" t="s">
        <v>392</v>
      </c>
      <c r="C487" t="s">
        <v>393</v>
      </c>
      <c r="D487" t="s">
        <v>17</v>
      </c>
      <c r="E487" t="s">
        <v>18</v>
      </c>
      <c r="F487">
        <v>1.61</v>
      </c>
      <c r="G487">
        <v>39.799999999999997</v>
      </c>
      <c r="H487" t="s">
        <v>37</v>
      </c>
      <c r="I487" t="s">
        <v>20</v>
      </c>
      <c r="J487" t="s">
        <v>1570</v>
      </c>
      <c r="K487" t="s">
        <v>191</v>
      </c>
      <c r="L487" t="s">
        <v>46</v>
      </c>
      <c r="M487" t="s">
        <v>24</v>
      </c>
      <c r="N487" t="s">
        <v>1571</v>
      </c>
      <c r="O487" t="s">
        <v>1572</v>
      </c>
    </row>
    <row r="488" spans="1:15" x14ac:dyDescent="0.2">
      <c r="A488">
        <v>487</v>
      </c>
      <c r="B488" t="s">
        <v>67</v>
      </c>
      <c r="C488" t="s">
        <v>68</v>
      </c>
      <c r="D488" t="s">
        <v>17</v>
      </c>
      <c r="E488" t="s">
        <v>69</v>
      </c>
      <c r="F488">
        <v>1.37</v>
      </c>
      <c r="G488">
        <v>18.899999999999999</v>
      </c>
      <c r="H488" t="s">
        <v>61</v>
      </c>
      <c r="I488" t="s">
        <v>38</v>
      </c>
      <c r="J488" t="s">
        <v>1573</v>
      </c>
      <c r="K488" t="s">
        <v>142</v>
      </c>
      <c r="L488" t="s">
        <v>310</v>
      </c>
      <c r="M488" t="s">
        <v>73</v>
      </c>
      <c r="N488" t="s">
        <v>1574</v>
      </c>
      <c r="O488" t="s">
        <v>1575</v>
      </c>
    </row>
    <row r="489" spans="1:15" x14ac:dyDescent="0.2">
      <c r="A489">
        <v>488</v>
      </c>
      <c r="B489" t="s">
        <v>120</v>
      </c>
      <c r="C489" t="s">
        <v>121</v>
      </c>
      <c r="D489" t="s">
        <v>17</v>
      </c>
      <c r="E489" t="s">
        <v>18</v>
      </c>
      <c r="F489">
        <v>0.93</v>
      </c>
      <c r="G489">
        <v>36.6</v>
      </c>
      <c r="H489" t="s">
        <v>37</v>
      </c>
      <c r="I489" t="s">
        <v>38</v>
      </c>
      <c r="J489" t="s">
        <v>1576</v>
      </c>
      <c r="K489" t="s">
        <v>123</v>
      </c>
      <c r="L489" t="s">
        <v>46</v>
      </c>
      <c r="M489" t="s">
        <v>73</v>
      </c>
      <c r="N489" t="s">
        <v>1577</v>
      </c>
      <c r="O489" t="s">
        <v>1578</v>
      </c>
    </row>
    <row r="490" spans="1:15" x14ac:dyDescent="0.2">
      <c r="A490">
        <v>489</v>
      </c>
      <c r="B490" t="s">
        <v>320</v>
      </c>
      <c r="C490" t="s">
        <v>321</v>
      </c>
      <c r="D490" t="s">
        <v>17</v>
      </c>
      <c r="E490" t="s">
        <v>203</v>
      </c>
      <c r="F490">
        <v>2.29</v>
      </c>
      <c r="G490">
        <v>88.5</v>
      </c>
      <c r="H490" t="s">
        <v>61</v>
      </c>
      <c r="I490" t="s">
        <v>104</v>
      </c>
      <c r="J490" t="s">
        <v>1579</v>
      </c>
      <c r="K490" t="s">
        <v>297</v>
      </c>
      <c r="L490" t="s">
        <v>23</v>
      </c>
      <c r="M490" t="s">
        <v>323</v>
      </c>
      <c r="N490" t="s">
        <v>1580</v>
      </c>
      <c r="O490" t="s">
        <v>1581</v>
      </c>
    </row>
    <row r="491" spans="1:15" x14ac:dyDescent="0.2">
      <c r="A491">
        <v>490</v>
      </c>
      <c r="B491" t="s">
        <v>35</v>
      </c>
      <c r="C491" t="s">
        <v>36</v>
      </c>
      <c r="D491" t="s">
        <v>17</v>
      </c>
      <c r="E491" t="s">
        <v>18</v>
      </c>
      <c r="F491">
        <v>2.63</v>
      </c>
      <c r="G491">
        <v>194.4</v>
      </c>
      <c r="H491" t="s">
        <v>19</v>
      </c>
      <c r="I491" t="s">
        <v>20</v>
      </c>
      <c r="J491" t="s">
        <v>1582</v>
      </c>
      <c r="K491" t="s">
        <v>240</v>
      </c>
      <c r="L491" t="s">
        <v>40</v>
      </c>
      <c r="M491" t="s">
        <v>41</v>
      </c>
      <c r="N491" t="s">
        <v>1583</v>
      </c>
      <c r="O491" t="s">
        <v>1584</v>
      </c>
    </row>
    <row r="492" spans="1:15" x14ac:dyDescent="0.2">
      <c r="A492">
        <v>491</v>
      </c>
      <c r="B492" t="s">
        <v>35</v>
      </c>
      <c r="C492" t="s">
        <v>36</v>
      </c>
      <c r="D492" t="s">
        <v>17</v>
      </c>
      <c r="E492" t="s">
        <v>18</v>
      </c>
      <c r="F492">
        <v>2.66</v>
      </c>
      <c r="G492">
        <v>209.5</v>
      </c>
      <c r="H492" t="s">
        <v>37</v>
      </c>
      <c r="I492" t="s">
        <v>104</v>
      </c>
      <c r="J492" t="s">
        <v>1585</v>
      </c>
      <c r="K492" t="s">
        <v>240</v>
      </c>
      <c r="L492" t="s">
        <v>40</v>
      </c>
      <c r="M492" t="s">
        <v>41</v>
      </c>
      <c r="N492" t="s">
        <v>1586</v>
      </c>
      <c r="O492" t="s">
        <v>1587</v>
      </c>
    </row>
    <row r="493" spans="1:15" x14ac:dyDescent="0.2">
      <c r="A493">
        <v>492</v>
      </c>
      <c r="B493" t="s">
        <v>320</v>
      </c>
      <c r="C493" t="s">
        <v>321</v>
      </c>
      <c r="D493" t="s">
        <v>17</v>
      </c>
      <c r="E493" t="s">
        <v>203</v>
      </c>
      <c r="F493">
        <v>1.98</v>
      </c>
      <c r="G493">
        <v>81.8</v>
      </c>
      <c r="H493" t="s">
        <v>61</v>
      </c>
      <c r="I493" t="s">
        <v>20</v>
      </c>
      <c r="J493" t="s">
        <v>1588</v>
      </c>
      <c r="K493" t="s">
        <v>330</v>
      </c>
      <c r="L493" t="s">
        <v>355</v>
      </c>
      <c r="M493" t="s">
        <v>323</v>
      </c>
      <c r="N493" t="s">
        <v>1589</v>
      </c>
      <c r="O493" t="s">
        <v>1590</v>
      </c>
    </row>
    <row r="494" spans="1:15" x14ac:dyDescent="0.2">
      <c r="A494">
        <v>493</v>
      </c>
      <c r="B494" t="s">
        <v>320</v>
      </c>
      <c r="C494" t="s">
        <v>321</v>
      </c>
      <c r="D494" t="s">
        <v>17</v>
      </c>
      <c r="E494" t="s">
        <v>203</v>
      </c>
      <c r="F494">
        <v>2.74</v>
      </c>
      <c r="G494">
        <v>124</v>
      </c>
      <c r="H494" t="s">
        <v>19</v>
      </c>
      <c r="I494" t="s">
        <v>20</v>
      </c>
      <c r="J494" t="s">
        <v>1591</v>
      </c>
      <c r="K494" t="s">
        <v>297</v>
      </c>
      <c r="L494" t="s">
        <v>23</v>
      </c>
      <c r="M494" t="s">
        <v>323</v>
      </c>
      <c r="N494" t="s">
        <v>1592</v>
      </c>
      <c r="O494" t="s">
        <v>1593</v>
      </c>
    </row>
    <row r="495" spans="1:15" x14ac:dyDescent="0.2">
      <c r="A495">
        <v>494</v>
      </c>
      <c r="B495" t="s">
        <v>183</v>
      </c>
      <c r="C495" t="s">
        <v>184</v>
      </c>
      <c r="D495" t="s">
        <v>17</v>
      </c>
      <c r="E495" t="s">
        <v>18</v>
      </c>
      <c r="F495">
        <v>1.82</v>
      </c>
      <c r="G495">
        <v>56.7</v>
      </c>
      <c r="H495" t="s">
        <v>19</v>
      </c>
      <c r="I495" t="s">
        <v>20</v>
      </c>
      <c r="J495" t="s">
        <v>1594</v>
      </c>
      <c r="K495" t="s">
        <v>130</v>
      </c>
      <c r="L495" t="s">
        <v>46</v>
      </c>
      <c r="M495" t="s">
        <v>41</v>
      </c>
      <c r="N495" t="s">
        <v>1595</v>
      </c>
      <c r="O495" t="s">
        <v>1596</v>
      </c>
    </row>
    <row r="496" spans="1:15" x14ac:dyDescent="0.2">
      <c r="A496">
        <v>495</v>
      </c>
      <c r="B496" t="s">
        <v>76</v>
      </c>
      <c r="C496" t="s">
        <v>77</v>
      </c>
      <c r="D496" t="s">
        <v>17</v>
      </c>
      <c r="E496" t="s">
        <v>18</v>
      </c>
      <c r="F496">
        <v>2.76</v>
      </c>
      <c r="G496">
        <v>126.9</v>
      </c>
      <c r="H496" t="s">
        <v>19</v>
      </c>
      <c r="I496" t="s">
        <v>104</v>
      </c>
      <c r="J496" t="s">
        <v>1597</v>
      </c>
      <c r="K496" t="s">
        <v>215</v>
      </c>
      <c r="L496" t="s">
        <v>46</v>
      </c>
      <c r="M496" t="s">
        <v>24</v>
      </c>
      <c r="N496" t="s">
        <v>1598</v>
      </c>
      <c r="O496" t="s">
        <v>1599</v>
      </c>
    </row>
    <row r="497" spans="1:15" x14ac:dyDescent="0.2">
      <c r="A497">
        <v>496</v>
      </c>
      <c r="B497" t="s">
        <v>120</v>
      </c>
      <c r="C497" t="s">
        <v>121</v>
      </c>
      <c r="D497" t="s">
        <v>17</v>
      </c>
      <c r="E497" t="s">
        <v>18</v>
      </c>
      <c r="F497">
        <v>2.52</v>
      </c>
      <c r="G497">
        <v>106</v>
      </c>
      <c r="H497" t="s">
        <v>19</v>
      </c>
      <c r="I497" t="s">
        <v>38</v>
      </c>
      <c r="J497" t="s">
        <v>1600</v>
      </c>
      <c r="K497" t="s">
        <v>135</v>
      </c>
      <c r="L497" t="s">
        <v>124</v>
      </c>
      <c r="M497" t="s">
        <v>73</v>
      </c>
      <c r="N497" t="s">
        <v>1601</v>
      </c>
      <c r="O497" t="s">
        <v>1602</v>
      </c>
    </row>
    <row r="498" spans="1:15" x14ac:dyDescent="0.2">
      <c r="A498">
        <v>497</v>
      </c>
      <c r="B498" t="s">
        <v>35</v>
      </c>
      <c r="C498" t="s">
        <v>36</v>
      </c>
      <c r="D498" t="s">
        <v>17</v>
      </c>
      <c r="E498" t="s">
        <v>18</v>
      </c>
      <c r="F498">
        <v>4.22</v>
      </c>
      <c r="G498">
        <v>441.8</v>
      </c>
      <c r="H498" t="s">
        <v>61</v>
      </c>
      <c r="I498" t="s">
        <v>20</v>
      </c>
      <c r="J498" t="s">
        <v>21</v>
      </c>
      <c r="K498" t="s">
        <v>30</v>
      </c>
      <c r="L498" t="s">
        <v>244</v>
      </c>
      <c r="M498" t="s">
        <v>41</v>
      </c>
      <c r="N498" t="s">
        <v>1603</v>
      </c>
      <c r="O498" t="s">
        <v>1604</v>
      </c>
    </row>
    <row r="499" spans="1:15" x14ac:dyDescent="0.2">
      <c r="A499">
        <v>498</v>
      </c>
      <c r="B499" t="s">
        <v>392</v>
      </c>
      <c r="C499" t="s">
        <v>393</v>
      </c>
      <c r="D499" t="s">
        <v>17</v>
      </c>
      <c r="E499" t="s">
        <v>18</v>
      </c>
      <c r="F499">
        <v>3.22</v>
      </c>
      <c r="G499">
        <v>149.69999999999999</v>
      </c>
      <c r="H499" t="s">
        <v>61</v>
      </c>
      <c r="I499" t="s">
        <v>20</v>
      </c>
      <c r="J499" t="s">
        <v>1605</v>
      </c>
      <c r="K499" t="s">
        <v>191</v>
      </c>
      <c r="L499" t="s">
        <v>475</v>
      </c>
      <c r="M499" t="s">
        <v>24</v>
      </c>
      <c r="N499" t="s">
        <v>1606</v>
      </c>
      <c r="O499" t="s">
        <v>1607</v>
      </c>
    </row>
    <row r="500" spans="1:15" x14ac:dyDescent="0.2">
      <c r="A500">
        <v>499</v>
      </c>
      <c r="B500" t="s">
        <v>207</v>
      </c>
      <c r="C500" t="s">
        <v>208</v>
      </c>
      <c r="D500" t="s">
        <v>17</v>
      </c>
      <c r="E500" t="s">
        <v>18</v>
      </c>
      <c r="F500">
        <v>0.27</v>
      </c>
      <c r="G500">
        <v>19.899999999999999</v>
      </c>
      <c r="H500" t="s">
        <v>156</v>
      </c>
      <c r="I500" t="s">
        <v>104</v>
      </c>
      <c r="J500" t="s">
        <v>1608</v>
      </c>
      <c r="K500" t="s">
        <v>210</v>
      </c>
      <c r="L500" t="s">
        <v>452</v>
      </c>
      <c r="M500" t="s">
        <v>24</v>
      </c>
      <c r="N500" t="s">
        <v>1609</v>
      </c>
      <c r="O500" t="s">
        <v>1610</v>
      </c>
    </row>
    <row r="501" spans="1:15" x14ac:dyDescent="0.2">
      <c r="A501">
        <v>500</v>
      </c>
      <c r="B501" t="s">
        <v>320</v>
      </c>
      <c r="C501" t="s">
        <v>321</v>
      </c>
      <c r="D501" t="s">
        <v>17</v>
      </c>
      <c r="E501" t="s">
        <v>203</v>
      </c>
      <c r="F501">
        <v>2.67</v>
      </c>
      <c r="G501">
        <v>133.4</v>
      </c>
      <c r="H501" t="s">
        <v>19</v>
      </c>
      <c r="I501" t="s">
        <v>20</v>
      </c>
      <c r="J501" t="s">
        <v>1561</v>
      </c>
      <c r="K501" t="s">
        <v>330</v>
      </c>
      <c r="L501" t="s">
        <v>355</v>
      </c>
      <c r="M501" t="s">
        <v>323</v>
      </c>
      <c r="N501" t="s">
        <v>1611</v>
      </c>
      <c r="O501" t="s">
        <v>1612</v>
      </c>
    </row>
    <row r="502" spans="1:15" x14ac:dyDescent="0.2">
      <c r="A502">
        <v>501</v>
      </c>
      <c r="B502" t="s">
        <v>320</v>
      </c>
      <c r="C502" t="s">
        <v>321</v>
      </c>
      <c r="D502" t="s">
        <v>17</v>
      </c>
      <c r="E502" t="s">
        <v>203</v>
      </c>
      <c r="F502">
        <v>2.2400000000000002</v>
      </c>
      <c r="G502">
        <v>99.8</v>
      </c>
      <c r="H502" t="s">
        <v>61</v>
      </c>
      <c r="I502" t="s">
        <v>20</v>
      </c>
      <c r="J502" t="s">
        <v>1613</v>
      </c>
      <c r="K502" t="s">
        <v>330</v>
      </c>
      <c r="L502" t="s">
        <v>355</v>
      </c>
      <c r="M502" t="s">
        <v>323</v>
      </c>
      <c r="N502" t="s">
        <v>1614</v>
      </c>
      <c r="O502" t="s">
        <v>1615</v>
      </c>
    </row>
    <row r="503" spans="1:15" x14ac:dyDescent="0.2">
      <c r="A503">
        <v>502</v>
      </c>
      <c r="B503" t="s">
        <v>59</v>
      </c>
      <c r="C503" t="s">
        <v>60</v>
      </c>
      <c r="D503" t="s">
        <v>17</v>
      </c>
      <c r="E503" t="s">
        <v>18</v>
      </c>
      <c r="F503">
        <v>1.87</v>
      </c>
      <c r="G503">
        <v>57.7</v>
      </c>
      <c r="H503" t="s">
        <v>37</v>
      </c>
      <c r="I503" t="s">
        <v>104</v>
      </c>
      <c r="J503" t="s">
        <v>1616</v>
      </c>
      <c r="K503" t="s">
        <v>98</v>
      </c>
      <c r="L503" t="s">
        <v>581</v>
      </c>
      <c r="M503" t="s">
        <v>41</v>
      </c>
      <c r="N503" t="s">
        <v>1617</v>
      </c>
      <c r="O503" t="s">
        <v>1618</v>
      </c>
    </row>
    <row r="504" spans="1:15" x14ac:dyDescent="0.2">
      <c r="A504">
        <v>503</v>
      </c>
      <c r="B504" t="s">
        <v>320</v>
      </c>
      <c r="C504" t="s">
        <v>321</v>
      </c>
      <c r="D504" t="s">
        <v>17</v>
      </c>
      <c r="E504" t="s">
        <v>203</v>
      </c>
      <c r="F504">
        <v>2.4</v>
      </c>
      <c r="G504">
        <v>98</v>
      </c>
      <c r="H504" t="s">
        <v>61</v>
      </c>
      <c r="I504" t="s">
        <v>104</v>
      </c>
      <c r="J504" t="s">
        <v>1619</v>
      </c>
      <c r="K504" t="s">
        <v>354</v>
      </c>
      <c r="L504" t="s">
        <v>23</v>
      </c>
      <c r="M504" t="s">
        <v>323</v>
      </c>
      <c r="N504" t="s">
        <v>1620</v>
      </c>
      <c r="O504" t="s">
        <v>1621</v>
      </c>
    </row>
    <row r="505" spans="1:15" x14ac:dyDescent="0.2">
      <c r="A505">
        <v>504</v>
      </c>
      <c r="B505" t="s">
        <v>35</v>
      </c>
      <c r="C505" t="s">
        <v>36</v>
      </c>
      <c r="D505" t="s">
        <v>17</v>
      </c>
      <c r="E505" t="s">
        <v>18</v>
      </c>
      <c r="F505">
        <v>3.77</v>
      </c>
      <c r="G505">
        <v>400</v>
      </c>
      <c r="H505" t="s">
        <v>19</v>
      </c>
      <c r="I505" t="s">
        <v>104</v>
      </c>
      <c r="J505" t="s">
        <v>1622</v>
      </c>
      <c r="K505" t="s">
        <v>240</v>
      </c>
      <c r="L505" t="s">
        <v>244</v>
      </c>
      <c r="M505" t="s">
        <v>41</v>
      </c>
      <c r="N505" t="s">
        <v>1623</v>
      </c>
      <c r="O505" t="s">
        <v>1624</v>
      </c>
    </row>
    <row r="506" spans="1:15" x14ac:dyDescent="0.2">
      <c r="A506">
        <v>505</v>
      </c>
      <c r="B506" t="s">
        <v>183</v>
      </c>
      <c r="C506" t="s">
        <v>184</v>
      </c>
      <c r="D506" t="s">
        <v>17</v>
      </c>
      <c r="E506" t="s">
        <v>18</v>
      </c>
      <c r="F506">
        <v>1.74</v>
      </c>
      <c r="G506">
        <v>52.7</v>
      </c>
      <c r="H506" t="s">
        <v>61</v>
      </c>
      <c r="I506" t="s">
        <v>20</v>
      </c>
      <c r="J506" t="s">
        <v>1625</v>
      </c>
      <c r="K506" t="s">
        <v>130</v>
      </c>
      <c r="L506" t="s">
        <v>46</v>
      </c>
      <c r="M506" t="s">
        <v>41</v>
      </c>
      <c r="N506" t="s">
        <v>1626</v>
      </c>
      <c r="O506" t="s">
        <v>1627</v>
      </c>
    </row>
    <row r="507" spans="1:15" x14ac:dyDescent="0.2">
      <c r="A507">
        <v>506</v>
      </c>
      <c r="B507" t="s">
        <v>207</v>
      </c>
      <c r="C507" t="s">
        <v>208</v>
      </c>
      <c r="D507" t="s">
        <v>17</v>
      </c>
      <c r="E507" t="s">
        <v>18</v>
      </c>
      <c r="F507">
        <v>0.84</v>
      </c>
      <c r="G507">
        <v>25</v>
      </c>
      <c r="H507" t="s">
        <v>37</v>
      </c>
      <c r="I507" t="s">
        <v>104</v>
      </c>
      <c r="J507" t="s">
        <v>1628</v>
      </c>
      <c r="K507" t="s">
        <v>210</v>
      </c>
      <c r="L507" t="s">
        <v>452</v>
      </c>
      <c r="M507" t="s">
        <v>24</v>
      </c>
      <c r="N507" t="s">
        <v>1629</v>
      </c>
      <c r="O507" t="s">
        <v>1630</v>
      </c>
    </row>
    <row r="508" spans="1:15" x14ac:dyDescent="0.2">
      <c r="A508">
        <v>507</v>
      </c>
      <c r="B508" t="s">
        <v>183</v>
      </c>
      <c r="C508" t="s">
        <v>184</v>
      </c>
      <c r="D508" t="s">
        <v>17</v>
      </c>
      <c r="E508" t="s">
        <v>18</v>
      </c>
      <c r="F508">
        <v>1.45</v>
      </c>
      <c r="G508">
        <v>41.6</v>
      </c>
      <c r="H508" t="s">
        <v>37</v>
      </c>
      <c r="I508" t="s">
        <v>104</v>
      </c>
      <c r="J508" t="s">
        <v>1631</v>
      </c>
      <c r="K508" t="s">
        <v>130</v>
      </c>
      <c r="L508" t="s">
        <v>195</v>
      </c>
      <c r="M508" t="s">
        <v>41</v>
      </c>
      <c r="N508" t="s">
        <v>1632</v>
      </c>
      <c r="O508" t="s">
        <v>1633</v>
      </c>
    </row>
    <row r="509" spans="1:15" x14ac:dyDescent="0.2">
      <c r="A509">
        <v>508</v>
      </c>
      <c r="B509" t="s">
        <v>188</v>
      </c>
      <c r="C509" t="s">
        <v>189</v>
      </c>
      <c r="D509" t="s">
        <v>17</v>
      </c>
      <c r="E509" t="s">
        <v>18</v>
      </c>
      <c r="F509">
        <v>2.96</v>
      </c>
      <c r="G509">
        <v>118</v>
      </c>
      <c r="H509" t="s">
        <v>19</v>
      </c>
      <c r="I509" t="s">
        <v>38</v>
      </c>
      <c r="J509" t="s">
        <v>1634</v>
      </c>
      <c r="K509" t="s">
        <v>191</v>
      </c>
      <c r="L509" t="s">
        <v>80</v>
      </c>
      <c r="M509" t="s">
        <v>24</v>
      </c>
      <c r="N509" t="s">
        <v>1635</v>
      </c>
      <c r="O509" t="s">
        <v>1636</v>
      </c>
    </row>
    <row r="510" spans="1:15" x14ac:dyDescent="0.2">
      <c r="A510">
        <v>509</v>
      </c>
      <c r="B510" t="s">
        <v>87</v>
      </c>
      <c r="C510" t="s">
        <v>88</v>
      </c>
      <c r="D510" t="s">
        <v>17</v>
      </c>
      <c r="E510" t="s">
        <v>69</v>
      </c>
      <c r="F510">
        <v>1.61</v>
      </c>
      <c r="G510">
        <v>25</v>
      </c>
      <c r="H510" t="s">
        <v>19</v>
      </c>
      <c r="I510" t="s">
        <v>104</v>
      </c>
      <c r="J510" t="s">
        <v>1637</v>
      </c>
      <c r="K510" t="s">
        <v>297</v>
      </c>
      <c r="L510" t="s">
        <v>72</v>
      </c>
      <c r="M510" t="s">
        <v>32</v>
      </c>
      <c r="N510" t="s">
        <v>1638</v>
      </c>
      <c r="O510" t="s">
        <v>1639</v>
      </c>
    </row>
    <row r="511" spans="1:15" x14ac:dyDescent="0.2">
      <c r="A511">
        <v>510</v>
      </c>
      <c r="B511" t="s">
        <v>183</v>
      </c>
      <c r="C511" t="s">
        <v>184</v>
      </c>
      <c r="D511" t="s">
        <v>17</v>
      </c>
      <c r="E511" t="s">
        <v>18</v>
      </c>
      <c r="F511">
        <v>2.25</v>
      </c>
      <c r="G511">
        <v>74.599999999999994</v>
      </c>
      <c r="H511" t="s">
        <v>61</v>
      </c>
      <c r="I511" t="s">
        <v>104</v>
      </c>
      <c r="J511" t="s">
        <v>1008</v>
      </c>
      <c r="K511" t="s">
        <v>130</v>
      </c>
      <c r="L511" t="s">
        <v>46</v>
      </c>
      <c r="M511" t="s">
        <v>41</v>
      </c>
      <c r="N511" t="s">
        <v>1640</v>
      </c>
      <c r="O511" t="s">
        <v>1641</v>
      </c>
    </row>
    <row r="512" spans="1:15" x14ac:dyDescent="0.2">
      <c r="A512">
        <v>511</v>
      </c>
      <c r="B512" t="s">
        <v>392</v>
      </c>
      <c r="C512" t="s">
        <v>393</v>
      </c>
      <c r="D512" t="s">
        <v>17</v>
      </c>
      <c r="E512" t="s">
        <v>18</v>
      </c>
      <c r="F512">
        <v>0.56999999999999995</v>
      </c>
      <c r="G512">
        <v>33.6</v>
      </c>
      <c r="H512" t="s">
        <v>156</v>
      </c>
      <c r="I512" t="s">
        <v>20</v>
      </c>
      <c r="J512" t="s">
        <v>1642</v>
      </c>
      <c r="K512" t="s">
        <v>191</v>
      </c>
      <c r="L512" t="s">
        <v>46</v>
      </c>
      <c r="M512" t="s">
        <v>24</v>
      </c>
      <c r="N512" t="s">
        <v>1643</v>
      </c>
      <c r="O512" t="s">
        <v>1644</v>
      </c>
    </row>
    <row r="513" spans="1:15" x14ac:dyDescent="0.2">
      <c r="A513">
        <v>512</v>
      </c>
      <c r="B513" t="s">
        <v>76</v>
      </c>
      <c r="C513" t="s">
        <v>77</v>
      </c>
      <c r="D513" t="s">
        <v>17</v>
      </c>
      <c r="E513" t="s">
        <v>18</v>
      </c>
      <c r="F513">
        <v>2.7</v>
      </c>
      <c r="G513">
        <v>118.5</v>
      </c>
      <c r="H513" t="s">
        <v>19</v>
      </c>
      <c r="I513" t="s">
        <v>104</v>
      </c>
      <c r="J513" t="s">
        <v>1645</v>
      </c>
      <c r="K513" t="s">
        <v>350</v>
      </c>
      <c r="L513" t="s">
        <v>80</v>
      </c>
      <c r="M513" t="s">
        <v>24</v>
      </c>
      <c r="N513" t="s">
        <v>1646</v>
      </c>
      <c r="O513" t="s">
        <v>1647</v>
      </c>
    </row>
    <row r="514" spans="1:15" x14ac:dyDescent="0.2">
      <c r="A514">
        <v>513</v>
      </c>
      <c r="B514" t="s">
        <v>207</v>
      </c>
      <c r="C514" t="s">
        <v>208</v>
      </c>
      <c r="D514" t="s">
        <v>17</v>
      </c>
      <c r="E514" t="s">
        <v>18</v>
      </c>
      <c r="F514">
        <v>2.0099999999999998</v>
      </c>
      <c r="G514">
        <v>60.8</v>
      </c>
      <c r="H514" t="s">
        <v>19</v>
      </c>
      <c r="I514" t="s">
        <v>38</v>
      </c>
      <c r="J514" t="s">
        <v>1648</v>
      </c>
      <c r="K514" t="s">
        <v>210</v>
      </c>
      <c r="L514" t="s">
        <v>211</v>
      </c>
      <c r="M514" t="s">
        <v>24</v>
      </c>
      <c r="N514" t="s">
        <v>1649</v>
      </c>
      <c r="O514" t="s">
        <v>1650</v>
      </c>
    </row>
    <row r="515" spans="1:15" x14ac:dyDescent="0.2">
      <c r="A515">
        <v>514</v>
      </c>
      <c r="B515" t="s">
        <v>27</v>
      </c>
      <c r="C515" t="s">
        <v>28</v>
      </c>
      <c r="D515" t="s">
        <v>17</v>
      </c>
      <c r="E515" t="s">
        <v>18</v>
      </c>
      <c r="F515">
        <v>3.94</v>
      </c>
      <c r="G515">
        <v>324.60000000000002</v>
      </c>
      <c r="H515" t="s">
        <v>19</v>
      </c>
      <c r="I515" t="s">
        <v>20</v>
      </c>
      <c r="J515" t="s">
        <v>1651</v>
      </c>
      <c r="K515" t="s">
        <v>148</v>
      </c>
      <c r="L515" t="s">
        <v>31</v>
      </c>
      <c r="M515" t="s">
        <v>32</v>
      </c>
      <c r="N515" t="s">
        <v>1652</v>
      </c>
      <c r="O515" t="s">
        <v>1653</v>
      </c>
    </row>
    <row r="516" spans="1:15" x14ac:dyDescent="0.2">
      <c r="A516">
        <v>515</v>
      </c>
      <c r="B516" t="s">
        <v>27</v>
      </c>
      <c r="C516" t="s">
        <v>28</v>
      </c>
      <c r="D516" t="s">
        <v>17</v>
      </c>
      <c r="E516" t="s">
        <v>18</v>
      </c>
      <c r="F516">
        <v>0.28000000000000003</v>
      </c>
      <c r="G516">
        <v>73.099999999999994</v>
      </c>
      <c r="H516" t="s">
        <v>156</v>
      </c>
      <c r="I516" t="s">
        <v>38</v>
      </c>
      <c r="J516" t="s">
        <v>1654</v>
      </c>
      <c r="K516" t="s">
        <v>177</v>
      </c>
      <c r="L516" t="s">
        <v>131</v>
      </c>
      <c r="M516" t="s">
        <v>32</v>
      </c>
      <c r="N516" t="s">
        <v>1655</v>
      </c>
      <c r="O516" t="s">
        <v>1656</v>
      </c>
    </row>
    <row r="517" spans="1:15" x14ac:dyDescent="0.2">
      <c r="A517">
        <v>516</v>
      </c>
      <c r="B517" t="s">
        <v>76</v>
      </c>
      <c r="C517" t="s">
        <v>77</v>
      </c>
      <c r="D517" t="s">
        <v>17</v>
      </c>
      <c r="E517" t="s">
        <v>18</v>
      </c>
      <c r="F517">
        <v>2.41</v>
      </c>
      <c r="G517">
        <v>96.7</v>
      </c>
      <c r="H517" t="s">
        <v>19</v>
      </c>
      <c r="I517" t="s">
        <v>38</v>
      </c>
      <c r="J517" t="s">
        <v>1657</v>
      </c>
      <c r="K517" t="s">
        <v>603</v>
      </c>
      <c r="L517" t="s">
        <v>216</v>
      </c>
      <c r="M517" t="s">
        <v>24</v>
      </c>
      <c r="N517" t="s">
        <v>1658</v>
      </c>
      <c r="O517" t="s">
        <v>1659</v>
      </c>
    </row>
    <row r="518" spans="1:15" x14ac:dyDescent="0.2">
      <c r="A518">
        <v>517</v>
      </c>
      <c r="B518" t="s">
        <v>188</v>
      </c>
      <c r="C518" t="s">
        <v>189</v>
      </c>
      <c r="D518" t="s">
        <v>17</v>
      </c>
      <c r="E518" t="s">
        <v>18</v>
      </c>
      <c r="F518">
        <v>2.2200000000000002</v>
      </c>
      <c r="G518">
        <v>66</v>
      </c>
      <c r="H518" t="s">
        <v>61</v>
      </c>
      <c r="I518" t="s">
        <v>104</v>
      </c>
      <c r="J518" t="s">
        <v>1660</v>
      </c>
      <c r="K518" t="s">
        <v>252</v>
      </c>
      <c r="L518" t="s">
        <v>23</v>
      </c>
      <c r="M518" t="s">
        <v>24</v>
      </c>
      <c r="N518" t="s">
        <v>1661</v>
      </c>
      <c r="O518" t="s">
        <v>1662</v>
      </c>
    </row>
    <row r="519" spans="1:15" x14ac:dyDescent="0.2">
      <c r="A519">
        <v>518</v>
      </c>
      <c r="B519" t="s">
        <v>115</v>
      </c>
      <c r="C519" t="s">
        <v>116</v>
      </c>
      <c r="D519" t="s">
        <v>17</v>
      </c>
      <c r="E519" t="s">
        <v>18</v>
      </c>
      <c r="F519">
        <v>3.69</v>
      </c>
      <c r="G519">
        <v>379.4</v>
      </c>
      <c r="H519" t="s">
        <v>19</v>
      </c>
      <c r="I519" t="s">
        <v>20</v>
      </c>
      <c r="J519" t="s">
        <v>1663</v>
      </c>
      <c r="K519" t="s">
        <v>223</v>
      </c>
      <c r="L519" t="s">
        <v>56</v>
      </c>
      <c r="M519" t="s">
        <v>24</v>
      </c>
      <c r="N519" t="s">
        <v>1664</v>
      </c>
      <c r="O519" t="s">
        <v>1665</v>
      </c>
    </row>
    <row r="520" spans="1:15" x14ac:dyDescent="0.2">
      <c r="A520">
        <v>519</v>
      </c>
      <c r="B520" t="s">
        <v>145</v>
      </c>
      <c r="C520" t="s">
        <v>146</v>
      </c>
      <c r="D520" t="s">
        <v>17</v>
      </c>
      <c r="E520" t="s">
        <v>18</v>
      </c>
      <c r="F520">
        <v>2.63</v>
      </c>
      <c r="G520">
        <v>97.3</v>
      </c>
      <c r="H520" t="s">
        <v>61</v>
      </c>
      <c r="I520" t="s">
        <v>38</v>
      </c>
      <c r="J520" t="s">
        <v>1666</v>
      </c>
      <c r="K520" t="s">
        <v>148</v>
      </c>
      <c r="L520" t="s">
        <v>23</v>
      </c>
      <c r="M520" t="s">
        <v>41</v>
      </c>
      <c r="N520" t="s">
        <v>1667</v>
      </c>
      <c r="O520" t="s">
        <v>1668</v>
      </c>
    </row>
    <row r="521" spans="1:15" x14ac:dyDescent="0.2">
      <c r="A521">
        <v>520</v>
      </c>
      <c r="B521" t="s">
        <v>320</v>
      </c>
      <c r="C521" t="s">
        <v>321</v>
      </c>
      <c r="D521" t="s">
        <v>17</v>
      </c>
      <c r="E521" t="s">
        <v>203</v>
      </c>
      <c r="F521">
        <v>2.67</v>
      </c>
      <c r="G521">
        <v>143.19999999999999</v>
      </c>
      <c r="H521" t="s">
        <v>19</v>
      </c>
      <c r="I521" t="s">
        <v>20</v>
      </c>
      <c r="J521" t="s">
        <v>1669</v>
      </c>
      <c r="K521" t="s">
        <v>297</v>
      </c>
      <c r="L521" t="s">
        <v>23</v>
      </c>
      <c r="M521" t="s">
        <v>323</v>
      </c>
      <c r="N521" t="s">
        <v>1670</v>
      </c>
      <c r="O521" t="s">
        <v>1671</v>
      </c>
    </row>
    <row r="522" spans="1:15" x14ac:dyDescent="0.2">
      <c r="A522">
        <v>521</v>
      </c>
      <c r="B522" t="s">
        <v>115</v>
      </c>
      <c r="C522" t="s">
        <v>116</v>
      </c>
      <c r="D522" t="s">
        <v>17</v>
      </c>
      <c r="E522" t="s">
        <v>18</v>
      </c>
      <c r="F522">
        <v>3.78</v>
      </c>
      <c r="G522">
        <v>419.4</v>
      </c>
      <c r="H522" t="s">
        <v>19</v>
      </c>
      <c r="I522" t="s">
        <v>104</v>
      </c>
      <c r="J522" t="s">
        <v>1672</v>
      </c>
      <c r="K522" t="s">
        <v>152</v>
      </c>
      <c r="L522" t="s">
        <v>56</v>
      </c>
      <c r="M522" t="s">
        <v>24</v>
      </c>
      <c r="N522" t="s">
        <v>1673</v>
      </c>
      <c r="O522" t="s">
        <v>1674</v>
      </c>
    </row>
    <row r="523" spans="1:15" x14ac:dyDescent="0.2">
      <c r="A523">
        <v>522</v>
      </c>
      <c r="B523" t="s">
        <v>188</v>
      </c>
      <c r="C523" t="s">
        <v>189</v>
      </c>
      <c r="D523" t="s">
        <v>17</v>
      </c>
      <c r="E523" t="s">
        <v>18</v>
      </c>
      <c r="F523">
        <v>2.54</v>
      </c>
      <c r="G523">
        <v>84.7</v>
      </c>
      <c r="H523" t="s">
        <v>19</v>
      </c>
      <c r="I523" t="s">
        <v>20</v>
      </c>
      <c r="J523" t="s">
        <v>1675</v>
      </c>
      <c r="K523" t="s">
        <v>191</v>
      </c>
      <c r="L523" t="s">
        <v>23</v>
      </c>
      <c r="M523" t="s">
        <v>24</v>
      </c>
      <c r="N523" t="s">
        <v>1676</v>
      </c>
      <c r="O523" t="s">
        <v>1677</v>
      </c>
    </row>
    <row r="524" spans="1:15" x14ac:dyDescent="0.2">
      <c r="A524">
        <v>523</v>
      </c>
      <c r="B524" t="s">
        <v>127</v>
      </c>
      <c r="C524" t="s">
        <v>128</v>
      </c>
      <c r="D524" t="s">
        <v>17</v>
      </c>
      <c r="E524" t="s">
        <v>18</v>
      </c>
      <c r="F524">
        <v>3.61</v>
      </c>
      <c r="G524">
        <v>399.7</v>
      </c>
      <c r="H524" t="s">
        <v>37</v>
      </c>
      <c r="I524" t="s">
        <v>20</v>
      </c>
      <c r="J524" t="s">
        <v>1678</v>
      </c>
      <c r="K524" t="s">
        <v>52</v>
      </c>
      <c r="L524" t="s">
        <v>266</v>
      </c>
      <c r="M524" t="s">
        <v>24</v>
      </c>
      <c r="N524" t="s">
        <v>1679</v>
      </c>
      <c r="O524" t="s">
        <v>1680</v>
      </c>
    </row>
    <row r="525" spans="1:15" x14ac:dyDescent="0.2">
      <c r="A525">
        <v>524</v>
      </c>
      <c r="B525" t="s">
        <v>201</v>
      </c>
      <c r="C525" t="s">
        <v>202</v>
      </c>
      <c r="D525" t="s">
        <v>17</v>
      </c>
      <c r="E525" t="s">
        <v>203</v>
      </c>
      <c r="F525">
        <v>0.26</v>
      </c>
      <c r="G525">
        <v>44.6</v>
      </c>
      <c r="H525" t="s">
        <v>156</v>
      </c>
      <c r="I525" t="s">
        <v>104</v>
      </c>
      <c r="J525" t="s">
        <v>987</v>
      </c>
      <c r="K525" t="s">
        <v>90</v>
      </c>
      <c r="L525" t="s">
        <v>23</v>
      </c>
      <c r="M525" t="s">
        <v>41</v>
      </c>
      <c r="N525" t="s">
        <v>1681</v>
      </c>
      <c r="O525" t="s">
        <v>1682</v>
      </c>
    </row>
    <row r="526" spans="1:15" x14ac:dyDescent="0.2">
      <c r="A526">
        <v>525</v>
      </c>
      <c r="B526" t="s">
        <v>59</v>
      </c>
      <c r="C526" t="s">
        <v>60</v>
      </c>
      <c r="D526" t="s">
        <v>17</v>
      </c>
      <c r="E526" t="s">
        <v>18</v>
      </c>
      <c r="F526">
        <v>2.97</v>
      </c>
      <c r="G526">
        <v>179.8</v>
      </c>
      <c r="H526" t="s">
        <v>61</v>
      </c>
      <c r="I526" t="s">
        <v>20</v>
      </c>
      <c r="J526" t="s">
        <v>1683</v>
      </c>
      <c r="K526" t="s">
        <v>293</v>
      </c>
      <c r="L526" t="s">
        <v>64</v>
      </c>
      <c r="M526" t="s">
        <v>41</v>
      </c>
      <c r="N526" t="s">
        <v>1684</v>
      </c>
      <c r="O526" t="s">
        <v>1685</v>
      </c>
    </row>
    <row r="527" spans="1:15" x14ac:dyDescent="0.2">
      <c r="A527">
        <v>526</v>
      </c>
      <c r="B527" t="s">
        <v>145</v>
      </c>
      <c r="C527" t="s">
        <v>146</v>
      </c>
      <c r="D527" t="s">
        <v>17</v>
      </c>
      <c r="E527" t="s">
        <v>18</v>
      </c>
      <c r="F527">
        <v>1.95</v>
      </c>
      <c r="G527">
        <v>69.2</v>
      </c>
      <c r="H527" t="s">
        <v>37</v>
      </c>
      <c r="I527" t="s">
        <v>104</v>
      </c>
      <c r="J527" t="s">
        <v>1686</v>
      </c>
      <c r="K527" t="s">
        <v>148</v>
      </c>
      <c r="L527" t="s">
        <v>23</v>
      </c>
      <c r="M527" t="s">
        <v>41</v>
      </c>
      <c r="N527" t="s">
        <v>1687</v>
      </c>
      <c r="O527" t="s">
        <v>1688</v>
      </c>
    </row>
    <row r="528" spans="1:15" x14ac:dyDescent="0.2">
      <c r="A528">
        <v>527</v>
      </c>
      <c r="B528" t="s">
        <v>15</v>
      </c>
      <c r="C528" t="s">
        <v>16</v>
      </c>
      <c r="D528" t="s">
        <v>17</v>
      </c>
      <c r="E528" t="s">
        <v>18</v>
      </c>
      <c r="F528">
        <v>0.79</v>
      </c>
      <c r="G528">
        <v>32.4</v>
      </c>
      <c r="H528" t="s">
        <v>37</v>
      </c>
      <c r="I528" t="s">
        <v>104</v>
      </c>
      <c r="J528" t="s">
        <v>1689</v>
      </c>
      <c r="K528" t="s">
        <v>233</v>
      </c>
      <c r="L528" t="s">
        <v>84</v>
      </c>
      <c r="M528" t="s">
        <v>24</v>
      </c>
      <c r="N528" t="s">
        <v>1690</v>
      </c>
      <c r="O528" t="s">
        <v>1691</v>
      </c>
    </row>
    <row r="529" spans="1:15" x14ac:dyDescent="0.2">
      <c r="A529">
        <v>528</v>
      </c>
      <c r="B529" t="s">
        <v>115</v>
      </c>
      <c r="C529" t="s">
        <v>116</v>
      </c>
      <c r="D529" t="s">
        <v>17</v>
      </c>
      <c r="E529" t="s">
        <v>18</v>
      </c>
      <c r="F529">
        <v>4.41</v>
      </c>
      <c r="G529">
        <v>646.1</v>
      </c>
      <c r="H529" t="s">
        <v>19</v>
      </c>
      <c r="I529" t="s">
        <v>104</v>
      </c>
      <c r="J529" t="s">
        <v>1692</v>
      </c>
      <c r="K529" t="s">
        <v>139</v>
      </c>
      <c r="L529" t="s">
        <v>46</v>
      </c>
      <c r="M529" t="s">
        <v>24</v>
      </c>
      <c r="N529" t="s">
        <v>1693</v>
      </c>
      <c r="O529" t="s">
        <v>1694</v>
      </c>
    </row>
    <row r="530" spans="1:15" x14ac:dyDescent="0.2">
      <c r="A530">
        <v>529</v>
      </c>
      <c r="B530" t="s">
        <v>392</v>
      </c>
      <c r="C530" t="s">
        <v>393</v>
      </c>
      <c r="D530" t="s">
        <v>17</v>
      </c>
      <c r="E530" t="s">
        <v>18</v>
      </c>
      <c r="F530">
        <v>3.18</v>
      </c>
      <c r="G530">
        <v>153.5</v>
      </c>
      <c r="H530" t="s">
        <v>61</v>
      </c>
      <c r="I530" t="s">
        <v>20</v>
      </c>
      <c r="J530" t="s">
        <v>1695</v>
      </c>
      <c r="K530" t="s">
        <v>191</v>
      </c>
      <c r="L530" t="s">
        <v>46</v>
      </c>
      <c r="M530" t="s">
        <v>24</v>
      </c>
      <c r="N530" t="s">
        <v>1696</v>
      </c>
      <c r="O530" t="s">
        <v>1697</v>
      </c>
    </row>
    <row r="531" spans="1:15" x14ac:dyDescent="0.2">
      <c r="A531">
        <v>530</v>
      </c>
      <c r="B531" t="s">
        <v>145</v>
      </c>
      <c r="C531" t="s">
        <v>146</v>
      </c>
      <c r="D531" t="s">
        <v>17</v>
      </c>
      <c r="E531" t="s">
        <v>18</v>
      </c>
      <c r="F531">
        <v>2.89</v>
      </c>
      <c r="G531">
        <v>150.19999999999999</v>
      </c>
      <c r="H531" t="s">
        <v>19</v>
      </c>
      <c r="I531" t="s">
        <v>20</v>
      </c>
      <c r="J531" t="s">
        <v>1698</v>
      </c>
      <c r="K531" t="s">
        <v>148</v>
      </c>
      <c r="L531" t="s">
        <v>475</v>
      </c>
      <c r="M531" t="s">
        <v>41</v>
      </c>
      <c r="N531" t="s">
        <v>1699</v>
      </c>
      <c r="O531" t="s">
        <v>1700</v>
      </c>
    </row>
    <row r="532" spans="1:15" x14ac:dyDescent="0.2">
      <c r="A532">
        <v>531</v>
      </c>
      <c r="B532" t="s">
        <v>76</v>
      </c>
      <c r="C532" t="s">
        <v>77</v>
      </c>
      <c r="D532" t="s">
        <v>17</v>
      </c>
      <c r="E532" t="s">
        <v>18</v>
      </c>
      <c r="F532">
        <v>2.77</v>
      </c>
      <c r="G532">
        <v>133.6</v>
      </c>
      <c r="H532" t="s">
        <v>61</v>
      </c>
      <c r="I532" t="s">
        <v>38</v>
      </c>
      <c r="J532" t="s">
        <v>1701</v>
      </c>
      <c r="K532" t="s">
        <v>603</v>
      </c>
      <c r="L532" t="s">
        <v>80</v>
      </c>
      <c r="M532" t="s">
        <v>24</v>
      </c>
      <c r="N532" t="s">
        <v>1702</v>
      </c>
      <c r="O532" t="s">
        <v>1703</v>
      </c>
    </row>
    <row r="533" spans="1:15" x14ac:dyDescent="0.2">
      <c r="A533">
        <v>532</v>
      </c>
      <c r="B533" t="s">
        <v>392</v>
      </c>
      <c r="C533" t="s">
        <v>393</v>
      </c>
      <c r="D533" t="s">
        <v>17</v>
      </c>
      <c r="E533" t="s">
        <v>18</v>
      </c>
      <c r="F533">
        <v>2.85</v>
      </c>
      <c r="G533">
        <v>125.8</v>
      </c>
      <c r="H533" t="s">
        <v>19</v>
      </c>
      <c r="I533" t="s">
        <v>38</v>
      </c>
      <c r="J533" t="s">
        <v>1704</v>
      </c>
      <c r="K533" t="s">
        <v>191</v>
      </c>
      <c r="L533" t="s">
        <v>46</v>
      </c>
      <c r="M533" t="s">
        <v>24</v>
      </c>
      <c r="N533" t="s">
        <v>1705</v>
      </c>
      <c r="O533" t="s">
        <v>1706</v>
      </c>
    </row>
    <row r="534" spans="1:15" x14ac:dyDescent="0.2">
      <c r="A534">
        <v>533</v>
      </c>
      <c r="B534" t="s">
        <v>127</v>
      </c>
      <c r="C534" t="s">
        <v>128</v>
      </c>
      <c r="D534" t="s">
        <v>17</v>
      </c>
      <c r="E534" t="s">
        <v>18</v>
      </c>
      <c r="F534">
        <v>4.71</v>
      </c>
      <c r="G534">
        <v>695.5</v>
      </c>
      <c r="H534" t="s">
        <v>19</v>
      </c>
      <c r="I534" t="s">
        <v>38</v>
      </c>
      <c r="J534" t="s">
        <v>1067</v>
      </c>
      <c r="K534" t="s">
        <v>359</v>
      </c>
      <c r="L534" t="s">
        <v>131</v>
      </c>
      <c r="M534" t="s">
        <v>24</v>
      </c>
      <c r="N534" t="s">
        <v>1707</v>
      </c>
      <c r="O534" t="s">
        <v>1708</v>
      </c>
    </row>
    <row r="535" spans="1:15" x14ac:dyDescent="0.2">
      <c r="A535">
        <v>534</v>
      </c>
      <c r="B535" t="s">
        <v>201</v>
      </c>
      <c r="C535" t="s">
        <v>202</v>
      </c>
      <c r="D535" t="s">
        <v>17</v>
      </c>
      <c r="E535" t="s">
        <v>203</v>
      </c>
      <c r="F535">
        <v>2.71</v>
      </c>
      <c r="G535">
        <v>124.4</v>
      </c>
      <c r="H535" t="s">
        <v>19</v>
      </c>
      <c r="I535" t="s">
        <v>20</v>
      </c>
      <c r="J535" t="s">
        <v>1709</v>
      </c>
      <c r="K535" t="s">
        <v>106</v>
      </c>
      <c r="L535" t="s">
        <v>23</v>
      </c>
      <c r="M535" t="s">
        <v>41</v>
      </c>
      <c r="N535" t="s">
        <v>1710</v>
      </c>
      <c r="O535" t="s">
        <v>1711</v>
      </c>
    </row>
    <row r="536" spans="1:15" x14ac:dyDescent="0.2">
      <c r="A536">
        <v>535</v>
      </c>
      <c r="B536" t="s">
        <v>67</v>
      </c>
      <c r="C536" t="s">
        <v>68</v>
      </c>
      <c r="D536" t="s">
        <v>17</v>
      </c>
      <c r="E536" t="s">
        <v>69</v>
      </c>
      <c r="F536">
        <v>1.1299999999999999</v>
      </c>
      <c r="G536">
        <v>12.3</v>
      </c>
      <c r="H536" t="s">
        <v>61</v>
      </c>
      <c r="I536" t="s">
        <v>38</v>
      </c>
      <c r="J536" t="s">
        <v>1712</v>
      </c>
      <c r="K536" t="s">
        <v>142</v>
      </c>
      <c r="L536" t="s">
        <v>310</v>
      </c>
      <c r="M536" t="s">
        <v>73</v>
      </c>
      <c r="N536" t="s">
        <v>1713</v>
      </c>
      <c r="O536" t="s">
        <v>1714</v>
      </c>
    </row>
    <row r="537" spans="1:15" x14ac:dyDescent="0.2">
      <c r="A537">
        <v>536</v>
      </c>
      <c r="B537" t="s">
        <v>35</v>
      </c>
      <c r="C537" t="s">
        <v>36</v>
      </c>
      <c r="D537" t="s">
        <v>17</v>
      </c>
      <c r="E537" t="s">
        <v>18</v>
      </c>
      <c r="F537">
        <v>3.96</v>
      </c>
      <c r="G537">
        <v>385.8</v>
      </c>
      <c r="H537" t="s">
        <v>61</v>
      </c>
      <c r="I537" t="s">
        <v>20</v>
      </c>
      <c r="J537" t="s">
        <v>1715</v>
      </c>
      <c r="K537" t="s">
        <v>30</v>
      </c>
      <c r="L537" t="s">
        <v>244</v>
      </c>
      <c r="M537" t="s">
        <v>41</v>
      </c>
      <c r="N537" t="s">
        <v>1716</v>
      </c>
      <c r="O537" t="s">
        <v>1717</v>
      </c>
    </row>
    <row r="538" spans="1:15" x14ac:dyDescent="0.2">
      <c r="A538">
        <v>537</v>
      </c>
      <c r="B538" t="s">
        <v>15</v>
      </c>
      <c r="C538" t="s">
        <v>16</v>
      </c>
      <c r="D538" t="s">
        <v>17</v>
      </c>
      <c r="E538" t="s">
        <v>18</v>
      </c>
      <c r="F538">
        <v>2.35</v>
      </c>
      <c r="G538">
        <v>87.5</v>
      </c>
      <c r="H538" t="s">
        <v>61</v>
      </c>
      <c r="I538" t="s">
        <v>38</v>
      </c>
      <c r="J538" t="s">
        <v>1718</v>
      </c>
      <c r="K538" t="s">
        <v>233</v>
      </c>
      <c r="L538" t="s">
        <v>46</v>
      </c>
      <c r="M538" t="s">
        <v>24</v>
      </c>
      <c r="N538" t="s">
        <v>1719</v>
      </c>
      <c r="O538" t="s">
        <v>1720</v>
      </c>
    </row>
    <row r="539" spans="1:15" x14ac:dyDescent="0.2">
      <c r="A539">
        <v>538</v>
      </c>
      <c r="B539" t="s">
        <v>392</v>
      </c>
      <c r="C539" t="s">
        <v>393</v>
      </c>
      <c r="D539" t="s">
        <v>17</v>
      </c>
      <c r="E539" t="s">
        <v>18</v>
      </c>
      <c r="F539">
        <v>1</v>
      </c>
      <c r="G539">
        <v>37.4</v>
      </c>
      <c r="H539" t="s">
        <v>37</v>
      </c>
      <c r="I539" t="s">
        <v>38</v>
      </c>
      <c r="J539" t="s">
        <v>1721</v>
      </c>
      <c r="K539" t="s">
        <v>191</v>
      </c>
      <c r="L539" t="s">
        <v>475</v>
      </c>
      <c r="M539" t="s">
        <v>24</v>
      </c>
      <c r="N539" t="s">
        <v>1722</v>
      </c>
      <c r="O539" t="s">
        <v>1723</v>
      </c>
    </row>
    <row r="540" spans="1:15" x14ac:dyDescent="0.2">
      <c r="A540">
        <v>539</v>
      </c>
      <c r="B540" t="s">
        <v>145</v>
      </c>
      <c r="C540" t="s">
        <v>146</v>
      </c>
      <c r="D540" t="s">
        <v>17</v>
      </c>
      <c r="E540" t="s">
        <v>18</v>
      </c>
      <c r="F540">
        <v>2.41</v>
      </c>
      <c r="G540">
        <v>93.5</v>
      </c>
      <c r="H540" t="s">
        <v>61</v>
      </c>
      <c r="I540" t="s">
        <v>20</v>
      </c>
      <c r="J540" t="s">
        <v>1724</v>
      </c>
      <c r="K540" t="s">
        <v>148</v>
      </c>
      <c r="L540" t="s">
        <v>475</v>
      </c>
      <c r="M540" t="s">
        <v>41</v>
      </c>
      <c r="N540" t="s">
        <v>1725</v>
      </c>
      <c r="O540" t="s">
        <v>1726</v>
      </c>
    </row>
    <row r="541" spans="1:15" x14ac:dyDescent="0.2">
      <c r="A541">
        <v>540</v>
      </c>
      <c r="B541" t="s">
        <v>320</v>
      </c>
      <c r="C541" t="s">
        <v>321</v>
      </c>
      <c r="D541" t="s">
        <v>17</v>
      </c>
      <c r="E541" t="s">
        <v>203</v>
      </c>
      <c r="F541">
        <v>2.41</v>
      </c>
      <c r="G541">
        <v>106.9</v>
      </c>
      <c r="H541" t="s">
        <v>19</v>
      </c>
      <c r="I541" t="s">
        <v>20</v>
      </c>
      <c r="J541" t="s">
        <v>1727</v>
      </c>
      <c r="K541" t="s">
        <v>297</v>
      </c>
      <c r="L541" t="s">
        <v>355</v>
      </c>
      <c r="M541" t="s">
        <v>323</v>
      </c>
      <c r="N541" t="s">
        <v>1728</v>
      </c>
      <c r="O541" t="s">
        <v>1729</v>
      </c>
    </row>
    <row r="542" spans="1:15" x14ac:dyDescent="0.2">
      <c r="A542">
        <v>541</v>
      </c>
      <c r="B542" t="s">
        <v>120</v>
      </c>
      <c r="C542" t="s">
        <v>121</v>
      </c>
      <c r="D542" t="s">
        <v>17</v>
      </c>
      <c r="E542" t="s">
        <v>18</v>
      </c>
      <c r="F542">
        <v>2.78</v>
      </c>
      <c r="G542">
        <v>127.4</v>
      </c>
      <c r="H542" t="s">
        <v>61</v>
      </c>
      <c r="I542" t="s">
        <v>38</v>
      </c>
      <c r="J542" t="s">
        <v>1730</v>
      </c>
      <c r="K542" t="s">
        <v>135</v>
      </c>
      <c r="L542" t="s">
        <v>46</v>
      </c>
      <c r="M542" t="s">
        <v>73</v>
      </c>
      <c r="N542" t="s">
        <v>1731</v>
      </c>
      <c r="O542" t="s">
        <v>1732</v>
      </c>
    </row>
    <row r="543" spans="1:15" x14ac:dyDescent="0.2">
      <c r="A543">
        <v>542</v>
      </c>
      <c r="B543" t="s">
        <v>87</v>
      </c>
      <c r="C543" t="s">
        <v>88</v>
      </c>
      <c r="D543" t="s">
        <v>17</v>
      </c>
      <c r="E543" t="s">
        <v>69</v>
      </c>
      <c r="F543">
        <v>0.97</v>
      </c>
      <c r="G543">
        <v>10.4</v>
      </c>
      <c r="H543" t="s">
        <v>19</v>
      </c>
      <c r="I543" t="s">
        <v>20</v>
      </c>
      <c r="J543" t="s">
        <v>1733</v>
      </c>
      <c r="K543" t="s">
        <v>538</v>
      </c>
      <c r="L543" t="s">
        <v>91</v>
      </c>
      <c r="M543" t="s">
        <v>32</v>
      </c>
      <c r="N543" t="s">
        <v>1734</v>
      </c>
      <c r="O543" t="s">
        <v>1735</v>
      </c>
    </row>
    <row r="544" spans="1:15" x14ac:dyDescent="0.2">
      <c r="A544">
        <v>543</v>
      </c>
      <c r="B544" t="s">
        <v>120</v>
      </c>
      <c r="C544" t="s">
        <v>121</v>
      </c>
      <c r="D544" t="s">
        <v>17</v>
      </c>
      <c r="E544" t="s">
        <v>18</v>
      </c>
      <c r="F544">
        <v>2.25</v>
      </c>
      <c r="G544">
        <v>77</v>
      </c>
      <c r="H544" t="s">
        <v>37</v>
      </c>
      <c r="I544" t="s">
        <v>38</v>
      </c>
      <c r="J544" t="s">
        <v>1736</v>
      </c>
      <c r="K544" t="s">
        <v>135</v>
      </c>
      <c r="L544" t="s">
        <v>46</v>
      </c>
      <c r="M544" t="s">
        <v>73</v>
      </c>
      <c r="N544" t="s">
        <v>1737</v>
      </c>
      <c r="O544" t="s">
        <v>1738</v>
      </c>
    </row>
    <row r="545" spans="1:15" x14ac:dyDescent="0.2">
      <c r="A545">
        <v>544</v>
      </c>
      <c r="B545" t="s">
        <v>76</v>
      </c>
      <c r="C545" t="s">
        <v>77</v>
      </c>
      <c r="D545" t="s">
        <v>17</v>
      </c>
      <c r="E545" t="s">
        <v>18</v>
      </c>
      <c r="F545">
        <v>2.61</v>
      </c>
      <c r="G545">
        <v>136.80000000000001</v>
      </c>
      <c r="H545" t="s">
        <v>19</v>
      </c>
      <c r="I545" t="s">
        <v>104</v>
      </c>
      <c r="J545" t="s">
        <v>1642</v>
      </c>
      <c r="K545" t="s">
        <v>215</v>
      </c>
      <c r="L545" t="s">
        <v>46</v>
      </c>
      <c r="M545" t="s">
        <v>24</v>
      </c>
      <c r="N545" t="s">
        <v>1739</v>
      </c>
      <c r="O545" t="s">
        <v>1740</v>
      </c>
    </row>
    <row r="546" spans="1:15" x14ac:dyDescent="0.2">
      <c r="A546">
        <v>545</v>
      </c>
      <c r="B546" t="s">
        <v>145</v>
      </c>
      <c r="C546" t="s">
        <v>146</v>
      </c>
      <c r="D546" t="s">
        <v>17</v>
      </c>
      <c r="E546" t="s">
        <v>18</v>
      </c>
      <c r="F546">
        <v>2.17</v>
      </c>
      <c r="G546">
        <v>81.400000000000006</v>
      </c>
      <c r="H546" t="s">
        <v>61</v>
      </c>
      <c r="I546" t="s">
        <v>20</v>
      </c>
      <c r="J546" t="s">
        <v>1741</v>
      </c>
      <c r="K546" t="s">
        <v>148</v>
      </c>
      <c r="L546" t="s">
        <v>23</v>
      </c>
      <c r="M546" t="s">
        <v>41</v>
      </c>
      <c r="N546" t="s">
        <v>1742</v>
      </c>
      <c r="O546" t="s">
        <v>1743</v>
      </c>
    </row>
    <row r="547" spans="1:15" x14ac:dyDescent="0.2">
      <c r="A547">
        <v>546</v>
      </c>
      <c r="B547" t="s">
        <v>35</v>
      </c>
      <c r="C547" t="s">
        <v>36</v>
      </c>
      <c r="D547" t="s">
        <v>17</v>
      </c>
      <c r="E547" t="s">
        <v>18</v>
      </c>
      <c r="F547">
        <v>1.42</v>
      </c>
      <c r="G547">
        <v>110.1</v>
      </c>
      <c r="H547" t="s">
        <v>37</v>
      </c>
      <c r="I547" t="s">
        <v>104</v>
      </c>
      <c r="J547" t="s">
        <v>1744</v>
      </c>
      <c r="K547" t="s">
        <v>30</v>
      </c>
      <c r="L547" t="s">
        <v>40</v>
      </c>
      <c r="M547" t="s">
        <v>41</v>
      </c>
      <c r="N547" t="s">
        <v>1745</v>
      </c>
      <c r="O547" t="s">
        <v>1746</v>
      </c>
    </row>
    <row r="548" spans="1:15" x14ac:dyDescent="0.2">
      <c r="A548">
        <v>547</v>
      </c>
      <c r="B548" t="s">
        <v>87</v>
      </c>
      <c r="C548" t="s">
        <v>88</v>
      </c>
      <c r="D548" t="s">
        <v>17</v>
      </c>
      <c r="E548" t="s">
        <v>69</v>
      </c>
      <c r="F548">
        <v>1.6</v>
      </c>
      <c r="G548">
        <v>28.3</v>
      </c>
      <c r="H548" t="s">
        <v>19</v>
      </c>
      <c r="I548" t="s">
        <v>20</v>
      </c>
      <c r="J548" t="s">
        <v>1747</v>
      </c>
      <c r="K548" t="s">
        <v>538</v>
      </c>
      <c r="L548" t="s">
        <v>72</v>
      </c>
      <c r="M548" t="s">
        <v>32</v>
      </c>
      <c r="N548" t="s">
        <v>1748</v>
      </c>
      <c r="O548" t="s">
        <v>1749</v>
      </c>
    </row>
    <row r="549" spans="1:15" x14ac:dyDescent="0.2">
      <c r="A549">
        <v>548</v>
      </c>
      <c r="B549" t="s">
        <v>127</v>
      </c>
      <c r="C549" t="s">
        <v>128</v>
      </c>
      <c r="D549" t="s">
        <v>17</v>
      </c>
      <c r="E549" t="s">
        <v>18</v>
      </c>
      <c r="F549">
        <v>5.79</v>
      </c>
      <c r="G549">
        <v>904.4</v>
      </c>
      <c r="H549" t="s">
        <v>19</v>
      </c>
      <c r="I549" t="s">
        <v>38</v>
      </c>
      <c r="J549" t="s">
        <v>1750</v>
      </c>
      <c r="K549" t="s">
        <v>130</v>
      </c>
      <c r="L549" t="s">
        <v>266</v>
      </c>
      <c r="M549" t="s">
        <v>24</v>
      </c>
      <c r="N549" t="s">
        <v>1751</v>
      </c>
      <c r="O549" t="s">
        <v>1752</v>
      </c>
    </row>
    <row r="550" spans="1:15" x14ac:dyDescent="0.2">
      <c r="A550">
        <v>549</v>
      </c>
      <c r="B550" t="s">
        <v>145</v>
      </c>
      <c r="C550" t="s">
        <v>146</v>
      </c>
      <c r="D550" t="s">
        <v>17</v>
      </c>
      <c r="E550" t="s">
        <v>18</v>
      </c>
      <c r="F550">
        <v>2.73</v>
      </c>
      <c r="G550">
        <v>108.8</v>
      </c>
      <c r="H550" t="s">
        <v>61</v>
      </c>
      <c r="I550" t="s">
        <v>104</v>
      </c>
      <c r="J550" t="s">
        <v>1753</v>
      </c>
      <c r="K550" t="s">
        <v>148</v>
      </c>
      <c r="L550" t="s">
        <v>475</v>
      </c>
      <c r="M550" t="s">
        <v>41</v>
      </c>
      <c r="N550" t="s">
        <v>1754</v>
      </c>
      <c r="O550" t="s">
        <v>1755</v>
      </c>
    </row>
    <row r="551" spans="1:15" x14ac:dyDescent="0.2">
      <c r="A551">
        <v>550</v>
      </c>
      <c r="B551" t="s">
        <v>59</v>
      </c>
      <c r="C551" t="s">
        <v>60</v>
      </c>
      <c r="D551" t="s">
        <v>17</v>
      </c>
      <c r="E551" t="s">
        <v>18</v>
      </c>
      <c r="F551">
        <v>2.66</v>
      </c>
      <c r="G551">
        <v>115.8</v>
      </c>
      <c r="H551" t="s">
        <v>19</v>
      </c>
      <c r="I551" t="s">
        <v>104</v>
      </c>
      <c r="J551" t="s">
        <v>1756</v>
      </c>
      <c r="K551" t="s">
        <v>63</v>
      </c>
      <c r="L551" t="s">
        <v>64</v>
      </c>
      <c r="M551" t="s">
        <v>41</v>
      </c>
      <c r="N551" t="s">
        <v>1757</v>
      </c>
      <c r="O551" t="s">
        <v>1758</v>
      </c>
    </row>
    <row r="552" spans="1:15" x14ac:dyDescent="0.2">
      <c r="A552">
        <v>551</v>
      </c>
      <c r="B552" t="s">
        <v>120</v>
      </c>
      <c r="C552" t="s">
        <v>121</v>
      </c>
      <c r="D552" t="s">
        <v>17</v>
      </c>
      <c r="E552" t="s">
        <v>18</v>
      </c>
      <c r="F552">
        <v>3.44</v>
      </c>
      <c r="G552">
        <v>200.8</v>
      </c>
      <c r="H552" t="s">
        <v>19</v>
      </c>
      <c r="I552" t="s">
        <v>38</v>
      </c>
      <c r="J552" t="s">
        <v>636</v>
      </c>
      <c r="K552" t="s">
        <v>123</v>
      </c>
      <c r="L552" t="s">
        <v>46</v>
      </c>
      <c r="M552" t="s">
        <v>73</v>
      </c>
      <c r="N552" t="s">
        <v>1759</v>
      </c>
      <c r="O552" t="s">
        <v>1760</v>
      </c>
    </row>
    <row r="553" spans="1:15" x14ac:dyDescent="0.2">
      <c r="A553">
        <v>552</v>
      </c>
      <c r="B553" t="s">
        <v>188</v>
      </c>
      <c r="C553" t="s">
        <v>189</v>
      </c>
      <c r="D553" t="s">
        <v>17</v>
      </c>
      <c r="E553" t="s">
        <v>18</v>
      </c>
      <c r="F553">
        <v>2.72</v>
      </c>
      <c r="G553">
        <v>96.3</v>
      </c>
      <c r="H553" t="s">
        <v>19</v>
      </c>
      <c r="I553" t="s">
        <v>20</v>
      </c>
      <c r="J553" t="s">
        <v>1761</v>
      </c>
      <c r="K553" t="s">
        <v>191</v>
      </c>
      <c r="L553" t="s">
        <v>46</v>
      </c>
      <c r="M553" t="s">
        <v>24</v>
      </c>
      <c r="N553" t="s">
        <v>1762</v>
      </c>
      <c r="O553" t="s">
        <v>1763</v>
      </c>
    </row>
    <row r="554" spans="1:15" x14ac:dyDescent="0.2">
      <c r="A554">
        <v>553</v>
      </c>
      <c r="B554" t="s">
        <v>207</v>
      </c>
      <c r="C554" t="s">
        <v>208</v>
      </c>
      <c r="D554" t="s">
        <v>17</v>
      </c>
      <c r="E554" t="s">
        <v>18</v>
      </c>
      <c r="F554">
        <v>1.96</v>
      </c>
      <c r="G554">
        <v>57.1</v>
      </c>
      <c r="H554" t="s">
        <v>61</v>
      </c>
      <c r="I554" t="s">
        <v>38</v>
      </c>
      <c r="J554" t="s">
        <v>1764</v>
      </c>
      <c r="K554" t="s">
        <v>210</v>
      </c>
      <c r="L554" t="s">
        <v>465</v>
      </c>
      <c r="M554" t="s">
        <v>24</v>
      </c>
      <c r="N554" t="s">
        <v>1765</v>
      </c>
      <c r="O554" t="s">
        <v>1766</v>
      </c>
    </row>
    <row r="555" spans="1:15" x14ac:dyDescent="0.2">
      <c r="A555">
        <v>554</v>
      </c>
      <c r="B555" t="s">
        <v>201</v>
      </c>
      <c r="C555" t="s">
        <v>202</v>
      </c>
      <c r="D555" t="s">
        <v>17</v>
      </c>
      <c r="E555" t="s">
        <v>203</v>
      </c>
      <c r="F555">
        <v>2.78</v>
      </c>
      <c r="G555">
        <v>154.30000000000001</v>
      </c>
      <c r="H555" t="s">
        <v>61</v>
      </c>
      <c r="I555" t="s">
        <v>20</v>
      </c>
      <c r="J555" t="s">
        <v>1767</v>
      </c>
      <c r="K555" t="s">
        <v>90</v>
      </c>
      <c r="L555" t="s">
        <v>259</v>
      </c>
      <c r="M555" t="s">
        <v>41</v>
      </c>
      <c r="N555" t="s">
        <v>1768</v>
      </c>
      <c r="O555" t="s">
        <v>1769</v>
      </c>
    </row>
    <row r="556" spans="1:15" x14ac:dyDescent="0.2">
      <c r="A556">
        <v>555</v>
      </c>
      <c r="B556" t="s">
        <v>67</v>
      </c>
      <c r="C556" t="s">
        <v>68</v>
      </c>
      <c r="D556" t="s">
        <v>17</v>
      </c>
      <c r="E556" t="s">
        <v>69</v>
      </c>
      <c r="F556">
        <v>1.54</v>
      </c>
      <c r="G556">
        <v>27.4</v>
      </c>
      <c r="H556" t="s">
        <v>19</v>
      </c>
      <c r="I556" t="s">
        <v>20</v>
      </c>
      <c r="J556" t="s">
        <v>1770</v>
      </c>
      <c r="K556" t="s">
        <v>142</v>
      </c>
      <c r="L556" t="s">
        <v>310</v>
      </c>
      <c r="M556" t="s">
        <v>73</v>
      </c>
      <c r="N556" t="s">
        <v>1771</v>
      </c>
      <c r="O556" t="s">
        <v>1772</v>
      </c>
    </row>
    <row r="557" spans="1:15" x14ac:dyDescent="0.2">
      <c r="A557">
        <v>556</v>
      </c>
      <c r="B557" t="s">
        <v>207</v>
      </c>
      <c r="C557" t="s">
        <v>208</v>
      </c>
      <c r="D557" t="s">
        <v>17</v>
      </c>
      <c r="E557" t="s">
        <v>18</v>
      </c>
      <c r="F557">
        <v>0.39</v>
      </c>
      <c r="G557">
        <v>18</v>
      </c>
      <c r="H557" t="s">
        <v>156</v>
      </c>
      <c r="I557" t="s">
        <v>104</v>
      </c>
      <c r="J557" t="s">
        <v>1773</v>
      </c>
      <c r="K557" t="s">
        <v>210</v>
      </c>
      <c r="L557" t="s">
        <v>452</v>
      </c>
      <c r="M557" t="s">
        <v>24</v>
      </c>
      <c r="N557" t="s">
        <v>1774</v>
      </c>
      <c r="O557" t="s">
        <v>1775</v>
      </c>
    </row>
    <row r="558" spans="1:15" x14ac:dyDescent="0.2">
      <c r="A558">
        <v>557</v>
      </c>
      <c r="B558" t="s">
        <v>49</v>
      </c>
      <c r="C558" t="s">
        <v>50</v>
      </c>
      <c r="D558" t="s">
        <v>17</v>
      </c>
      <c r="E558" t="s">
        <v>18</v>
      </c>
      <c r="F558">
        <v>3.65</v>
      </c>
      <c r="G558">
        <v>249.9</v>
      </c>
      <c r="H558" t="s">
        <v>19</v>
      </c>
      <c r="I558" t="s">
        <v>38</v>
      </c>
      <c r="J558" t="s">
        <v>1776</v>
      </c>
      <c r="K558" t="s">
        <v>1169</v>
      </c>
      <c r="L558" t="s">
        <v>56</v>
      </c>
      <c r="M558" t="s">
        <v>32</v>
      </c>
      <c r="N558" t="s">
        <v>1777</v>
      </c>
      <c r="O558" t="s">
        <v>1778</v>
      </c>
    </row>
    <row r="559" spans="1:15" x14ac:dyDescent="0.2">
      <c r="A559">
        <v>558</v>
      </c>
      <c r="B559" t="s">
        <v>145</v>
      </c>
      <c r="C559" t="s">
        <v>146</v>
      </c>
      <c r="D559" t="s">
        <v>17</v>
      </c>
      <c r="E559" t="s">
        <v>18</v>
      </c>
      <c r="F559">
        <v>3.1</v>
      </c>
      <c r="G559">
        <v>156.30000000000001</v>
      </c>
      <c r="H559" t="s">
        <v>19</v>
      </c>
      <c r="I559" t="s">
        <v>104</v>
      </c>
      <c r="J559" t="s">
        <v>1779</v>
      </c>
      <c r="K559" t="s">
        <v>148</v>
      </c>
      <c r="L559" t="s">
        <v>475</v>
      </c>
      <c r="M559" t="s">
        <v>41</v>
      </c>
      <c r="N559" t="s">
        <v>1780</v>
      </c>
      <c r="O559" t="s">
        <v>1781</v>
      </c>
    </row>
    <row r="560" spans="1:15" x14ac:dyDescent="0.2">
      <c r="A560">
        <v>559</v>
      </c>
      <c r="B560" t="s">
        <v>120</v>
      </c>
      <c r="C560" t="s">
        <v>121</v>
      </c>
      <c r="D560" t="s">
        <v>17</v>
      </c>
      <c r="E560" t="s">
        <v>18</v>
      </c>
      <c r="F560">
        <v>2.52</v>
      </c>
      <c r="G560">
        <v>100.7</v>
      </c>
      <c r="H560" t="s">
        <v>61</v>
      </c>
      <c r="I560" t="s">
        <v>104</v>
      </c>
      <c r="J560" t="s">
        <v>1782</v>
      </c>
      <c r="K560" t="s">
        <v>135</v>
      </c>
      <c r="L560" t="s">
        <v>124</v>
      </c>
      <c r="M560" t="s">
        <v>73</v>
      </c>
      <c r="N560" t="s">
        <v>1783</v>
      </c>
      <c r="O560" t="s">
        <v>1784</v>
      </c>
    </row>
    <row r="561" spans="1:15" x14ac:dyDescent="0.2">
      <c r="A561">
        <v>560</v>
      </c>
      <c r="B561" t="s">
        <v>145</v>
      </c>
      <c r="C561" t="s">
        <v>146</v>
      </c>
      <c r="D561" t="s">
        <v>17</v>
      </c>
      <c r="E561" t="s">
        <v>18</v>
      </c>
      <c r="F561">
        <v>2.7</v>
      </c>
      <c r="G561">
        <v>115.8</v>
      </c>
      <c r="H561" t="s">
        <v>19</v>
      </c>
      <c r="I561" t="s">
        <v>38</v>
      </c>
      <c r="J561" t="s">
        <v>1785</v>
      </c>
      <c r="K561" t="s">
        <v>148</v>
      </c>
      <c r="L561" t="s">
        <v>23</v>
      </c>
      <c r="M561" t="s">
        <v>41</v>
      </c>
      <c r="N561" t="s">
        <v>1786</v>
      </c>
      <c r="O561" t="s">
        <v>1787</v>
      </c>
    </row>
    <row r="562" spans="1:15" x14ac:dyDescent="0.2">
      <c r="A562">
        <v>561</v>
      </c>
      <c r="B562" t="s">
        <v>35</v>
      </c>
      <c r="C562" t="s">
        <v>36</v>
      </c>
      <c r="D562" t="s">
        <v>17</v>
      </c>
      <c r="E562" t="s">
        <v>18</v>
      </c>
      <c r="F562">
        <v>4.24</v>
      </c>
      <c r="G562">
        <v>444.1</v>
      </c>
      <c r="H562" t="s">
        <v>61</v>
      </c>
      <c r="I562" t="s">
        <v>104</v>
      </c>
      <c r="J562" t="s">
        <v>1788</v>
      </c>
      <c r="K562" t="s">
        <v>30</v>
      </c>
      <c r="L562" t="s">
        <v>244</v>
      </c>
      <c r="M562" t="s">
        <v>41</v>
      </c>
      <c r="N562" t="s">
        <v>1789</v>
      </c>
      <c r="O562" t="s">
        <v>1790</v>
      </c>
    </row>
    <row r="563" spans="1:15" x14ac:dyDescent="0.2">
      <c r="A563">
        <v>562</v>
      </c>
      <c r="B563" t="s">
        <v>127</v>
      </c>
      <c r="C563" t="s">
        <v>128</v>
      </c>
      <c r="D563" t="s">
        <v>17</v>
      </c>
      <c r="E563" t="s">
        <v>18</v>
      </c>
      <c r="F563">
        <v>4.18</v>
      </c>
      <c r="G563">
        <v>542.29999999999995</v>
      </c>
      <c r="H563" t="s">
        <v>61</v>
      </c>
      <c r="I563" t="s">
        <v>104</v>
      </c>
      <c r="J563" t="s">
        <v>1791</v>
      </c>
      <c r="K563" t="s">
        <v>191</v>
      </c>
      <c r="L563" t="s">
        <v>266</v>
      </c>
      <c r="M563" t="s">
        <v>24</v>
      </c>
      <c r="N563" t="s">
        <v>1792</v>
      </c>
      <c r="O563" t="s">
        <v>1793</v>
      </c>
    </row>
    <row r="564" spans="1:15" x14ac:dyDescent="0.2">
      <c r="A564">
        <v>563</v>
      </c>
      <c r="B564" t="s">
        <v>145</v>
      </c>
      <c r="C564" t="s">
        <v>146</v>
      </c>
      <c r="D564" t="s">
        <v>17</v>
      </c>
      <c r="E564" t="s">
        <v>18</v>
      </c>
      <c r="F564">
        <v>2.76</v>
      </c>
      <c r="G564">
        <v>126.3</v>
      </c>
      <c r="H564" t="s">
        <v>61</v>
      </c>
      <c r="I564" t="s">
        <v>104</v>
      </c>
      <c r="J564" t="s">
        <v>1794</v>
      </c>
      <c r="K564" t="s">
        <v>148</v>
      </c>
      <c r="L564" t="s">
        <v>23</v>
      </c>
      <c r="M564" t="s">
        <v>41</v>
      </c>
      <c r="N564" t="s">
        <v>1795</v>
      </c>
      <c r="O564" t="s">
        <v>1796</v>
      </c>
    </row>
    <row r="565" spans="1:15" x14ac:dyDescent="0.2">
      <c r="A565">
        <v>564</v>
      </c>
      <c r="B565" t="s">
        <v>67</v>
      </c>
      <c r="C565" t="s">
        <v>68</v>
      </c>
      <c r="D565" t="s">
        <v>17</v>
      </c>
      <c r="E565" t="s">
        <v>69</v>
      </c>
      <c r="F565">
        <v>0.33</v>
      </c>
      <c r="G565">
        <v>5.5</v>
      </c>
      <c r="H565" t="s">
        <v>37</v>
      </c>
      <c r="I565" t="s">
        <v>38</v>
      </c>
      <c r="J565" t="s">
        <v>1797</v>
      </c>
      <c r="K565" t="s">
        <v>142</v>
      </c>
      <c r="L565" t="s">
        <v>72</v>
      </c>
      <c r="M565" t="s">
        <v>73</v>
      </c>
      <c r="N565" t="s">
        <v>1798</v>
      </c>
      <c r="O565" t="s">
        <v>1799</v>
      </c>
    </row>
    <row r="566" spans="1:15" x14ac:dyDescent="0.2">
      <c r="A566">
        <v>565</v>
      </c>
      <c r="B566" t="s">
        <v>67</v>
      </c>
      <c r="C566" t="s">
        <v>68</v>
      </c>
      <c r="D566" t="s">
        <v>17</v>
      </c>
      <c r="E566" t="s">
        <v>69</v>
      </c>
      <c r="F566">
        <v>1.35</v>
      </c>
      <c r="G566">
        <v>20.100000000000001</v>
      </c>
      <c r="H566" t="s">
        <v>19</v>
      </c>
      <c r="I566" t="s">
        <v>20</v>
      </c>
      <c r="J566" t="s">
        <v>1800</v>
      </c>
      <c r="K566" t="s">
        <v>142</v>
      </c>
      <c r="L566" t="s">
        <v>72</v>
      </c>
      <c r="M566" t="s">
        <v>73</v>
      </c>
      <c r="N566" t="s">
        <v>1801</v>
      </c>
      <c r="O566" t="s">
        <v>1802</v>
      </c>
    </row>
    <row r="567" spans="1:15" x14ac:dyDescent="0.2">
      <c r="A567">
        <v>566</v>
      </c>
      <c r="B567" t="s">
        <v>183</v>
      </c>
      <c r="C567" t="s">
        <v>184</v>
      </c>
      <c r="D567" t="s">
        <v>17</v>
      </c>
      <c r="E567" t="s">
        <v>18</v>
      </c>
      <c r="F567">
        <v>0.41</v>
      </c>
      <c r="G567">
        <v>17.5</v>
      </c>
      <c r="H567" t="s">
        <v>156</v>
      </c>
      <c r="I567" t="s">
        <v>104</v>
      </c>
      <c r="J567" t="s">
        <v>1803</v>
      </c>
      <c r="K567" t="s">
        <v>130</v>
      </c>
      <c r="L567" t="s">
        <v>195</v>
      </c>
      <c r="M567" t="s">
        <v>41</v>
      </c>
      <c r="N567" t="s">
        <v>1804</v>
      </c>
      <c r="O567" t="s">
        <v>1805</v>
      </c>
    </row>
    <row r="568" spans="1:15" x14ac:dyDescent="0.2">
      <c r="A568">
        <v>567</v>
      </c>
      <c r="B568" t="s">
        <v>188</v>
      </c>
      <c r="C568" t="s">
        <v>189</v>
      </c>
      <c r="D568" t="s">
        <v>17</v>
      </c>
      <c r="E568" t="s">
        <v>18</v>
      </c>
      <c r="F568">
        <v>2.0299999999999998</v>
      </c>
      <c r="G568">
        <v>68.5</v>
      </c>
      <c r="H568" t="s">
        <v>37</v>
      </c>
      <c r="I568" t="s">
        <v>20</v>
      </c>
      <c r="J568" t="s">
        <v>1806</v>
      </c>
      <c r="K568" t="s">
        <v>252</v>
      </c>
      <c r="L568" t="s">
        <v>80</v>
      </c>
      <c r="M568" t="s">
        <v>24</v>
      </c>
      <c r="N568" t="s">
        <v>1807</v>
      </c>
      <c r="O568" t="s">
        <v>1808</v>
      </c>
    </row>
    <row r="569" spans="1:15" x14ac:dyDescent="0.2">
      <c r="A569">
        <v>568</v>
      </c>
      <c r="B569" t="s">
        <v>127</v>
      </c>
      <c r="C569" t="s">
        <v>128</v>
      </c>
      <c r="D569" t="s">
        <v>17</v>
      </c>
      <c r="E569" t="s">
        <v>18</v>
      </c>
      <c r="F569">
        <v>5.4</v>
      </c>
      <c r="G569">
        <v>765.7</v>
      </c>
      <c r="H569" t="s">
        <v>19</v>
      </c>
      <c r="I569" t="s">
        <v>20</v>
      </c>
      <c r="J569" t="s">
        <v>1809</v>
      </c>
      <c r="K569" t="s">
        <v>52</v>
      </c>
      <c r="L569" t="s">
        <v>31</v>
      </c>
      <c r="M569" t="s">
        <v>24</v>
      </c>
      <c r="N569" t="s">
        <v>1810</v>
      </c>
      <c r="O569" t="s">
        <v>1811</v>
      </c>
    </row>
    <row r="570" spans="1:15" x14ac:dyDescent="0.2">
      <c r="A570">
        <v>569</v>
      </c>
      <c r="B570" t="s">
        <v>320</v>
      </c>
      <c r="C570" t="s">
        <v>321</v>
      </c>
      <c r="D570" t="s">
        <v>17</v>
      </c>
      <c r="E570" t="s">
        <v>203</v>
      </c>
      <c r="F570">
        <v>0.47</v>
      </c>
      <c r="G570">
        <v>34.5</v>
      </c>
      <c r="H570" t="s">
        <v>156</v>
      </c>
      <c r="I570" t="s">
        <v>20</v>
      </c>
      <c r="J570" t="s">
        <v>1812</v>
      </c>
      <c r="K570" t="s">
        <v>330</v>
      </c>
      <c r="L570" t="s">
        <v>355</v>
      </c>
      <c r="M570" t="s">
        <v>323</v>
      </c>
      <c r="N570" t="s">
        <v>1813</v>
      </c>
      <c r="O570" t="s">
        <v>1814</v>
      </c>
    </row>
    <row r="571" spans="1:15" x14ac:dyDescent="0.2">
      <c r="A571">
        <v>570</v>
      </c>
      <c r="B571" t="s">
        <v>67</v>
      </c>
      <c r="C571" t="s">
        <v>68</v>
      </c>
      <c r="D571" t="s">
        <v>17</v>
      </c>
      <c r="E571" t="s">
        <v>69</v>
      </c>
      <c r="F571">
        <v>1.4</v>
      </c>
      <c r="G571">
        <v>24.2</v>
      </c>
      <c r="H571" t="s">
        <v>19</v>
      </c>
      <c r="I571" t="s">
        <v>20</v>
      </c>
      <c r="J571" t="s">
        <v>700</v>
      </c>
      <c r="K571" t="s">
        <v>142</v>
      </c>
      <c r="L571" t="s">
        <v>72</v>
      </c>
      <c r="M571" t="s">
        <v>73</v>
      </c>
      <c r="N571" t="s">
        <v>1815</v>
      </c>
      <c r="O571" t="s">
        <v>1816</v>
      </c>
    </row>
    <row r="572" spans="1:15" x14ac:dyDescent="0.2">
      <c r="A572">
        <v>571</v>
      </c>
      <c r="B572" t="s">
        <v>120</v>
      </c>
      <c r="C572" t="s">
        <v>121</v>
      </c>
      <c r="D572" t="s">
        <v>17</v>
      </c>
      <c r="E572" t="s">
        <v>18</v>
      </c>
      <c r="F572">
        <v>2.2000000000000002</v>
      </c>
      <c r="G572">
        <v>67.400000000000006</v>
      </c>
      <c r="H572" t="s">
        <v>19</v>
      </c>
      <c r="I572" t="s">
        <v>104</v>
      </c>
      <c r="J572" t="s">
        <v>1817</v>
      </c>
      <c r="K572" t="s">
        <v>135</v>
      </c>
      <c r="L572" t="s">
        <v>124</v>
      </c>
      <c r="M572" t="s">
        <v>73</v>
      </c>
      <c r="N572" t="s">
        <v>1818</v>
      </c>
      <c r="O572" t="s">
        <v>1819</v>
      </c>
    </row>
    <row r="573" spans="1:15" x14ac:dyDescent="0.2">
      <c r="A573">
        <v>572</v>
      </c>
      <c r="B573" t="s">
        <v>183</v>
      </c>
      <c r="C573" t="s">
        <v>184</v>
      </c>
      <c r="D573" t="s">
        <v>17</v>
      </c>
      <c r="E573" t="s">
        <v>18</v>
      </c>
      <c r="F573">
        <v>1.81</v>
      </c>
      <c r="G573">
        <v>45.5</v>
      </c>
      <c r="H573" t="s">
        <v>61</v>
      </c>
      <c r="I573" t="s">
        <v>20</v>
      </c>
      <c r="J573" t="s">
        <v>1820</v>
      </c>
      <c r="K573" t="s">
        <v>130</v>
      </c>
      <c r="L573" t="s">
        <v>46</v>
      </c>
      <c r="M573" t="s">
        <v>41</v>
      </c>
      <c r="N573" t="s">
        <v>1821</v>
      </c>
      <c r="O573" t="s">
        <v>1822</v>
      </c>
    </row>
    <row r="574" spans="1:15" x14ac:dyDescent="0.2">
      <c r="A574">
        <v>573</v>
      </c>
      <c r="B574" t="s">
        <v>87</v>
      </c>
      <c r="C574" t="s">
        <v>88</v>
      </c>
      <c r="D574" t="s">
        <v>17</v>
      </c>
      <c r="E574" t="s">
        <v>69</v>
      </c>
      <c r="F574">
        <v>1.01</v>
      </c>
      <c r="G574">
        <v>10</v>
      </c>
      <c r="H574" t="s">
        <v>37</v>
      </c>
      <c r="I574" t="s">
        <v>104</v>
      </c>
      <c r="J574" t="s">
        <v>1823</v>
      </c>
      <c r="K574" t="s">
        <v>90</v>
      </c>
      <c r="L574" t="s">
        <v>72</v>
      </c>
      <c r="M574" t="s">
        <v>32</v>
      </c>
      <c r="N574" t="s">
        <v>1824</v>
      </c>
      <c r="O574" t="s">
        <v>1825</v>
      </c>
    </row>
    <row r="575" spans="1:15" x14ac:dyDescent="0.2">
      <c r="A575">
        <v>574</v>
      </c>
      <c r="B575" t="s">
        <v>115</v>
      </c>
      <c r="C575" t="s">
        <v>116</v>
      </c>
      <c r="D575" t="s">
        <v>17</v>
      </c>
      <c r="E575" t="s">
        <v>18</v>
      </c>
      <c r="F575">
        <v>4.3499999999999996</v>
      </c>
      <c r="G575">
        <v>507.6</v>
      </c>
      <c r="H575" t="s">
        <v>19</v>
      </c>
      <c r="I575" t="s">
        <v>38</v>
      </c>
      <c r="J575" t="s">
        <v>1826</v>
      </c>
      <c r="K575" t="s">
        <v>282</v>
      </c>
      <c r="L575" t="s">
        <v>46</v>
      </c>
      <c r="M575" t="s">
        <v>24</v>
      </c>
      <c r="N575" t="s">
        <v>1827</v>
      </c>
      <c r="O575" t="s">
        <v>1828</v>
      </c>
    </row>
    <row r="576" spans="1:15" x14ac:dyDescent="0.2">
      <c r="A576">
        <v>575</v>
      </c>
      <c r="B576" t="s">
        <v>15</v>
      </c>
      <c r="C576" t="s">
        <v>16</v>
      </c>
      <c r="D576" t="s">
        <v>17</v>
      </c>
      <c r="E576" t="s">
        <v>18</v>
      </c>
      <c r="F576">
        <v>0.32</v>
      </c>
      <c r="G576">
        <v>34.1</v>
      </c>
      <c r="H576" t="s">
        <v>156</v>
      </c>
      <c r="I576" t="s">
        <v>104</v>
      </c>
      <c r="J576" t="s">
        <v>1829</v>
      </c>
      <c r="K576" t="s">
        <v>45</v>
      </c>
      <c r="L576" t="s">
        <v>84</v>
      </c>
      <c r="M576" t="s">
        <v>24</v>
      </c>
      <c r="N576" t="s">
        <v>1830</v>
      </c>
      <c r="O576" t="s">
        <v>1831</v>
      </c>
    </row>
    <row r="577" spans="1:15" x14ac:dyDescent="0.2">
      <c r="A577">
        <v>576</v>
      </c>
      <c r="B577" t="s">
        <v>59</v>
      </c>
      <c r="C577" t="s">
        <v>60</v>
      </c>
      <c r="D577" t="s">
        <v>17</v>
      </c>
      <c r="E577" t="s">
        <v>18</v>
      </c>
      <c r="F577">
        <v>3.13</v>
      </c>
      <c r="G577">
        <v>196.2</v>
      </c>
      <c r="H577" t="s">
        <v>19</v>
      </c>
      <c r="I577" t="s">
        <v>20</v>
      </c>
      <c r="J577" t="s">
        <v>1832</v>
      </c>
      <c r="K577" t="s">
        <v>293</v>
      </c>
      <c r="L577" t="s">
        <v>23</v>
      </c>
      <c r="M577" t="s">
        <v>41</v>
      </c>
      <c r="N577" t="s">
        <v>1833</v>
      </c>
      <c r="O577" t="s">
        <v>1834</v>
      </c>
    </row>
    <row r="578" spans="1:15" x14ac:dyDescent="0.2">
      <c r="A578">
        <v>577</v>
      </c>
      <c r="B578" t="s">
        <v>59</v>
      </c>
      <c r="C578" t="s">
        <v>60</v>
      </c>
      <c r="D578" t="s">
        <v>17</v>
      </c>
      <c r="E578" t="s">
        <v>18</v>
      </c>
      <c r="F578">
        <v>0.91</v>
      </c>
      <c r="G578">
        <v>36.9</v>
      </c>
      <c r="H578" t="s">
        <v>37</v>
      </c>
      <c r="I578" t="s">
        <v>38</v>
      </c>
      <c r="J578" t="s">
        <v>1835</v>
      </c>
      <c r="K578" t="s">
        <v>63</v>
      </c>
      <c r="L578" t="s">
        <v>64</v>
      </c>
      <c r="M578" t="s">
        <v>41</v>
      </c>
      <c r="N578" t="s">
        <v>1836</v>
      </c>
      <c r="O578" t="s">
        <v>1837</v>
      </c>
    </row>
    <row r="579" spans="1:15" x14ac:dyDescent="0.2">
      <c r="A579">
        <v>578</v>
      </c>
      <c r="B579" t="s">
        <v>27</v>
      </c>
      <c r="C579" t="s">
        <v>28</v>
      </c>
      <c r="D579" t="s">
        <v>17</v>
      </c>
      <c r="E579" t="s">
        <v>18</v>
      </c>
      <c r="F579">
        <v>3.62</v>
      </c>
      <c r="G579">
        <v>210.4</v>
      </c>
      <c r="H579" t="s">
        <v>61</v>
      </c>
      <c r="I579" t="s">
        <v>38</v>
      </c>
      <c r="J579" t="s">
        <v>1838</v>
      </c>
      <c r="K579" t="s">
        <v>30</v>
      </c>
      <c r="L579" t="s">
        <v>31</v>
      </c>
      <c r="M579" t="s">
        <v>32</v>
      </c>
      <c r="N579" t="s">
        <v>1839</v>
      </c>
      <c r="O579" t="s">
        <v>1840</v>
      </c>
    </row>
    <row r="580" spans="1:15" x14ac:dyDescent="0.2">
      <c r="A580">
        <v>579</v>
      </c>
      <c r="B580" t="s">
        <v>201</v>
      </c>
      <c r="C580" t="s">
        <v>202</v>
      </c>
      <c r="D580" t="s">
        <v>17</v>
      </c>
      <c r="E580" t="s">
        <v>203</v>
      </c>
      <c r="F580">
        <v>2.81</v>
      </c>
      <c r="G580">
        <v>146.9</v>
      </c>
      <c r="H580" t="s">
        <v>61</v>
      </c>
      <c r="I580" t="s">
        <v>20</v>
      </c>
      <c r="J580" t="s">
        <v>1841</v>
      </c>
      <c r="K580" t="s">
        <v>538</v>
      </c>
      <c r="L580" t="s">
        <v>23</v>
      </c>
      <c r="M580" t="s">
        <v>41</v>
      </c>
      <c r="N580" t="s">
        <v>1842</v>
      </c>
      <c r="O580" t="s">
        <v>1843</v>
      </c>
    </row>
    <row r="581" spans="1:15" x14ac:dyDescent="0.2">
      <c r="A581">
        <v>580</v>
      </c>
      <c r="B581" t="s">
        <v>392</v>
      </c>
      <c r="C581" t="s">
        <v>393</v>
      </c>
      <c r="D581" t="s">
        <v>17</v>
      </c>
      <c r="E581" t="s">
        <v>18</v>
      </c>
      <c r="F581">
        <v>3.11</v>
      </c>
      <c r="G581">
        <v>134.80000000000001</v>
      </c>
      <c r="H581" t="s">
        <v>19</v>
      </c>
      <c r="I581" t="s">
        <v>20</v>
      </c>
      <c r="J581" t="s">
        <v>1844</v>
      </c>
      <c r="K581" t="s">
        <v>191</v>
      </c>
      <c r="L581" t="s">
        <v>46</v>
      </c>
      <c r="M581" t="s">
        <v>24</v>
      </c>
      <c r="N581" t="s">
        <v>1845</v>
      </c>
      <c r="O581" t="s">
        <v>1846</v>
      </c>
    </row>
    <row r="582" spans="1:15" x14ac:dyDescent="0.2">
      <c r="A582">
        <v>581</v>
      </c>
      <c r="B582" t="s">
        <v>49</v>
      </c>
      <c r="C582" t="s">
        <v>50</v>
      </c>
      <c r="D582" t="s">
        <v>17</v>
      </c>
      <c r="E582" t="s">
        <v>18</v>
      </c>
      <c r="F582">
        <v>2.5099999999999998</v>
      </c>
      <c r="G582">
        <v>124.6</v>
      </c>
      <c r="H582" t="s">
        <v>61</v>
      </c>
      <c r="I582" t="s">
        <v>104</v>
      </c>
      <c r="J582" t="s">
        <v>1847</v>
      </c>
      <c r="K582" t="s">
        <v>1169</v>
      </c>
      <c r="L582" t="s">
        <v>46</v>
      </c>
      <c r="M582" t="s">
        <v>32</v>
      </c>
      <c r="N582" t="s">
        <v>1848</v>
      </c>
      <c r="O582" t="s">
        <v>1849</v>
      </c>
    </row>
    <row r="583" spans="1:15" x14ac:dyDescent="0.2">
      <c r="A583">
        <v>582</v>
      </c>
      <c r="B583" t="s">
        <v>320</v>
      </c>
      <c r="C583" t="s">
        <v>321</v>
      </c>
      <c r="D583" t="s">
        <v>17</v>
      </c>
      <c r="E583" t="s">
        <v>203</v>
      </c>
      <c r="F583">
        <v>2.82</v>
      </c>
      <c r="G583">
        <v>160.9</v>
      </c>
      <c r="H583" t="s">
        <v>19</v>
      </c>
      <c r="I583" t="s">
        <v>38</v>
      </c>
      <c r="J583" t="s">
        <v>1850</v>
      </c>
      <c r="K583" t="s">
        <v>354</v>
      </c>
      <c r="L583" t="s">
        <v>355</v>
      </c>
      <c r="M583" t="s">
        <v>323</v>
      </c>
      <c r="N583" t="s">
        <v>1851</v>
      </c>
      <c r="O583" t="s">
        <v>1852</v>
      </c>
    </row>
    <row r="584" spans="1:15" x14ac:dyDescent="0.2">
      <c r="A584">
        <v>583</v>
      </c>
      <c r="B584" t="s">
        <v>15</v>
      </c>
      <c r="C584" t="s">
        <v>16</v>
      </c>
      <c r="D584" t="s">
        <v>17</v>
      </c>
      <c r="E584" t="s">
        <v>18</v>
      </c>
      <c r="F584">
        <v>2.58</v>
      </c>
      <c r="G584">
        <v>87.1</v>
      </c>
      <c r="H584" t="s">
        <v>61</v>
      </c>
      <c r="I584" t="s">
        <v>38</v>
      </c>
      <c r="J584" t="s">
        <v>1853</v>
      </c>
      <c r="K584" t="s">
        <v>233</v>
      </c>
      <c r="L584" t="s">
        <v>23</v>
      </c>
      <c r="M584" t="s">
        <v>24</v>
      </c>
      <c r="N584" t="s">
        <v>1854</v>
      </c>
      <c r="O584" t="s">
        <v>1855</v>
      </c>
    </row>
    <row r="585" spans="1:15" x14ac:dyDescent="0.2">
      <c r="A585">
        <v>584</v>
      </c>
      <c r="B585" t="s">
        <v>76</v>
      </c>
      <c r="C585" t="s">
        <v>77</v>
      </c>
      <c r="D585" t="s">
        <v>17</v>
      </c>
      <c r="E585" t="s">
        <v>18</v>
      </c>
      <c r="F585">
        <v>2.74</v>
      </c>
      <c r="G585">
        <v>150.1</v>
      </c>
      <c r="H585" t="s">
        <v>19</v>
      </c>
      <c r="I585" t="s">
        <v>104</v>
      </c>
      <c r="J585" t="s">
        <v>1856</v>
      </c>
      <c r="K585" t="s">
        <v>415</v>
      </c>
      <c r="L585" t="s">
        <v>80</v>
      </c>
      <c r="M585" t="s">
        <v>24</v>
      </c>
      <c r="N585" t="s">
        <v>1857</v>
      </c>
      <c r="O585" t="s">
        <v>1858</v>
      </c>
    </row>
    <row r="586" spans="1:15" x14ac:dyDescent="0.2">
      <c r="A586">
        <v>585</v>
      </c>
      <c r="B586" t="s">
        <v>188</v>
      </c>
      <c r="C586" t="s">
        <v>189</v>
      </c>
      <c r="D586" t="s">
        <v>17</v>
      </c>
      <c r="E586" t="s">
        <v>18</v>
      </c>
      <c r="F586">
        <v>0.72</v>
      </c>
      <c r="G586">
        <v>33.799999999999997</v>
      </c>
      <c r="H586" t="s">
        <v>37</v>
      </c>
      <c r="I586" t="s">
        <v>38</v>
      </c>
      <c r="J586" t="s">
        <v>1859</v>
      </c>
      <c r="K586" t="s">
        <v>191</v>
      </c>
      <c r="L586" t="s">
        <v>46</v>
      </c>
      <c r="M586" t="s">
        <v>24</v>
      </c>
      <c r="N586" t="s">
        <v>1860</v>
      </c>
      <c r="O586" t="s">
        <v>1861</v>
      </c>
    </row>
    <row r="587" spans="1:15" x14ac:dyDescent="0.2">
      <c r="A587">
        <v>586</v>
      </c>
      <c r="B587" t="s">
        <v>87</v>
      </c>
      <c r="C587" t="s">
        <v>88</v>
      </c>
      <c r="D587" t="s">
        <v>17</v>
      </c>
      <c r="E587" t="s">
        <v>69</v>
      </c>
      <c r="F587">
        <v>1.0900000000000001</v>
      </c>
      <c r="G587">
        <v>11</v>
      </c>
      <c r="H587" t="s">
        <v>19</v>
      </c>
      <c r="I587" t="s">
        <v>20</v>
      </c>
      <c r="J587" t="s">
        <v>1862</v>
      </c>
      <c r="K587" t="s">
        <v>90</v>
      </c>
      <c r="L587" t="s">
        <v>91</v>
      </c>
      <c r="M587" t="s">
        <v>32</v>
      </c>
      <c r="N587" t="s">
        <v>1863</v>
      </c>
      <c r="O587" t="s">
        <v>1864</v>
      </c>
    </row>
    <row r="588" spans="1:15" x14ac:dyDescent="0.2">
      <c r="A588">
        <v>587</v>
      </c>
      <c r="B588" t="s">
        <v>392</v>
      </c>
      <c r="C588" t="s">
        <v>393</v>
      </c>
      <c r="D588" t="s">
        <v>17</v>
      </c>
      <c r="E588" t="s">
        <v>18</v>
      </c>
      <c r="F588">
        <v>0.49</v>
      </c>
      <c r="G588">
        <v>32.200000000000003</v>
      </c>
      <c r="H588" t="s">
        <v>156</v>
      </c>
      <c r="I588" t="s">
        <v>20</v>
      </c>
      <c r="J588" t="s">
        <v>1865</v>
      </c>
      <c r="K588" t="s">
        <v>191</v>
      </c>
      <c r="L588" t="s">
        <v>46</v>
      </c>
      <c r="M588" t="s">
        <v>24</v>
      </c>
      <c r="N588" t="s">
        <v>1866</v>
      </c>
      <c r="O588" t="s">
        <v>1867</v>
      </c>
    </row>
    <row r="589" spans="1:15" x14ac:dyDescent="0.2">
      <c r="A589">
        <v>588</v>
      </c>
      <c r="B589" t="s">
        <v>183</v>
      </c>
      <c r="C589" t="s">
        <v>184</v>
      </c>
      <c r="D589" t="s">
        <v>17</v>
      </c>
      <c r="E589" t="s">
        <v>18</v>
      </c>
      <c r="F589">
        <v>2.0499999999999998</v>
      </c>
      <c r="G589">
        <v>71.900000000000006</v>
      </c>
      <c r="H589" t="s">
        <v>61</v>
      </c>
      <c r="I589" t="s">
        <v>38</v>
      </c>
      <c r="J589" t="s">
        <v>1868</v>
      </c>
      <c r="K589" t="s">
        <v>130</v>
      </c>
      <c r="L589" t="s">
        <v>46</v>
      </c>
      <c r="M589" t="s">
        <v>41</v>
      </c>
      <c r="N589" t="s">
        <v>1869</v>
      </c>
      <c r="O589" t="s">
        <v>1870</v>
      </c>
    </row>
    <row r="590" spans="1:15" x14ac:dyDescent="0.2">
      <c r="A590">
        <v>589</v>
      </c>
      <c r="B590" t="s">
        <v>35</v>
      </c>
      <c r="C590" t="s">
        <v>36</v>
      </c>
      <c r="D590" t="s">
        <v>17</v>
      </c>
      <c r="E590" t="s">
        <v>18</v>
      </c>
      <c r="F590">
        <v>3.9</v>
      </c>
      <c r="G590">
        <v>428.9</v>
      </c>
      <c r="H590" t="s">
        <v>61</v>
      </c>
      <c r="I590" t="s">
        <v>38</v>
      </c>
      <c r="J590" t="s">
        <v>1871</v>
      </c>
      <c r="K590" t="s">
        <v>30</v>
      </c>
      <c r="L590" t="s">
        <v>40</v>
      </c>
      <c r="M590" t="s">
        <v>41</v>
      </c>
      <c r="N590" t="s">
        <v>1872</v>
      </c>
      <c r="O590" t="s">
        <v>1873</v>
      </c>
    </row>
    <row r="591" spans="1:15" x14ac:dyDescent="0.2">
      <c r="A591">
        <v>590</v>
      </c>
      <c r="B591" t="s">
        <v>115</v>
      </c>
      <c r="C591" t="s">
        <v>116</v>
      </c>
      <c r="D591" t="s">
        <v>17</v>
      </c>
      <c r="E591" t="s">
        <v>18</v>
      </c>
      <c r="F591">
        <v>4.37</v>
      </c>
      <c r="G591">
        <v>601.29999999999995</v>
      </c>
      <c r="H591" t="s">
        <v>19</v>
      </c>
      <c r="I591" t="s">
        <v>20</v>
      </c>
      <c r="J591" t="s">
        <v>1874</v>
      </c>
      <c r="K591" t="s">
        <v>637</v>
      </c>
      <c r="L591" t="s">
        <v>80</v>
      </c>
      <c r="M591" t="s">
        <v>24</v>
      </c>
      <c r="N591" t="s">
        <v>1875</v>
      </c>
      <c r="O591" t="s">
        <v>1876</v>
      </c>
    </row>
    <row r="592" spans="1:15" x14ac:dyDescent="0.2">
      <c r="A592">
        <v>591</v>
      </c>
      <c r="B592" t="s">
        <v>35</v>
      </c>
      <c r="C592" t="s">
        <v>36</v>
      </c>
      <c r="D592" t="s">
        <v>17</v>
      </c>
      <c r="E592" t="s">
        <v>18</v>
      </c>
      <c r="F592">
        <v>1.25</v>
      </c>
      <c r="G592">
        <v>102.9</v>
      </c>
      <c r="H592" t="s">
        <v>37</v>
      </c>
      <c r="I592" t="s">
        <v>20</v>
      </c>
      <c r="J592" t="s">
        <v>1877</v>
      </c>
      <c r="K592" t="s">
        <v>30</v>
      </c>
      <c r="L592" t="s">
        <v>40</v>
      </c>
      <c r="M592" t="s">
        <v>41</v>
      </c>
      <c r="N592" t="s">
        <v>1878</v>
      </c>
      <c r="O592" t="s">
        <v>1879</v>
      </c>
    </row>
    <row r="593" spans="1:15" x14ac:dyDescent="0.2">
      <c r="A593">
        <v>592</v>
      </c>
      <c r="B593" t="s">
        <v>188</v>
      </c>
      <c r="C593" t="s">
        <v>189</v>
      </c>
      <c r="D593" t="s">
        <v>17</v>
      </c>
      <c r="E593" t="s">
        <v>18</v>
      </c>
      <c r="F593">
        <v>2.39</v>
      </c>
      <c r="G593">
        <v>98.6</v>
      </c>
      <c r="H593" t="s">
        <v>19</v>
      </c>
      <c r="I593" t="s">
        <v>104</v>
      </c>
      <c r="J593" t="s">
        <v>1880</v>
      </c>
      <c r="K593" t="s">
        <v>191</v>
      </c>
      <c r="L593" t="s">
        <v>80</v>
      </c>
      <c r="M593" t="s">
        <v>24</v>
      </c>
      <c r="N593" t="s">
        <v>1881</v>
      </c>
      <c r="O593" t="s">
        <v>1882</v>
      </c>
    </row>
    <row r="594" spans="1:15" x14ac:dyDescent="0.2">
      <c r="A594">
        <v>593</v>
      </c>
      <c r="B594" t="s">
        <v>145</v>
      </c>
      <c r="C594" t="s">
        <v>146</v>
      </c>
      <c r="D594" t="s">
        <v>17</v>
      </c>
      <c r="E594" t="s">
        <v>18</v>
      </c>
      <c r="F594">
        <v>0.46</v>
      </c>
      <c r="G594">
        <v>36.700000000000003</v>
      </c>
      <c r="H594" t="s">
        <v>156</v>
      </c>
      <c r="I594" t="s">
        <v>38</v>
      </c>
      <c r="J594" t="s">
        <v>1883</v>
      </c>
      <c r="K594" t="s">
        <v>148</v>
      </c>
      <c r="L594" t="s">
        <v>23</v>
      </c>
      <c r="M594" t="s">
        <v>41</v>
      </c>
      <c r="N594" t="s">
        <v>1884</v>
      </c>
      <c r="O594" t="s">
        <v>1885</v>
      </c>
    </row>
    <row r="595" spans="1:15" x14ac:dyDescent="0.2">
      <c r="A595">
        <v>594</v>
      </c>
      <c r="B595" t="s">
        <v>127</v>
      </c>
      <c r="C595" t="s">
        <v>128</v>
      </c>
      <c r="D595" t="s">
        <v>17</v>
      </c>
      <c r="E595" t="s">
        <v>18</v>
      </c>
      <c r="F595">
        <v>4.99</v>
      </c>
      <c r="G595">
        <v>779.4</v>
      </c>
      <c r="H595" t="s">
        <v>61</v>
      </c>
      <c r="I595" t="s">
        <v>38</v>
      </c>
      <c r="J595" t="s">
        <v>1886</v>
      </c>
      <c r="K595" t="s">
        <v>210</v>
      </c>
      <c r="L595" t="s">
        <v>31</v>
      </c>
      <c r="M595" t="s">
        <v>24</v>
      </c>
      <c r="N595" t="s">
        <v>1887</v>
      </c>
      <c r="O595" t="s">
        <v>1888</v>
      </c>
    </row>
    <row r="596" spans="1:15" x14ac:dyDescent="0.2">
      <c r="A596">
        <v>595</v>
      </c>
      <c r="B596" t="s">
        <v>76</v>
      </c>
      <c r="C596" t="s">
        <v>77</v>
      </c>
      <c r="D596" t="s">
        <v>17</v>
      </c>
      <c r="E596" t="s">
        <v>18</v>
      </c>
      <c r="F596">
        <v>2.3199999999999998</v>
      </c>
      <c r="G596">
        <v>102.4</v>
      </c>
      <c r="H596" t="s">
        <v>61</v>
      </c>
      <c r="I596" t="s">
        <v>38</v>
      </c>
      <c r="J596" t="s">
        <v>1733</v>
      </c>
      <c r="K596" t="s">
        <v>415</v>
      </c>
      <c r="L596" t="s">
        <v>80</v>
      </c>
      <c r="M596" t="s">
        <v>24</v>
      </c>
      <c r="N596" t="s">
        <v>1889</v>
      </c>
      <c r="O596" t="s">
        <v>1890</v>
      </c>
    </row>
    <row r="597" spans="1:15" x14ac:dyDescent="0.2">
      <c r="A597">
        <v>596</v>
      </c>
      <c r="B597" t="s">
        <v>127</v>
      </c>
      <c r="C597" t="s">
        <v>128</v>
      </c>
      <c r="D597" t="s">
        <v>17</v>
      </c>
      <c r="E597" t="s">
        <v>18</v>
      </c>
      <c r="F597">
        <v>4.3099999999999996</v>
      </c>
      <c r="G597">
        <v>514.4</v>
      </c>
      <c r="H597" t="s">
        <v>61</v>
      </c>
      <c r="I597" t="s">
        <v>104</v>
      </c>
      <c r="J597" t="s">
        <v>1891</v>
      </c>
      <c r="K597" t="s">
        <v>130</v>
      </c>
      <c r="L597" t="s">
        <v>131</v>
      </c>
      <c r="M597" t="s">
        <v>24</v>
      </c>
      <c r="N597" t="s">
        <v>1892</v>
      </c>
      <c r="O597" t="s">
        <v>1893</v>
      </c>
    </row>
    <row r="598" spans="1:15" x14ac:dyDescent="0.2">
      <c r="A598">
        <v>597</v>
      </c>
      <c r="B598" t="s">
        <v>27</v>
      </c>
      <c r="C598" t="s">
        <v>28</v>
      </c>
      <c r="D598" t="s">
        <v>17</v>
      </c>
      <c r="E598" t="s">
        <v>18</v>
      </c>
      <c r="F598">
        <v>2.97</v>
      </c>
      <c r="G598">
        <v>168.8</v>
      </c>
      <c r="H598" t="s">
        <v>61</v>
      </c>
      <c r="I598" t="s">
        <v>104</v>
      </c>
      <c r="J598" t="s">
        <v>1894</v>
      </c>
      <c r="K598" t="s">
        <v>45</v>
      </c>
      <c r="L598" t="s">
        <v>131</v>
      </c>
      <c r="M598" t="s">
        <v>32</v>
      </c>
      <c r="N598" t="s">
        <v>1895</v>
      </c>
      <c r="O598" t="s">
        <v>1896</v>
      </c>
    </row>
    <row r="599" spans="1:15" x14ac:dyDescent="0.2">
      <c r="A599">
        <v>598</v>
      </c>
      <c r="B599" t="s">
        <v>49</v>
      </c>
      <c r="C599" t="s">
        <v>50</v>
      </c>
      <c r="D599" t="s">
        <v>17</v>
      </c>
      <c r="E599" t="s">
        <v>18</v>
      </c>
      <c r="F599">
        <v>2.78</v>
      </c>
      <c r="G599">
        <v>121</v>
      </c>
      <c r="H599" t="s">
        <v>61</v>
      </c>
      <c r="I599" t="s">
        <v>104</v>
      </c>
      <c r="J599" t="s">
        <v>1897</v>
      </c>
      <c r="K599" t="s">
        <v>504</v>
      </c>
      <c r="L599" t="s">
        <v>46</v>
      </c>
      <c r="M599" t="s">
        <v>32</v>
      </c>
      <c r="N599" t="s">
        <v>1898</v>
      </c>
      <c r="O599" t="s">
        <v>1899</v>
      </c>
    </row>
    <row r="600" spans="1:15" x14ac:dyDescent="0.2">
      <c r="A600">
        <v>599</v>
      </c>
      <c r="B600" t="s">
        <v>183</v>
      </c>
      <c r="C600" t="s">
        <v>184</v>
      </c>
      <c r="D600" t="s">
        <v>17</v>
      </c>
      <c r="E600" t="s">
        <v>18</v>
      </c>
      <c r="F600">
        <v>1.1599999999999999</v>
      </c>
      <c r="G600">
        <v>25.5</v>
      </c>
      <c r="H600" t="s">
        <v>37</v>
      </c>
      <c r="I600" t="s">
        <v>38</v>
      </c>
      <c r="J600" t="s">
        <v>1900</v>
      </c>
      <c r="K600" t="s">
        <v>130</v>
      </c>
      <c r="L600" t="s">
        <v>195</v>
      </c>
      <c r="M600" t="s">
        <v>41</v>
      </c>
      <c r="N600" t="s">
        <v>539</v>
      </c>
      <c r="O600" t="s">
        <v>1901</v>
      </c>
    </row>
    <row r="601" spans="1:15" x14ac:dyDescent="0.2">
      <c r="A601">
        <v>600</v>
      </c>
      <c r="B601" t="s">
        <v>207</v>
      </c>
      <c r="C601" t="s">
        <v>208</v>
      </c>
      <c r="D601" t="s">
        <v>17</v>
      </c>
      <c r="E601" t="s">
        <v>18</v>
      </c>
      <c r="F601">
        <v>2.63</v>
      </c>
      <c r="G601">
        <v>97.4</v>
      </c>
      <c r="H601" t="s">
        <v>19</v>
      </c>
      <c r="I601" t="s">
        <v>104</v>
      </c>
      <c r="J601" t="s">
        <v>1902</v>
      </c>
      <c r="K601" t="s">
        <v>210</v>
      </c>
      <c r="L601" t="s">
        <v>452</v>
      </c>
      <c r="M601" t="s">
        <v>24</v>
      </c>
      <c r="N601" t="s">
        <v>1903</v>
      </c>
      <c r="O601" t="s">
        <v>1904</v>
      </c>
    </row>
    <row r="602" spans="1:15" x14ac:dyDescent="0.2">
      <c r="A602">
        <v>601</v>
      </c>
      <c r="B602" t="s">
        <v>49</v>
      </c>
      <c r="C602" t="s">
        <v>50</v>
      </c>
      <c r="D602" t="s">
        <v>17</v>
      </c>
      <c r="E602" t="s">
        <v>18</v>
      </c>
      <c r="F602">
        <v>3.57</v>
      </c>
      <c r="G602">
        <v>217.9</v>
      </c>
      <c r="H602" t="s">
        <v>61</v>
      </c>
      <c r="I602" t="s">
        <v>20</v>
      </c>
      <c r="J602" t="s">
        <v>1905</v>
      </c>
      <c r="K602" t="s">
        <v>742</v>
      </c>
      <c r="L602" t="s">
        <v>153</v>
      </c>
      <c r="M602" t="s">
        <v>32</v>
      </c>
      <c r="N602" t="s">
        <v>1906</v>
      </c>
      <c r="O602" t="s">
        <v>1907</v>
      </c>
    </row>
    <row r="603" spans="1:15" x14ac:dyDescent="0.2">
      <c r="A603">
        <v>602</v>
      </c>
      <c r="B603" t="s">
        <v>183</v>
      </c>
      <c r="C603" t="s">
        <v>184</v>
      </c>
      <c r="D603" t="s">
        <v>17</v>
      </c>
      <c r="E603" t="s">
        <v>18</v>
      </c>
      <c r="F603">
        <v>2.08</v>
      </c>
      <c r="G603">
        <v>66.900000000000006</v>
      </c>
      <c r="H603" t="s">
        <v>61</v>
      </c>
      <c r="I603" t="s">
        <v>38</v>
      </c>
      <c r="J603" t="s">
        <v>1908</v>
      </c>
      <c r="K603" t="s">
        <v>130</v>
      </c>
      <c r="L603" t="s">
        <v>46</v>
      </c>
      <c r="M603" t="s">
        <v>41</v>
      </c>
      <c r="N603" t="s">
        <v>1909</v>
      </c>
      <c r="O603" t="s">
        <v>1910</v>
      </c>
    </row>
    <row r="604" spans="1:15" x14ac:dyDescent="0.2">
      <c r="A604">
        <v>603</v>
      </c>
      <c r="B604" t="s">
        <v>120</v>
      </c>
      <c r="C604" t="s">
        <v>121</v>
      </c>
      <c r="D604" t="s">
        <v>17</v>
      </c>
      <c r="E604" t="s">
        <v>18</v>
      </c>
      <c r="F604">
        <v>2.6</v>
      </c>
      <c r="G604">
        <v>101</v>
      </c>
      <c r="H604" t="s">
        <v>19</v>
      </c>
      <c r="I604" t="s">
        <v>38</v>
      </c>
      <c r="J604" t="s">
        <v>1911</v>
      </c>
      <c r="K604" t="s">
        <v>123</v>
      </c>
      <c r="L604" t="s">
        <v>46</v>
      </c>
      <c r="M604" t="s">
        <v>73</v>
      </c>
      <c r="N604" t="s">
        <v>1912</v>
      </c>
      <c r="O604" t="s">
        <v>1913</v>
      </c>
    </row>
    <row r="605" spans="1:15" x14ac:dyDescent="0.2">
      <c r="A605">
        <v>604</v>
      </c>
      <c r="B605" t="s">
        <v>188</v>
      </c>
      <c r="C605" t="s">
        <v>189</v>
      </c>
      <c r="D605" t="s">
        <v>17</v>
      </c>
      <c r="E605" t="s">
        <v>18</v>
      </c>
      <c r="F605">
        <v>1.24</v>
      </c>
      <c r="G605">
        <v>38.1</v>
      </c>
      <c r="H605" t="s">
        <v>37</v>
      </c>
      <c r="I605" t="s">
        <v>104</v>
      </c>
      <c r="J605" t="s">
        <v>1914</v>
      </c>
      <c r="K605" t="s">
        <v>252</v>
      </c>
      <c r="L605" t="s">
        <v>46</v>
      </c>
      <c r="M605" t="s">
        <v>24</v>
      </c>
      <c r="N605" t="s">
        <v>1915</v>
      </c>
      <c r="O605" t="s">
        <v>1916</v>
      </c>
    </row>
    <row r="606" spans="1:15" x14ac:dyDescent="0.2">
      <c r="A606">
        <v>605</v>
      </c>
      <c r="B606" t="s">
        <v>27</v>
      </c>
      <c r="C606" t="s">
        <v>28</v>
      </c>
      <c r="D606" t="s">
        <v>17</v>
      </c>
      <c r="E606" t="s">
        <v>18</v>
      </c>
      <c r="F606">
        <v>0.37</v>
      </c>
      <c r="G606">
        <v>78.900000000000006</v>
      </c>
      <c r="H606" t="s">
        <v>156</v>
      </c>
      <c r="I606" t="s">
        <v>104</v>
      </c>
      <c r="J606" t="s">
        <v>1917</v>
      </c>
      <c r="K606" t="s">
        <v>148</v>
      </c>
      <c r="L606" t="s">
        <v>131</v>
      </c>
      <c r="M606" t="s">
        <v>32</v>
      </c>
      <c r="N606" t="s">
        <v>1918</v>
      </c>
      <c r="O606" t="s">
        <v>1919</v>
      </c>
    </row>
    <row r="607" spans="1:15" x14ac:dyDescent="0.2">
      <c r="A607">
        <v>606</v>
      </c>
      <c r="B607" t="s">
        <v>87</v>
      </c>
      <c r="C607" t="s">
        <v>88</v>
      </c>
      <c r="D607" t="s">
        <v>17</v>
      </c>
      <c r="E607" t="s">
        <v>69</v>
      </c>
      <c r="F607">
        <v>0.97</v>
      </c>
      <c r="G607">
        <v>11.3</v>
      </c>
      <c r="H607" t="s">
        <v>61</v>
      </c>
      <c r="I607" t="s">
        <v>20</v>
      </c>
      <c r="J607" t="s">
        <v>1920</v>
      </c>
      <c r="K607" t="s">
        <v>248</v>
      </c>
      <c r="L607" t="s">
        <v>91</v>
      </c>
      <c r="M607" t="s">
        <v>32</v>
      </c>
      <c r="N607" t="s">
        <v>1921</v>
      </c>
      <c r="O607" t="s">
        <v>1922</v>
      </c>
    </row>
    <row r="608" spans="1:15" x14ac:dyDescent="0.2">
      <c r="A608">
        <v>607</v>
      </c>
      <c r="B608" t="s">
        <v>320</v>
      </c>
      <c r="C608" t="s">
        <v>321</v>
      </c>
      <c r="D608" t="s">
        <v>17</v>
      </c>
      <c r="E608" t="s">
        <v>203</v>
      </c>
      <c r="F608">
        <v>1.95</v>
      </c>
      <c r="G608">
        <v>80.8</v>
      </c>
      <c r="H608" t="s">
        <v>61</v>
      </c>
      <c r="I608" t="s">
        <v>104</v>
      </c>
      <c r="J608" t="s">
        <v>1923</v>
      </c>
      <c r="K608" t="s">
        <v>354</v>
      </c>
      <c r="L608" t="s">
        <v>355</v>
      </c>
      <c r="M608" t="s">
        <v>323</v>
      </c>
      <c r="N608" t="s">
        <v>1924</v>
      </c>
      <c r="O608" t="s">
        <v>1925</v>
      </c>
    </row>
    <row r="609" spans="1:15" x14ac:dyDescent="0.2">
      <c r="A609">
        <v>608</v>
      </c>
      <c r="B609" t="s">
        <v>188</v>
      </c>
      <c r="C609" t="s">
        <v>189</v>
      </c>
      <c r="D609" t="s">
        <v>17</v>
      </c>
      <c r="E609" t="s">
        <v>18</v>
      </c>
      <c r="F609">
        <v>2.85</v>
      </c>
      <c r="G609">
        <v>122.1</v>
      </c>
      <c r="H609" t="s">
        <v>61</v>
      </c>
      <c r="I609" t="s">
        <v>38</v>
      </c>
      <c r="J609" t="s">
        <v>1926</v>
      </c>
      <c r="K609" t="s">
        <v>252</v>
      </c>
      <c r="L609" t="s">
        <v>23</v>
      </c>
      <c r="M609" t="s">
        <v>24</v>
      </c>
      <c r="N609" t="s">
        <v>1927</v>
      </c>
      <c r="O609" t="s">
        <v>1928</v>
      </c>
    </row>
    <row r="610" spans="1:15" x14ac:dyDescent="0.2">
      <c r="A610">
        <v>609</v>
      </c>
      <c r="B610" t="s">
        <v>120</v>
      </c>
      <c r="C610" t="s">
        <v>121</v>
      </c>
      <c r="D610" t="s">
        <v>17</v>
      </c>
      <c r="E610" t="s">
        <v>18</v>
      </c>
      <c r="F610">
        <v>1.67</v>
      </c>
      <c r="G610">
        <v>49.8</v>
      </c>
      <c r="H610" t="s">
        <v>37</v>
      </c>
      <c r="I610" t="s">
        <v>20</v>
      </c>
      <c r="J610" t="s">
        <v>1929</v>
      </c>
      <c r="K610" t="s">
        <v>123</v>
      </c>
      <c r="L610" t="s">
        <v>124</v>
      </c>
      <c r="M610" t="s">
        <v>73</v>
      </c>
      <c r="N610" t="s">
        <v>1930</v>
      </c>
      <c r="O610" t="s">
        <v>1931</v>
      </c>
    </row>
    <row r="611" spans="1:15" x14ac:dyDescent="0.2">
      <c r="A611">
        <v>610</v>
      </c>
      <c r="B611" t="s">
        <v>207</v>
      </c>
      <c r="C611" t="s">
        <v>208</v>
      </c>
      <c r="D611" t="s">
        <v>17</v>
      </c>
      <c r="E611" t="s">
        <v>18</v>
      </c>
      <c r="F611">
        <v>2.34</v>
      </c>
      <c r="G611">
        <v>65.2</v>
      </c>
      <c r="H611" t="s">
        <v>61</v>
      </c>
      <c r="I611" t="s">
        <v>104</v>
      </c>
      <c r="J611" t="s">
        <v>1932</v>
      </c>
      <c r="K611" t="s">
        <v>210</v>
      </c>
      <c r="L611" t="s">
        <v>465</v>
      </c>
      <c r="M611" t="s">
        <v>24</v>
      </c>
      <c r="N611" t="s">
        <v>1933</v>
      </c>
      <c r="O611" t="s">
        <v>1934</v>
      </c>
    </row>
    <row r="612" spans="1:15" x14ac:dyDescent="0.2">
      <c r="A612">
        <v>611</v>
      </c>
      <c r="B612" t="s">
        <v>120</v>
      </c>
      <c r="C612" t="s">
        <v>121</v>
      </c>
      <c r="D612" t="s">
        <v>17</v>
      </c>
      <c r="E612" t="s">
        <v>18</v>
      </c>
      <c r="F612">
        <v>2.94</v>
      </c>
      <c r="G612">
        <v>122.6</v>
      </c>
      <c r="H612" t="s">
        <v>19</v>
      </c>
      <c r="I612" t="s">
        <v>38</v>
      </c>
      <c r="J612" t="s">
        <v>1935</v>
      </c>
      <c r="K612" t="s">
        <v>135</v>
      </c>
      <c r="L612" t="s">
        <v>124</v>
      </c>
      <c r="M612" t="s">
        <v>73</v>
      </c>
      <c r="N612" t="s">
        <v>1936</v>
      </c>
      <c r="O612" t="s">
        <v>1937</v>
      </c>
    </row>
    <row r="613" spans="1:15" x14ac:dyDescent="0.2">
      <c r="A613">
        <v>612</v>
      </c>
      <c r="B613" t="s">
        <v>183</v>
      </c>
      <c r="C613" t="s">
        <v>184</v>
      </c>
      <c r="D613" t="s">
        <v>17</v>
      </c>
      <c r="E613" t="s">
        <v>18</v>
      </c>
      <c r="F613">
        <v>2.31</v>
      </c>
      <c r="G613">
        <v>79.3</v>
      </c>
      <c r="H613" t="s">
        <v>19</v>
      </c>
      <c r="I613" t="s">
        <v>104</v>
      </c>
      <c r="J613" t="s">
        <v>1938</v>
      </c>
      <c r="K613" t="s">
        <v>130</v>
      </c>
      <c r="L613" t="s">
        <v>195</v>
      </c>
      <c r="M613" t="s">
        <v>41</v>
      </c>
      <c r="N613" t="s">
        <v>1939</v>
      </c>
      <c r="O613" t="s">
        <v>1940</v>
      </c>
    </row>
    <row r="614" spans="1:15" x14ac:dyDescent="0.2">
      <c r="A614">
        <v>613</v>
      </c>
      <c r="B614" t="s">
        <v>49</v>
      </c>
      <c r="C614" t="s">
        <v>50</v>
      </c>
      <c r="D614" t="s">
        <v>17</v>
      </c>
      <c r="E614" t="s">
        <v>18</v>
      </c>
      <c r="F614">
        <v>3.61</v>
      </c>
      <c r="G614">
        <v>210.9</v>
      </c>
      <c r="H614" t="s">
        <v>19</v>
      </c>
      <c r="I614" t="s">
        <v>38</v>
      </c>
      <c r="J614" t="s">
        <v>1941</v>
      </c>
      <c r="K614" t="s">
        <v>742</v>
      </c>
      <c r="L614" t="s">
        <v>56</v>
      </c>
      <c r="M614" t="s">
        <v>32</v>
      </c>
      <c r="N614" t="s">
        <v>1942</v>
      </c>
      <c r="O614" t="s">
        <v>1943</v>
      </c>
    </row>
    <row r="615" spans="1:15" x14ac:dyDescent="0.2">
      <c r="A615">
        <v>614</v>
      </c>
      <c r="B615" t="s">
        <v>67</v>
      </c>
      <c r="C615" t="s">
        <v>68</v>
      </c>
      <c r="D615" t="s">
        <v>17</v>
      </c>
      <c r="E615" t="s">
        <v>69</v>
      </c>
      <c r="F615">
        <v>1.42</v>
      </c>
      <c r="G615">
        <v>25.3</v>
      </c>
      <c r="H615" t="s">
        <v>19</v>
      </c>
      <c r="I615" t="s">
        <v>104</v>
      </c>
      <c r="J615" t="s">
        <v>1944</v>
      </c>
      <c r="K615" t="s">
        <v>142</v>
      </c>
      <c r="L615" t="s">
        <v>72</v>
      </c>
      <c r="M615" t="s">
        <v>73</v>
      </c>
      <c r="N615" t="s">
        <v>1945</v>
      </c>
      <c r="O615" t="s">
        <v>1946</v>
      </c>
    </row>
    <row r="616" spans="1:15" x14ac:dyDescent="0.2">
      <c r="A616">
        <v>615</v>
      </c>
      <c r="B616" t="s">
        <v>207</v>
      </c>
      <c r="C616" t="s">
        <v>208</v>
      </c>
      <c r="D616" t="s">
        <v>17</v>
      </c>
      <c r="E616" t="s">
        <v>18</v>
      </c>
      <c r="F616">
        <v>1.68</v>
      </c>
      <c r="G616">
        <v>36.799999999999997</v>
      </c>
      <c r="H616" t="s">
        <v>37</v>
      </c>
      <c r="I616" t="s">
        <v>20</v>
      </c>
      <c r="J616" t="s">
        <v>1947</v>
      </c>
      <c r="K616" t="s">
        <v>210</v>
      </c>
      <c r="L616" t="s">
        <v>211</v>
      </c>
      <c r="M616" t="s">
        <v>24</v>
      </c>
      <c r="N616" t="s">
        <v>1948</v>
      </c>
      <c r="O616" t="s">
        <v>1949</v>
      </c>
    </row>
    <row r="617" spans="1:15" x14ac:dyDescent="0.2">
      <c r="A617">
        <v>616</v>
      </c>
      <c r="B617" t="s">
        <v>183</v>
      </c>
      <c r="C617" t="s">
        <v>184</v>
      </c>
      <c r="D617" t="s">
        <v>17</v>
      </c>
      <c r="E617" t="s">
        <v>18</v>
      </c>
      <c r="F617">
        <v>2.2999999999999998</v>
      </c>
      <c r="G617">
        <v>78.400000000000006</v>
      </c>
      <c r="H617" t="s">
        <v>19</v>
      </c>
      <c r="I617" t="s">
        <v>38</v>
      </c>
      <c r="J617" t="s">
        <v>1950</v>
      </c>
      <c r="K617" t="s">
        <v>130</v>
      </c>
      <c r="L617" t="s">
        <v>46</v>
      </c>
      <c r="M617" t="s">
        <v>41</v>
      </c>
      <c r="N617" t="s">
        <v>1951</v>
      </c>
      <c r="O617" t="s">
        <v>1952</v>
      </c>
    </row>
    <row r="618" spans="1:15" x14ac:dyDescent="0.2">
      <c r="A618">
        <v>617</v>
      </c>
      <c r="B618" t="s">
        <v>49</v>
      </c>
      <c r="C618" t="s">
        <v>50</v>
      </c>
      <c r="D618" t="s">
        <v>17</v>
      </c>
      <c r="E618" t="s">
        <v>18</v>
      </c>
      <c r="F618">
        <v>3.09</v>
      </c>
      <c r="G618">
        <v>145.80000000000001</v>
      </c>
      <c r="H618" t="s">
        <v>61</v>
      </c>
      <c r="I618" t="s">
        <v>104</v>
      </c>
      <c r="J618" t="s">
        <v>458</v>
      </c>
      <c r="K618" t="s">
        <v>504</v>
      </c>
      <c r="L618" t="s">
        <v>56</v>
      </c>
      <c r="M618" t="s">
        <v>32</v>
      </c>
      <c r="N618" t="s">
        <v>1953</v>
      </c>
      <c r="O618" t="s">
        <v>1954</v>
      </c>
    </row>
    <row r="619" spans="1:15" x14ac:dyDescent="0.2">
      <c r="A619">
        <v>618</v>
      </c>
      <c r="B619" t="s">
        <v>27</v>
      </c>
      <c r="C619" t="s">
        <v>28</v>
      </c>
      <c r="D619" t="s">
        <v>17</v>
      </c>
      <c r="E619" t="s">
        <v>18</v>
      </c>
      <c r="F619">
        <v>2.6</v>
      </c>
      <c r="G619">
        <v>130</v>
      </c>
      <c r="H619" t="s">
        <v>61</v>
      </c>
      <c r="I619" t="s">
        <v>38</v>
      </c>
      <c r="J619" t="s">
        <v>1955</v>
      </c>
      <c r="K619" t="s">
        <v>240</v>
      </c>
      <c r="L619" t="s">
        <v>131</v>
      </c>
      <c r="M619" t="s">
        <v>32</v>
      </c>
      <c r="N619" t="s">
        <v>1956</v>
      </c>
      <c r="O619" t="s">
        <v>1957</v>
      </c>
    </row>
    <row r="620" spans="1:15" x14ac:dyDescent="0.2">
      <c r="A620">
        <v>619</v>
      </c>
      <c r="B620" t="s">
        <v>35</v>
      </c>
      <c r="C620" t="s">
        <v>36</v>
      </c>
      <c r="D620" t="s">
        <v>17</v>
      </c>
      <c r="E620" t="s">
        <v>18</v>
      </c>
      <c r="F620">
        <v>3.66</v>
      </c>
      <c r="G620">
        <v>351.5</v>
      </c>
      <c r="H620" t="s">
        <v>61</v>
      </c>
      <c r="I620" t="s">
        <v>104</v>
      </c>
      <c r="J620" t="s">
        <v>1958</v>
      </c>
      <c r="K620" t="s">
        <v>30</v>
      </c>
      <c r="L620" t="s">
        <v>244</v>
      </c>
      <c r="M620" t="s">
        <v>41</v>
      </c>
      <c r="N620" t="s">
        <v>1959</v>
      </c>
      <c r="O620" t="s">
        <v>1960</v>
      </c>
    </row>
    <row r="621" spans="1:15" x14ac:dyDescent="0.2">
      <c r="A621">
        <v>620</v>
      </c>
      <c r="B621" t="s">
        <v>115</v>
      </c>
      <c r="C621" t="s">
        <v>116</v>
      </c>
      <c r="D621" t="s">
        <v>17</v>
      </c>
      <c r="E621" t="s">
        <v>18</v>
      </c>
      <c r="F621">
        <v>4.6900000000000004</v>
      </c>
      <c r="G621">
        <v>738.4</v>
      </c>
      <c r="H621" t="s">
        <v>19</v>
      </c>
      <c r="I621" t="s">
        <v>20</v>
      </c>
      <c r="J621" t="s">
        <v>1961</v>
      </c>
      <c r="K621" t="s">
        <v>139</v>
      </c>
      <c r="L621" t="s">
        <v>56</v>
      </c>
      <c r="M621" t="s">
        <v>24</v>
      </c>
      <c r="N621" t="s">
        <v>1962</v>
      </c>
      <c r="O621" t="s">
        <v>1963</v>
      </c>
    </row>
    <row r="622" spans="1:15" x14ac:dyDescent="0.2">
      <c r="A622">
        <v>621</v>
      </c>
      <c r="B622" t="s">
        <v>183</v>
      </c>
      <c r="C622" t="s">
        <v>184</v>
      </c>
      <c r="D622" t="s">
        <v>17</v>
      </c>
      <c r="E622" t="s">
        <v>18</v>
      </c>
      <c r="F622">
        <v>2.29</v>
      </c>
      <c r="G622">
        <v>84.4</v>
      </c>
      <c r="H622" t="s">
        <v>19</v>
      </c>
      <c r="I622" t="s">
        <v>38</v>
      </c>
      <c r="J622" t="s">
        <v>1964</v>
      </c>
      <c r="K622" t="s">
        <v>130</v>
      </c>
      <c r="L622" t="s">
        <v>195</v>
      </c>
      <c r="M622" t="s">
        <v>41</v>
      </c>
      <c r="N622" t="s">
        <v>1965</v>
      </c>
      <c r="O622" t="s">
        <v>1966</v>
      </c>
    </row>
    <row r="623" spans="1:15" x14ac:dyDescent="0.2">
      <c r="A623">
        <v>622</v>
      </c>
      <c r="B623" t="s">
        <v>188</v>
      </c>
      <c r="C623" t="s">
        <v>189</v>
      </c>
      <c r="D623" t="s">
        <v>17</v>
      </c>
      <c r="E623" t="s">
        <v>18</v>
      </c>
      <c r="F623">
        <v>1.95</v>
      </c>
      <c r="G623">
        <v>67.5</v>
      </c>
      <c r="H623" t="s">
        <v>61</v>
      </c>
      <c r="I623" t="s">
        <v>104</v>
      </c>
      <c r="J623" t="s">
        <v>1967</v>
      </c>
      <c r="K623" t="s">
        <v>191</v>
      </c>
      <c r="L623" t="s">
        <v>80</v>
      </c>
      <c r="M623" t="s">
        <v>24</v>
      </c>
      <c r="N623" t="s">
        <v>1968</v>
      </c>
      <c r="O623" t="s">
        <v>1969</v>
      </c>
    </row>
    <row r="624" spans="1:15" x14ac:dyDescent="0.2">
      <c r="A624">
        <v>623</v>
      </c>
      <c r="B624" t="s">
        <v>127</v>
      </c>
      <c r="C624" t="s">
        <v>128</v>
      </c>
      <c r="D624" t="s">
        <v>17</v>
      </c>
      <c r="E624" t="s">
        <v>18</v>
      </c>
      <c r="F624">
        <v>4.4400000000000004</v>
      </c>
      <c r="G624">
        <v>509.4</v>
      </c>
      <c r="H624" t="s">
        <v>61</v>
      </c>
      <c r="I624" t="s">
        <v>104</v>
      </c>
      <c r="J624" t="s">
        <v>1970</v>
      </c>
      <c r="K624" t="s">
        <v>52</v>
      </c>
      <c r="L624" t="s">
        <v>131</v>
      </c>
      <c r="M624" t="s">
        <v>24</v>
      </c>
      <c r="N624" t="s">
        <v>1971</v>
      </c>
      <c r="O624" t="s">
        <v>1972</v>
      </c>
    </row>
    <row r="625" spans="1:15" x14ac:dyDescent="0.2">
      <c r="A625">
        <v>624</v>
      </c>
      <c r="B625" t="s">
        <v>183</v>
      </c>
      <c r="C625" t="s">
        <v>184</v>
      </c>
      <c r="D625" t="s">
        <v>17</v>
      </c>
      <c r="E625" t="s">
        <v>18</v>
      </c>
      <c r="F625">
        <v>1.62</v>
      </c>
      <c r="G625">
        <v>38.9</v>
      </c>
      <c r="H625" t="s">
        <v>19</v>
      </c>
      <c r="I625" t="s">
        <v>104</v>
      </c>
      <c r="J625" t="s">
        <v>1820</v>
      </c>
      <c r="K625" t="s">
        <v>130</v>
      </c>
      <c r="L625" t="s">
        <v>46</v>
      </c>
      <c r="M625" t="s">
        <v>41</v>
      </c>
      <c r="N625" t="s">
        <v>1973</v>
      </c>
      <c r="O625" t="s">
        <v>1974</v>
      </c>
    </row>
    <row r="626" spans="1:15" x14ac:dyDescent="0.2">
      <c r="A626">
        <v>625</v>
      </c>
      <c r="B626" t="s">
        <v>183</v>
      </c>
      <c r="C626" t="s">
        <v>184</v>
      </c>
      <c r="D626" t="s">
        <v>17</v>
      </c>
      <c r="E626" t="s">
        <v>18</v>
      </c>
      <c r="F626">
        <v>2</v>
      </c>
      <c r="G626">
        <v>60.9</v>
      </c>
      <c r="H626" t="s">
        <v>19</v>
      </c>
      <c r="I626" t="s">
        <v>104</v>
      </c>
      <c r="J626" t="s">
        <v>1975</v>
      </c>
      <c r="K626" t="s">
        <v>130</v>
      </c>
      <c r="L626" t="s">
        <v>195</v>
      </c>
      <c r="M626" t="s">
        <v>41</v>
      </c>
      <c r="N626" t="s">
        <v>1976</v>
      </c>
      <c r="O626" t="s">
        <v>1977</v>
      </c>
    </row>
    <row r="627" spans="1:15" x14ac:dyDescent="0.2">
      <c r="A627">
        <v>626</v>
      </c>
      <c r="B627" t="s">
        <v>76</v>
      </c>
      <c r="C627" t="s">
        <v>77</v>
      </c>
      <c r="D627" t="s">
        <v>17</v>
      </c>
      <c r="E627" t="s">
        <v>18</v>
      </c>
      <c r="F627">
        <v>2.04</v>
      </c>
      <c r="G627">
        <v>75.599999999999994</v>
      </c>
      <c r="H627" t="s">
        <v>37</v>
      </c>
      <c r="I627" t="s">
        <v>104</v>
      </c>
      <c r="J627" t="s">
        <v>1978</v>
      </c>
      <c r="K627" t="s">
        <v>350</v>
      </c>
      <c r="L627" t="s">
        <v>80</v>
      </c>
      <c r="M627" t="s">
        <v>24</v>
      </c>
      <c r="N627" t="s">
        <v>1979</v>
      </c>
      <c r="O627" t="s">
        <v>1980</v>
      </c>
    </row>
    <row r="628" spans="1:15" x14ac:dyDescent="0.2">
      <c r="A628">
        <v>627</v>
      </c>
      <c r="B628" t="s">
        <v>145</v>
      </c>
      <c r="C628" t="s">
        <v>146</v>
      </c>
      <c r="D628" t="s">
        <v>17</v>
      </c>
      <c r="E628" t="s">
        <v>18</v>
      </c>
      <c r="F628">
        <v>2.82</v>
      </c>
      <c r="G628">
        <v>117.4</v>
      </c>
      <c r="H628" t="s">
        <v>19</v>
      </c>
      <c r="I628" t="s">
        <v>104</v>
      </c>
      <c r="J628" t="s">
        <v>1981</v>
      </c>
      <c r="K628" t="s">
        <v>148</v>
      </c>
      <c r="L628" t="s">
        <v>475</v>
      </c>
      <c r="M628" t="s">
        <v>41</v>
      </c>
      <c r="N628" t="s">
        <v>1982</v>
      </c>
      <c r="O628" t="s">
        <v>1983</v>
      </c>
    </row>
    <row r="629" spans="1:15" x14ac:dyDescent="0.2">
      <c r="A629">
        <v>628</v>
      </c>
      <c r="B629" t="s">
        <v>183</v>
      </c>
      <c r="C629" t="s">
        <v>184</v>
      </c>
      <c r="D629" t="s">
        <v>17</v>
      </c>
      <c r="E629" t="s">
        <v>18</v>
      </c>
      <c r="F629">
        <v>2.23</v>
      </c>
      <c r="G629">
        <v>87.7</v>
      </c>
      <c r="H629" t="s">
        <v>61</v>
      </c>
      <c r="I629" t="s">
        <v>38</v>
      </c>
      <c r="J629" t="s">
        <v>1028</v>
      </c>
      <c r="K629" t="s">
        <v>130</v>
      </c>
      <c r="L629" t="s">
        <v>46</v>
      </c>
      <c r="M629" t="s">
        <v>41</v>
      </c>
      <c r="N629" t="s">
        <v>1984</v>
      </c>
      <c r="O629" t="s">
        <v>1985</v>
      </c>
    </row>
    <row r="630" spans="1:15" x14ac:dyDescent="0.2">
      <c r="A630">
        <v>629</v>
      </c>
      <c r="B630" t="s">
        <v>27</v>
      </c>
      <c r="C630" t="s">
        <v>28</v>
      </c>
      <c r="D630" t="s">
        <v>17</v>
      </c>
      <c r="E630" t="s">
        <v>18</v>
      </c>
      <c r="F630">
        <v>3.71</v>
      </c>
      <c r="G630">
        <v>275.8</v>
      </c>
      <c r="H630" t="s">
        <v>61</v>
      </c>
      <c r="I630" t="s">
        <v>38</v>
      </c>
      <c r="J630" t="s">
        <v>1986</v>
      </c>
      <c r="K630" t="s">
        <v>240</v>
      </c>
      <c r="L630" t="s">
        <v>31</v>
      </c>
      <c r="M630" t="s">
        <v>32</v>
      </c>
      <c r="N630" t="s">
        <v>1987</v>
      </c>
      <c r="O630" t="s">
        <v>1988</v>
      </c>
    </row>
    <row r="631" spans="1:15" x14ac:dyDescent="0.2">
      <c r="A631">
        <v>630</v>
      </c>
      <c r="B631" t="s">
        <v>76</v>
      </c>
      <c r="C631" t="s">
        <v>77</v>
      </c>
      <c r="D631" t="s">
        <v>17</v>
      </c>
      <c r="E631" t="s">
        <v>18</v>
      </c>
      <c r="F631">
        <v>2.4</v>
      </c>
      <c r="G631">
        <v>109.3</v>
      </c>
      <c r="H631" t="s">
        <v>61</v>
      </c>
      <c r="I631" t="s">
        <v>104</v>
      </c>
      <c r="J631" t="s">
        <v>1989</v>
      </c>
      <c r="K631" t="s">
        <v>79</v>
      </c>
      <c r="L631" t="s">
        <v>216</v>
      </c>
      <c r="M631" t="s">
        <v>24</v>
      </c>
      <c r="N631" t="s">
        <v>1990</v>
      </c>
      <c r="O631" t="s">
        <v>1991</v>
      </c>
    </row>
    <row r="632" spans="1:15" x14ac:dyDescent="0.2">
      <c r="A632">
        <v>631</v>
      </c>
      <c r="B632" t="s">
        <v>115</v>
      </c>
      <c r="C632" t="s">
        <v>116</v>
      </c>
      <c r="D632" t="s">
        <v>17</v>
      </c>
      <c r="E632" t="s">
        <v>18</v>
      </c>
      <c r="F632">
        <v>3.39</v>
      </c>
      <c r="G632">
        <v>381.1</v>
      </c>
      <c r="H632" t="s">
        <v>19</v>
      </c>
      <c r="I632" t="s">
        <v>20</v>
      </c>
      <c r="J632" t="s">
        <v>1992</v>
      </c>
      <c r="K632" t="s">
        <v>637</v>
      </c>
      <c r="L632" t="s">
        <v>56</v>
      </c>
      <c r="M632" t="s">
        <v>24</v>
      </c>
      <c r="N632" t="s">
        <v>1993</v>
      </c>
      <c r="O632" t="s">
        <v>1994</v>
      </c>
    </row>
    <row r="633" spans="1:15" x14ac:dyDescent="0.2">
      <c r="A633">
        <v>632</v>
      </c>
      <c r="B633" t="s">
        <v>120</v>
      </c>
      <c r="C633" t="s">
        <v>121</v>
      </c>
      <c r="D633" t="s">
        <v>17</v>
      </c>
      <c r="E633" t="s">
        <v>18</v>
      </c>
      <c r="F633">
        <v>2.83</v>
      </c>
      <c r="G633">
        <v>125.6</v>
      </c>
      <c r="H633" t="s">
        <v>19</v>
      </c>
      <c r="I633" t="s">
        <v>38</v>
      </c>
      <c r="J633" t="s">
        <v>1995</v>
      </c>
      <c r="K633" t="s">
        <v>123</v>
      </c>
      <c r="L633" t="s">
        <v>46</v>
      </c>
      <c r="M633" t="s">
        <v>73</v>
      </c>
      <c r="N633" t="s">
        <v>1996</v>
      </c>
      <c r="O633" t="s">
        <v>1997</v>
      </c>
    </row>
    <row r="634" spans="1:15" x14ac:dyDescent="0.2">
      <c r="A634">
        <v>633</v>
      </c>
      <c r="B634" t="s">
        <v>145</v>
      </c>
      <c r="C634" t="s">
        <v>146</v>
      </c>
      <c r="D634" t="s">
        <v>17</v>
      </c>
      <c r="E634" t="s">
        <v>18</v>
      </c>
      <c r="F634">
        <v>1.35</v>
      </c>
      <c r="G634">
        <v>44</v>
      </c>
      <c r="H634" t="s">
        <v>37</v>
      </c>
      <c r="I634" t="s">
        <v>38</v>
      </c>
      <c r="J634" t="s">
        <v>1998</v>
      </c>
      <c r="K634" t="s">
        <v>148</v>
      </c>
      <c r="L634" t="s">
        <v>23</v>
      </c>
      <c r="M634" t="s">
        <v>41</v>
      </c>
      <c r="N634" t="s">
        <v>1999</v>
      </c>
      <c r="O634" t="s">
        <v>2000</v>
      </c>
    </row>
    <row r="635" spans="1:15" x14ac:dyDescent="0.2">
      <c r="A635">
        <v>634</v>
      </c>
      <c r="B635" t="s">
        <v>35</v>
      </c>
      <c r="C635" t="s">
        <v>36</v>
      </c>
      <c r="D635" t="s">
        <v>17</v>
      </c>
      <c r="E635" t="s">
        <v>18</v>
      </c>
      <c r="F635">
        <v>2.08</v>
      </c>
      <c r="G635">
        <v>134.5</v>
      </c>
      <c r="H635" t="s">
        <v>37</v>
      </c>
      <c r="I635" t="s">
        <v>20</v>
      </c>
      <c r="J635" t="s">
        <v>2001</v>
      </c>
      <c r="K635" t="s">
        <v>30</v>
      </c>
      <c r="L635" t="s">
        <v>244</v>
      </c>
      <c r="M635" t="s">
        <v>41</v>
      </c>
      <c r="N635" t="s">
        <v>2002</v>
      </c>
      <c r="O635" t="s">
        <v>2003</v>
      </c>
    </row>
    <row r="636" spans="1:15" x14ac:dyDescent="0.2">
      <c r="A636">
        <v>635</v>
      </c>
      <c r="B636" t="s">
        <v>120</v>
      </c>
      <c r="C636" t="s">
        <v>121</v>
      </c>
      <c r="D636" t="s">
        <v>17</v>
      </c>
      <c r="E636" t="s">
        <v>18</v>
      </c>
      <c r="F636">
        <v>0.91</v>
      </c>
      <c r="G636">
        <v>29.3</v>
      </c>
      <c r="H636" t="s">
        <v>37</v>
      </c>
      <c r="I636" t="s">
        <v>20</v>
      </c>
      <c r="J636" t="s">
        <v>2004</v>
      </c>
      <c r="K636" t="s">
        <v>123</v>
      </c>
      <c r="L636" t="s">
        <v>124</v>
      </c>
      <c r="M636" t="s">
        <v>73</v>
      </c>
      <c r="N636" t="s">
        <v>2005</v>
      </c>
      <c r="O636" t="s">
        <v>2006</v>
      </c>
    </row>
    <row r="637" spans="1:15" x14ac:dyDescent="0.2">
      <c r="A637">
        <v>636</v>
      </c>
      <c r="B637" t="s">
        <v>15</v>
      </c>
      <c r="C637" t="s">
        <v>16</v>
      </c>
      <c r="D637" t="s">
        <v>17</v>
      </c>
      <c r="E637" t="s">
        <v>18</v>
      </c>
      <c r="F637">
        <v>1.76</v>
      </c>
      <c r="G637">
        <v>51.2</v>
      </c>
      <c r="H637" t="s">
        <v>19</v>
      </c>
      <c r="I637" t="s">
        <v>104</v>
      </c>
      <c r="J637" t="s">
        <v>2007</v>
      </c>
      <c r="K637" t="s">
        <v>22</v>
      </c>
      <c r="L637" t="s">
        <v>46</v>
      </c>
      <c r="M637" t="s">
        <v>24</v>
      </c>
      <c r="N637" t="s">
        <v>2008</v>
      </c>
      <c r="O637" t="s">
        <v>2009</v>
      </c>
    </row>
    <row r="638" spans="1:15" x14ac:dyDescent="0.2">
      <c r="A638">
        <v>637</v>
      </c>
      <c r="B638" t="s">
        <v>120</v>
      </c>
      <c r="C638" t="s">
        <v>121</v>
      </c>
      <c r="D638" t="s">
        <v>17</v>
      </c>
      <c r="E638" t="s">
        <v>18</v>
      </c>
      <c r="F638">
        <v>2.68</v>
      </c>
      <c r="G638">
        <v>118.3</v>
      </c>
      <c r="H638" t="s">
        <v>61</v>
      </c>
      <c r="I638" t="s">
        <v>104</v>
      </c>
      <c r="J638" t="s">
        <v>2010</v>
      </c>
      <c r="K638" t="s">
        <v>135</v>
      </c>
      <c r="L638" t="s">
        <v>46</v>
      </c>
      <c r="M638" t="s">
        <v>73</v>
      </c>
      <c r="N638" t="s">
        <v>2011</v>
      </c>
      <c r="O638" t="s">
        <v>2012</v>
      </c>
    </row>
    <row r="639" spans="1:15" x14ac:dyDescent="0.2">
      <c r="A639">
        <v>638</v>
      </c>
      <c r="B639" t="s">
        <v>201</v>
      </c>
      <c r="C639" t="s">
        <v>202</v>
      </c>
      <c r="D639" t="s">
        <v>17</v>
      </c>
      <c r="E639" t="s">
        <v>203</v>
      </c>
      <c r="F639">
        <v>1.33</v>
      </c>
      <c r="G639">
        <v>55.6</v>
      </c>
      <c r="H639" t="s">
        <v>37</v>
      </c>
      <c r="I639" t="s">
        <v>104</v>
      </c>
      <c r="J639" t="s">
        <v>2013</v>
      </c>
      <c r="K639" t="s">
        <v>106</v>
      </c>
      <c r="L639" t="s">
        <v>259</v>
      </c>
      <c r="M639" t="s">
        <v>41</v>
      </c>
      <c r="N639" t="s">
        <v>2014</v>
      </c>
      <c r="O639" t="s">
        <v>2015</v>
      </c>
    </row>
    <row r="640" spans="1:15" x14ac:dyDescent="0.2">
      <c r="A640">
        <v>639</v>
      </c>
      <c r="B640" t="s">
        <v>188</v>
      </c>
      <c r="C640" t="s">
        <v>189</v>
      </c>
      <c r="D640" t="s">
        <v>17</v>
      </c>
      <c r="E640" t="s">
        <v>18</v>
      </c>
      <c r="F640">
        <v>2.56</v>
      </c>
      <c r="G640">
        <v>95.7</v>
      </c>
      <c r="H640" t="s">
        <v>61</v>
      </c>
      <c r="I640" t="s">
        <v>38</v>
      </c>
      <c r="J640" t="s">
        <v>2016</v>
      </c>
      <c r="K640" t="s">
        <v>191</v>
      </c>
      <c r="L640" t="s">
        <v>23</v>
      </c>
      <c r="M640" t="s">
        <v>24</v>
      </c>
      <c r="N640" t="s">
        <v>2017</v>
      </c>
      <c r="O640" t="s">
        <v>2018</v>
      </c>
    </row>
    <row r="641" spans="1:15" x14ac:dyDescent="0.2">
      <c r="A641">
        <v>640</v>
      </c>
      <c r="B641" t="s">
        <v>320</v>
      </c>
      <c r="C641" t="s">
        <v>321</v>
      </c>
      <c r="D641" t="s">
        <v>17</v>
      </c>
      <c r="E641" t="s">
        <v>203</v>
      </c>
      <c r="F641">
        <v>2.68</v>
      </c>
      <c r="G641">
        <v>134.5</v>
      </c>
      <c r="H641" t="s">
        <v>19</v>
      </c>
      <c r="I641" t="s">
        <v>38</v>
      </c>
      <c r="J641" t="s">
        <v>2019</v>
      </c>
      <c r="K641" t="s">
        <v>297</v>
      </c>
      <c r="L641" t="s">
        <v>23</v>
      </c>
      <c r="M641" t="s">
        <v>323</v>
      </c>
      <c r="N641" t="s">
        <v>2020</v>
      </c>
      <c r="O641" t="s">
        <v>2021</v>
      </c>
    </row>
    <row r="642" spans="1:15" x14ac:dyDescent="0.2">
      <c r="A642">
        <v>641</v>
      </c>
      <c r="B642" t="s">
        <v>207</v>
      </c>
      <c r="C642" t="s">
        <v>208</v>
      </c>
      <c r="D642" t="s">
        <v>17</v>
      </c>
      <c r="E642" t="s">
        <v>18</v>
      </c>
      <c r="F642">
        <v>2.13</v>
      </c>
      <c r="G642">
        <v>60.4</v>
      </c>
      <c r="H642" t="s">
        <v>19</v>
      </c>
      <c r="I642" t="s">
        <v>20</v>
      </c>
      <c r="J642" t="s">
        <v>2022</v>
      </c>
      <c r="K642" t="s">
        <v>210</v>
      </c>
      <c r="L642" t="s">
        <v>465</v>
      </c>
      <c r="M642" t="s">
        <v>24</v>
      </c>
      <c r="N642" t="s">
        <v>2023</v>
      </c>
      <c r="O642" t="s">
        <v>2024</v>
      </c>
    </row>
    <row r="643" spans="1:15" x14ac:dyDescent="0.2">
      <c r="A643">
        <v>642</v>
      </c>
      <c r="B643" t="s">
        <v>15</v>
      </c>
      <c r="C643" t="s">
        <v>16</v>
      </c>
      <c r="D643" t="s">
        <v>17</v>
      </c>
      <c r="E643" t="s">
        <v>18</v>
      </c>
      <c r="F643">
        <v>2.88</v>
      </c>
      <c r="G643">
        <v>141.9</v>
      </c>
      <c r="H643" t="s">
        <v>19</v>
      </c>
      <c r="I643" t="s">
        <v>20</v>
      </c>
      <c r="J643" t="s">
        <v>2025</v>
      </c>
      <c r="K643" t="s">
        <v>22</v>
      </c>
      <c r="L643" t="s">
        <v>84</v>
      </c>
      <c r="M643" t="s">
        <v>24</v>
      </c>
      <c r="N643" t="s">
        <v>2026</v>
      </c>
      <c r="O643" t="s">
        <v>2027</v>
      </c>
    </row>
    <row r="644" spans="1:15" x14ac:dyDescent="0.2">
      <c r="A644">
        <v>643</v>
      </c>
      <c r="B644" t="s">
        <v>15</v>
      </c>
      <c r="C644" t="s">
        <v>16</v>
      </c>
      <c r="D644" t="s">
        <v>17</v>
      </c>
      <c r="E644" t="s">
        <v>18</v>
      </c>
      <c r="F644">
        <v>2.16</v>
      </c>
      <c r="G644">
        <v>73.599999999999994</v>
      </c>
      <c r="H644" t="s">
        <v>61</v>
      </c>
      <c r="I644" t="s">
        <v>38</v>
      </c>
      <c r="J644" t="s">
        <v>2028</v>
      </c>
      <c r="K644" t="s">
        <v>233</v>
      </c>
      <c r="L644" t="s">
        <v>46</v>
      </c>
      <c r="M644" t="s">
        <v>24</v>
      </c>
      <c r="N644" t="s">
        <v>2029</v>
      </c>
      <c r="O644" t="s">
        <v>2030</v>
      </c>
    </row>
    <row r="645" spans="1:15" x14ac:dyDescent="0.2">
      <c r="A645">
        <v>644</v>
      </c>
      <c r="B645" t="s">
        <v>76</v>
      </c>
      <c r="C645" t="s">
        <v>77</v>
      </c>
      <c r="D645" t="s">
        <v>17</v>
      </c>
      <c r="E645" t="s">
        <v>18</v>
      </c>
      <c r="F645">
        <v>1.18</v>
      </c>
      <c r="G645">
        <v>40.5</v>
      </c>
      <c r="H645" t="s">
        <v>37</v>
      </c>
      <c r="I645" t="s">
        <v>20</v>
      </c>
      <c r="J645" t="s">
        <v>2031</v>
      </c>
      <c r="K645" t="s">
        <v>350</v>
      </c>
      <c r="L645" t="s">
        <v>216</v>
      </c>
      <c r="M645" t="s">
        <v>24</v>
      </c>
      <c r="N645" t="s">
        <v>2032</v>
      </c>
      <c r="O645" t="s">
        <v>2033</v>
      </c>
    </row>
    <row r="646" spans="1:15" x14ac:dyDescent="0.2">
      <c r="A646">
        <v>645</v>
      </c>
      <c r="B646" t="s">
        <v>145</v>
      </c>
      <c r="C646" t="s">
        <v>146</v>
      </c>
      <c r="D646" t="s">
        <v>17</v>
      </c>
      <c r="E646" t="s">
        <v>18</v>
      </c>
      <c r="F646">
        <v>3.38</v>
      </c>
      <c r="G646">
        <v>203.8</v>
      </c>
      <c r="H646" t="s">
        <v>19</v>
      </c>
      <c r="I646" t="s">
        <v>104</v>
      </c>
      <c r="J646" t="s">
        <v>2034</v>
      </c>
      <c r="K646" t="s">
        <v>148</v>
      </c>
      <c r="L646" t="s">
        <v>475</v>
      </c>
      <c r="M646" t="s">
        <v>41</v>
      </c>
      <c r="N646" t="s">
        <v>2035</v>
      </c>
      <c r="O646" t="s">
        <v>2036</v>
      </c>
    </row>
    <row r="647" spans="1:15" x14ac:dyDescent="0.2">
      <c r="A647">
        <v>646</v>
      </c>
      <c r="B647" t="s">
        <v>49</v>
      </c>
      <c r="C647" t="s">
        <v>50</v>
      </c>
      <c r="D647" t="s">
        <v>17</v>
      </c>
      <c r="E647" t="s">
        <v>18</v>
      </c>
      <c r="F647">
        <v>3.42</v>
      </c>
      <c r="G647">
        <v>223.3</v>
      </c>
      <c r="H647" t="s">
        <v>19</v>
      </c>
      <c r="I647" t="s">
        <v>38</v>
      </c>
      <c r="J647" t="s">
        <v>2037</v>
      </c>
      <c r="K647" t="s">
        <v>504</v>
      </c>
      <c r="L647" t="s">
        <v>56</v>
      </c>
      <c r="M647" t="s">
        <v>32</v>
      </c>
      <c r="N647" t="s">
        <v>2038</v>
      </c>
      <c r="O647" t="s">
        <v>2039</v>
      </c>
    </row>
    <row r="648" spans="1:15" x14ac:dyDescent="0.2">
      <c r="A648">
        <v>647</v>
      </c>
      <c r="B648" t="s">
        <v>87</v>
      </c>
      <c r="C648" t="s">
        <v>88</v>
      </c>
      <c r="D648" t="s">
        <v>17</v>
      </c>
      <c r="E648" t="s">
        <v>69</v>
      </c>
      <c r="F648">
        <v>1.29</v>
      </c>
      <c r="G648">
        <v>15.6</v>
      </c>
      <c r="H648" t="s">
        <v>19</v>
      </c>
      <c r="I648" t="s">
        <v>104</v>
      </c>
      <c r="J648" t="s">
        <v>2040</v>
      </c>
      <c r="K648" t="s">
        <v>297</v>
      </c>
      <c r="L648" t="s">
        <v>72</v>
      </c>
      <c r="M648" t="s">
        <v>32</v>
      </c>
      <c r="N648" t="s">
        <v>2041</v>
      </c>
      <c r="O648" t="s">
        <v>2042</v>
      </c>
    </row>
    <row r="649" spans="1:15" x14ac:dyDescent="0.2">
      <c r="A649">
        <v>648</v>
      </c>
      <c r="B649" t="s">
        <v>127</v>
      </c>
      <c r="C649" t="s">
        <v>128</v>
      </c>
      <c r="D649" t="s">
        <v>17</v>
      </c>
      <c r="E649" t="s">
        <v>18</v>
      </c>
      <c r="F649">
        <v>1.28</v>
      </c>
      <c r="G649">
        <v>298.10000000000002</v>
      </c>
      <c r="H649" t="s">
        <v>37</v>
      </c>
      <c r="I649" t="s">
        <v>104</v>
      </c>
      <c r="J649" t="s">
        <v>2043</v>
      </c>
      <c r="K649" t="s">
        <v>191</v>
      </c>
      <c r="L649" t="s">
        <v>479</v>
      </c>
      <c r="M649" t="s">
        <v>24</v>
      </c>
      <c r="N649" t="s">
        <v>2044</v>
      </c>
      <c r="O649" t="s">
        <v>2045</v>
      </c>
    </row>
    <row r="650" spans="1:15" x14ac:dyDescent="0.2">
      <c r="A650">
        <v>649</v>
      </c>
      <c r="B650" t="s">
        <v>76</v>
      </c>
      <c r="C650" t="s">
        <v>77</v>
      </c>
      <c r="D650" t="s">
        <v>17</v>
      </c>
      <c r="E650" t="s">
        <v>18</v>
      </c>
      <c r="F650">
        <v>2.42</v>
      </c>
      <c r="G650">
        <v>111.8</v>
      </c>
      <c r="H650" t="s">
        <v>19</v>
      </c>
      <c r="I650" t="s">
        <v>20</v>
      </c>
      <c r="J650" t="s">
        <v>2046</v>
      </c>
      <c r="K650" t="s">
        <v>366</v>
      </c>
      <c r="L650" t="s">
        <v>216</v>
      </c>
      <c r="M650" t="s">
        <v>24</v>
      </c>
      <c r="N650" t="s">
        <v>2047</v>
      </c>
      <c r="O650" t="s">
        <v>2048</v>
      </c>
    </row>
    <row r="651" spans="1:15" x14ac:dyDescent="0.2">
      <c r="A651">
        <v>650</v>
      </c>
      <c r="B651" t="s">
        <v>207</v>
      </c>
      <c r="C651" t="s">
        <v>208</v>
      </c>
      <c r="D651" t="s">
        <v>17</v>
      </c>
      <c r="E651" t="s">
        <v>18</v>
      </c>
      <c r="F651">
        <v>0.8</v>
      </c>
      <c r="G651">
        <v>24</v>
      </c>
      <c r="H651" t="s">
        <v>37</v>
      </c>
      <c r="I651" t="s">
        <v>38</v>
      </c>
      <c r="J651" t="s">
        <v>2049</v>
      </c>
      <c r="K651" t="s">
        <v>210</v>
      </c>
      <c r="L651" t="s">
        <v>452</v>
      </c>
      <c r="M651" t="s">
        <v>24</v>
      </c>
      <c r="N651" t="s">
        <v>2050</v>
      </c>
      <c r="O651" t="s">
        <v>2051</v>
      </c>
    </row>
    <row r="652" spans="1:15" x14ac:dyDescent="0.2">
      <c r="A652">
        <v>651</v>
      </c>
      <c r="B652" t="s">
        <v>145</v>
      </c>
      <c r="C652" t="s">
        <v>146</v>
      </c>
      <c r="D652" t="s">
        <v>17</v>
      </c>
      <c r="E652" t="s">
        <v>18</v>
      </c>
      <c r="F652">
        <v>2.42</v>
      </c>
      <c r="G652">
        <v>107.5</v>
      </c>
      <c r="H652" t="s">
        <v>61</v>
      </c>
      <c r="I652" t="s">
        <v>20</v>
      </c>
      <c r="J652" t="s">
        <v>2052</v>
      </c>
      <c r="K652" t="s">
        <v>148</v>
      </c>
      <c r="L652" t="s">
        <v>23</v>
      </c>
      <c r="M652" t="s">
        <v>41</v>
      </c>
      <c r="N652" t="s">
        <v>2053</v>
      </c>
      <c r="O652" t="s">
        <v>2054</v>
      </c>
    </row>
    <row r="653" spans="1:15" x14ac:dyDescent="0.2">
      <c r="A653">
        <v>652</v>
      </c>
      <c r="B653" t="s">
        <v>76</v>
      </c>
      <c r="C653" t="s">
        <v>77</v>
      </c>
      <c r="D653" t="s">
        <v>17</v>
      </c>
      <c r="E653" t="s">
        <v>18</v>
      </c>
      <c r="F653">
        <v>1.74</v>
      </c>
      <c r="G653">
        <v>63.9</v>
      </c>
      <c r="H653" t="s">
        <v>37</v>
      </c>
      <c r="I653" t="s">
        <v>38</v>
      </c>
      <c r="J653" t="s">
        <v>2055</v>
      </c>
      <c r="K653" t="s">
        <v>350</v>
      </c>
      <c r="L653" t="s">
        <v>80</v>
      </c>
      <c r="M653" t="s">
        <v>24</v>
      </c>
      <c r="N653" t="s">
        <v>2056</v>
      </c>
      <c r="O653" t="s">
        <v>2057</v>
      </c>
    </row>
    <row r="654" spans="1:15" x14ac:dyDescent="0.2">
      <c r="A654">
        <v>653</v>
      </c>
      <c r="B654" t="s">
        <v>59</v>
      </c>
      <c r="C654" t="s">
        <v>60</v>
      </c>
      <c r="D654" t="s">
        <v>17</v>
      </c>
      <c r="E654" t="s">
        <v>18</v>
      </c>
      <c r="F654">
        <v>1.49</v>
      </c>
      <c r="G654">
        <v>55.6</v>
      </c>
      <c r="H654" t="s">
        <v>37</v>
      </c>
      <c r="I654" t="s">
        <v>104</v>
      </c>
      <c r="J654" t="s">
        <v>2058</v>
      </c>
      <c r="K654" t="s">
        <v>98</v>
      </c>
      <c r="L654" t="s">
        <v>581</v>
      </c>
      <c r="M654" t="s">
        <v>41</v>
      </c>
      <c r="N654" t="s">
        <v>2059</v>
      </c>
      <c r="O654" t="s">
        <v>2060</v>
      </c>
    </row>
    <row r="655" spans="1:15" x14ac:dyDescent="0.2">
      <c r="A655">
        <v>654</v>
      </c>
      <c r="B655" t="s">
        <v>76</v>
      </c>
      <c r="C655" t="s">
        <v>77</v>
      </c>
      <c r="D655" t="s">
        <v>17</v>
      </c>
      <c r="E655" t="s">
        <v>18</v>
      </c>
      <c r="F655">
        <v>1.97</v>
      </c>
      <c r="G655">
        <v>77.900000000000006</v>
      </c>
      <c r="H655" t="s">
        <v>37</v>
      </c>
      <c r="I655" t="s">
        <v>20</v>
      </c>
      <c r="J655" t="s">
        <v>2061</v>
      </c>
      <c r="K655" t="s">
        <v>215</v>
      </c>
      <c r="L655" t="s">
        <v>46</v>
      </c>
      <c r="M655" t="s">
        <v>24</v>
      </c>
      <c r="N655" t="s">
        <v>2062</v>
      </c>
      <c r="O655" t="s">
        <v>2063</v>
      </c>
    </row>
    <row r="656" spans="1:15" x14ac:dyDescent="0.2">
      <c r="A656">
        <v>655</v>
      </c>
      <c r="B656" t="s">
        <v>67</v>
      </c>
      <c r="C656" t="s">
        <v>68</v>
      </c>
      <c r="D656" t="s">
        <v>17</v>
      </c>
      <c r="E656" t="s">
        <v>69</v>
      </c>
      <c r="F656">
        <v>1.52</v>
      </c>
      <c r="G656">
        <v>29.1</v>
      </c>
      <c r="H656" t="s">
        <v>19</v>
      </c>
      <c r="I656" t="s">
        <v>38</v>
      </c>
      <c r="J656" t="s">
        <v>2064</v>
      </c>
      <c r="K656" t="s">
        <v>142</v>
      </c>
      <c r="L656" t="s">
        <v>72</v>
      </c>
      <c r="M656" t="s">
        <v>73</v>
      </c>
      <c r="N656" t="s">
        <v>2065</v>
      </c>
      <c r="O656" t="s">
        <v>2066</v>
      </c>
    </row>
    <row r="657" spans="1:15" x14ac:dyDescent="0.2">
      <c r="A657">
        <v>656</v>
      </c>
      <c r="B657" t="s">
        <v>35</v>
      </c>
      <c r="C657" t="s">
        <v>36</v>
      </c>
      <c r="D657" t="s">
        <v>17</v>
      </c>
      <c r="E657" t="s">
        <v>18</v>
      </c>
      <c r="F657">
        <v>2.68</v>
      </c>
      <c r="G657">
        <v>202.8</v>
      </c>
      <c r="H657" t="s">
        <v>19</v>
      </c>
      <c r="I657" t="s">
        <v>20</v>
      </c>
      <c r="J657" t="s">
        <v>2067</v>
      </c>
      <c r="K657" t="s">
        <v>240</v>
      </c>
      <c r="L657" t="s">
        <v>244</v>
      </c>
      <c r="M657" t="s">
        <v>41</v>
      </c>
      <c r="N657" t="s">
        <v>2068</v>
      </c>
      <c r="O657" t="s">
        <v>2069</v>
      </c>
    </row>
    <row r="658" spans="1:15" x14ac:dyDescent="0.2">
      <c r="A658">
        <v>657</v>
      </c>
      <c r="B658" t="s">
        <v>15</v>
      </c>
      <c r="C658" t="s">
        <v>16</v>
      </c>
      <c r="D658" t="s">
        <v>17</v>
      </c>
      <c r="E658" t="s">
        <v>18</v>
      </c>
      <c r="F658">
        <v>0.26</v>
      </c>
      <c r="G658">
        <v>34.1</v>
      </c>
      <c r="H658" t="s">
        <v>156</v>
      </c>
      <c r="I658" t="s">
        <v>38</v>
      </c>
      <c r="J658" t="s">
        <v>1429</v>
      </c>
      <c r="K658" t="s">
        <v>22</v>
      </c>
      <c r="L658" t="s">
        <v>84</v>
      </c>
      <c r="M658" t="s">
        <v>24</v>
      </c>
      <c r="N658" t="s">
        <v>2070</v>
      </c>
      <c r="O658" t="s">
        <v>2071</v>
      </c>
    </row>
    <row r="659" spans="1:15" x14ac:dyDescent="0.2">
      <c r="A659">
        <v>658</v>
      </c>
      <c r="B659" t="s">
        <v>201</v>
      </c>
      <c r="C659" t="s">
        <v>202</v>
      </c>
      <c r="D659" t="s">
        <v>17</v>
      </c>
      <c r="E659" t="s">
        <v>203</v>
      </c>
      <c r="F659">
        <v>2.5299999999999998</v>
      </c>
      <c r="G659">
        <v>140.1</v>
      </c>
      <c r="H659" t="s">
        <v>19</v>
      </c>
      <c r="I659" t="s">
        <v>38</v>
      </c>
      <c r="J659" t="s">
        <v>2072</v>
      </c>
      <c r="K659" t="s">
        <v>282</v>
      </c>
      <c r="L659" t="s">
        <v>259</v>
      </c>
      <c r="M659" t="s">
        <v>41</v>
      </c>
      <c r="N659" t="s">
        <v>2073</v>
      </c>
      <c r="O659" t="s">
        <v>2074</v>
      </c>
    </row>
    <row r="660" spans="1:15" x14ac:dyDescent="0.2">
      <c r="A660">
        <v>659</v>
      </c>
      <c r="B660" t="s">
        <v>49</v>
      </c>
      <c r="C660" t="s">
        <v>50</v>
      </c>
      <c r="D660" t="s">
        <v>17</v>
      </c>
      <c r="E660" t="s">
        <v>18</v>
      </c>
      <c r="F660">
        <v>3.46</v>
      </c>
      <c r="G660">
        <v>208.3</v>
      </c>
      <c r="H660" t="s">
        <v>61</v>
      </c>
      <c r="I660" t="s">
        <v>38</v>
      </c>
      <c r="J660" t="s">
        <v>2075</v>
      </c>
      <c r="K660" t="s">
        <v>1169</v>
      </c>
      <c r="L660" t="s">
        <v>153</v>
      </c>
      <c r="M660" t="s">
        <v>32</v>
      </c>
      <c r="N660" t="s">
        <v>2076</v>
      </c>
      <c r="O660" t="s">
        <v>2077</v>
      </c>
    </row>
    <row r="661" spans="1:15" x14ac:dyDescent="0.2">
      <c r="A661">
        <v>660</v>
      </c>
      <c r="B661" t="s">
        <v>76</v>
      </c>
      <c r="C661" t="s">
        <v>77</v>
      </c>
      <c r="D661" t="s">
        <v>17</v>
      </c>
      <c r="E661" t="s">
        <v>18</v>
      </c>
      <c r="F661">
        <v>1.58</v>
      </c>
      <c r="G661">
        <v>48.3</v>
      </c>
      <c r="H661" t="s">
        <v>37</v>
      </c>
      <c r="I661" t="s">
        <v>38</v>
      </c>
      <c r="J661" t="s">
        <v>2078</v>
      </c>
      <c r="K661" t="s">
        <v>215</v>
      </c>
      <c r="L661" t="s">
        <v>46</v>
      </c>
      <c r="M661" t="s">
        <v>24</v>
      </c>
      <c r="N661" t="s">
        <v>2079</v>
      </c>
      <c r="O661" t="s">
        <v>2080</v>
      </c>
    </row>
    <row r="662" spans="1:15" x14ac:dyDescent="0.2">
      <c r="A662">
        <v>661</v>
      </c>
      <c r="B662" t="s">
        <v>87</v>
      </c>
      <c r="C662" t="s">
        <v>88</v>
      </c>
      <c r="D662" t="s">
        <v>17</v>
      </c>
      <c r="E662" t="s">
        <v>69</v>
      </c>
      <c r="F662">
        <v>0.23</v>
      </c>
      <c r="G662">
        <v>4.4000000000000004</v>
      </c>
      <c r="H662" t="s">
        <v>156</v>
      </c>
      <c r="I662" t="s">
        <v>20</v>
      </c>
      <c r="J662" t="s">
        <v>2081</v>
      </c>
      <c r="K662" t="s">
        <v>272</v>
      </c>
      <c r="L662" t="s">
        <v>91</v>
      </c>
      <c r="M662" t="s">
        <v>32</v>
      </c>
      <c r="N662" t="s">
        <v>2082</v>
      </c>
      <c r="O662" t="s">
        <v>2083</v>
      </c>
    </row>
    <row r="663" spans="1:15" x14ac:dyDescent="0.2">
      <c r="A663">
        <v>662</v>
      </c>
      <c r="B663" t="s">
        <v>188</v>
      </c>
      <c r="C663" t="s">
        <v>189</v>
      </c>
      <c r="D663" t="s">
        <v>17</v>
      </c>
      <c r="E663" t="s">
        <v>18</v>
      </c>
      <c r="F663">
        <v>0.71</v>
      </c>
      <c r="G663">
        <v>30.5</v>
      </c>
      <c r="H663" t="s">
        <v>37</v>
      </c>
      <c r="I663" t="s">
        <v>20</v>
      </c>
      <c r="J663" t="s">
        <v>2084</v>
      </c>
      <c r="K663" t="s">
        <v>191</v>
      </c>
      <c r="L663" t="s">
        <v>80</v>
      </c>
      <c r="M663" t="s">
        <v>24</v>
      </c>
      <c r="N663" t="s">
        <v>2085</v>
      </c>
      <c r="O663" t="s">
        <v>2086</v>
      </c>
    </row>
    <row r="664" spans="1:15" x14ac:dyDescent="0.2">
      <c r="A664">
        <v>663</v>
      </c>
      <c r="B664" t="s">
        <v>87</v>
      </c>
      <c r="C664" t="s">
        <v>88</v>
      </c>
      <c r="D664" t="s">
        <v>17</v>
      </c>
      <c r="E664" t="s">
        <v>69</v>
      </c>
      <c r="F664">
        <v>1.24</v>
      </c>
      <c r="G664">
        <v>15.1</v>
      </c>
      <c r="H664" t="s">
        <v>19</v>
      </c>
      <c r="I664" t="s">
        <v>104</v>
      </c>
      <c r="J664" t="s">
        <v>2087</v>
      </c>
      <c r="K664" t="s">
        <v>90</v>
      </c>
      <c r="L664" t="s">
        <v>72</v>
      </c>
      <c r="M664" t="s">
        <v>32</v>
      </c>
      <c r="N664" t="s">
        <v>2088</v>
      </c>
      <c r="O664" t="s">
        <v>2089</v>
      </c>
    </row>
    <row r="665" spans="1:15" x14ac:dyDescent="0.2">
      <c r="A665">
        <v>664</v>
      </c>
      <c r="B665" t="s">
        <v>35</v>
      </c>
      <c r="C665" t="s">
        <v>36</v>
      </c>
      <c r="D665" t="s">
        <v>17</v>
      </c>
      <c r="E665" t="s">
        <v>18</v>
      </c>
      <c r="F665">
        <v>4.0199999999999996</v>
      </c>
      <c r="G665">
        <v>441</v>
      </c>
      <c r="H665" t="s">
        <v>19</v>
      </c>
      <c r="I665" t="s">
        <v>38</v>
      </c>
      <c r="J665" t="s">
        <v>2090</v>
      </c>
      <c r="K665" t="s">
        <v>240</v>
      </c>
      <c r="L665" t="s">
        <v>40</v>
      </c>
      <c r="M665" t="s">
        <v>41</v>
      </c>
      <c r="N665" t="s">
        <v>2091</v>
      </c>
      <c r="O665" t="s">
        <v>2092</v>
      </c>
    </row>
    <row r="666" spans="1:15" x14ac:dyDescent="0.2">
      <c r="A666">
        <v>665</v>
      </c>
      <c r="B666" t="s">
        <v>59</v>
      </c>
      <c r="C666" t="s">
        <v>60</v>
      </c>
      <c r="D666" t="s">
        <v>17</v>
      </c>
      <c r="E666" t="s">
        <v>18</v>
      </c>
      <c r="F666">
        <v>2.06</v>
      </c>
      <c r="G666">
        <v>74.5</v>
      </c>
      <c r="H666" t="s">
        <v>19</v>
      </c>
      <c r="I666" t="s">
        <v>20</v>
      </c>
      <c r="J666" t="s">
        <v>2093</v>
      </c>
      <c r="K666" t="s">
        <v>520</v>
      </c>
      <c r="L666" t="s">
        <v>581</v>
      </c>
      <c r="M666" t="s">
        <v>41</v>
      </c>
      <c r="N666" t="s">
        <v>2094</v>
      </c>
      <c r="O666" t="s">
        <v>2095</v>
      </c>
    </row>
    <row r="667" spans="1:15" x14ac:dyDescent="0.2">
      <c r="A667">
        <v>666</v>
      </c>
      <c r="B667" t="s">
        <v>120</v>
      </c>
      <c r="C667" t="s">
        <v>121</v>
      </c>
      <c r="D667" t="s">
        <v>17</v>
      </c>
      <c r="E667" t="s">
        <v>18</v>
      </c>
      <c r="F667">
        <v>3.25</v>
      </c>
      <c r="G667">
        <v>174</v>
      </c>
      <c r="H667" t="s">
        <v>19</v>
      </c>
      <c r="I667" t="s">
        <v>20</v>
      </c>
      <c r="J667" t="s">
        <v>2096</v>
      </c>
      <c r="K667" t="s">
        <v>123</v>
      </c>
      <c r="L667" t="s">
        <v>124</v>
      </c>
      <c r="M667" t="s">
        <v>73</v>
      </c>
      <c r="N667" t="s">
        <v>2097</v>
      </c>
      <c r="O667" t="s">
        <v>2098</v>
      </c>
    </row>
    <row r="668" spans="1:15" x14ac:dyDescent="0.2">
      <c r="A668">
        <v>667</v>
      </c>
      <c r="B668" t="s">
        <v>188</v>
      </c>
      <c r="C668" t="s">
        <v>189</v>
      </c>
      <c r="D668" t="s">
        <v>17</v>
      </c>
      <c r="E668" t="s">
        <v>18</v>
      </c>
      <c r="F668">
        <v>3.38</v>
      </c>
      <c r="G668">
        <v>161.30000000000001</v>
      </c>
      <c r="H668" t="s">
        <v>19</v>
      </c>
      <c r="I668" t="s">
        <v>20</v>
      </c>
      <c r="J668" t="s">
        <v>2099</v>
      </c>
      <c r="K668" t="s">
        <v>252</v>
      </c>
      <c r="L668" t="s">
        <v>46</v>
      </c>
      <c r="M668" t="s">
        <v>24</v>
      </c>
      <c r="N668" t="s">
        <v>2100</v>
      </c>
      <c r="O668" t="s">
        <v>2101</v>
      </c>
    </row>
    <row r="669" spans="1:15" x14ac:dyDescent="0.2">
      <c r="A669">
        <v>668</v>
      </c>
      <c r="B669" t="s">
        <v>115</v>
      </c>
      <c r="C669" t="s">
        <v>116</v>
      </c>
      <c r="D669" t="s">
        <v>17</v>
      </c>
      <c r="E669" t="s">
        <v>18</v>
      </c>
      <c r="F669">
        <v>4.29</v>
      </c>
      <c r="G669">
        <v>647.70000000000005</v>
      </c>
      <c r="H669" t="s">
        <v>19</v>
      </c>
      <c r="I669" t="s">
        <v>38</v>
      </c>
      <c r="J669" t="s">
        <v>2102</v>
      </c>
      <c r="K669" t="s">
        <v>223</v>
      </c>
      <c r="L669" t="s">
        <v>46</v>
      </c>
      <c r="M669" t="s">
        <v>24</v>
      </c>
      <c r="N669" t="s">
        <v>2103</v>
      </c>
      <c r="O669" t="s">
        <v>2104</v>
      </c>
    </row>
    <row r="670" spans="1:15" x14ac:dyDescent="0.2">
      <c r="A670">
        <v>669</v>
      </c>
      <c r="B670" t="s">
        <v>115</v>
      </c>
      <c r="C670" t="s">
        <v>116</v>
      </c>
      <c r="D670" t="s">
        <v>17</v>
      </c>
      <c r="E670" t="s">
        <v>18</v>
      </c>
      <c r="F670">
        <v>4.18</v>
      </c>
      <c r="G670">
        <v>571.79999999999995</v>
      </c>
      <c r="H670" t="s">
        <v>19</v>
      </c>
      <c r="I670" t="s">
        <v>38</v>
      </c>
      <c r="J670" t="s">
        <v>2105</v>
      </c>
      <c r="K670" t="s">
        <v>282</v>
      </c>
      <c r="L670" t="s">
        <v>46</v>
      </c>
      <c r="M670" t="s">
        <v>24</v>
      </c>
      <c r="N670" t="s">
        <v>2106</v>
      </c>
      <c r="O670" t="s">
        <v>2107</v>
      </c>
    </row>
    <row r="671" spans="1:15" x14ac:dyDescent="0.2">
      <c r="A671">
        <v>670</v>
      </c>
      <c r="B671" t="s">
        <v>35</v>
      </c>
      <c r="C671" t="s">
        <v>36</v>
      </c>
      <c r="D671" t="s">
        <v>17</v>
      </c>
      <c r="E671" t="s">
        <v>18</v>
      </c>
      <c r="F671">
        <v>3.98</v>
      </c>
      <c r="G671">
        <v>357.4</v>
      </c>
      <c r="H671" t="s">
        <v>19</v>
      </c>
      <c r="I671" t="s">
        <v>38</v>
      </c>
      <c r="J671" t="s">
        <v>2108</v>
      </c>
      <c r="K671" t="s">
        <v>30</v>
      </c>
      <c r="L671" t="s">
        <v>40</v>
      </c>
      <c r="M671" t="s">
        <v>41</v>
      </c>
      <c r="N671" t="s">
        <v>2109</v>
      </c>
      <c r="O671" t="s">
        <v>2110</v>
      </c>
    </row>
    <row r="672" spans="1:15" x14ac:dyDescent="0.2">
      <c r="A672">
        <v>671</v>
      </c>
      <c r="B672" t="s">
        <v>76</v>
      </c>
      <c r="C672" t="s">
        <v>77</v>
      </c>
      <c r="D672" t="s">
        <v>17</v>
      </c>
      <c r="E672" t="s">
        <v>18</v>
      </c>
      <c r="F672">
        <v>2.56</v>
      </c>
      <c r="G672">
        <v>130.6</v>
      </c>
      <c r="H672" t="s">
        <v>19</v>
      </c>
      <c r="I672" t="s">
        <v>20</v>
      </c>
      <c r="J672" t="s">
        <v>2111</v>
      </c>
      <c r="K672" t="s">
        <v>366</v>
      </c>
      <c r="L672" t="s">
        <v>80</v>
      </c>
      <c r="M672" t="s">
        <v>24</v>
      </c>
      <c r="N672" t="s">
        <v>2112</v>
      </c>
      <c r="O672" t="s">
        <v>2113</v>
      </c>
    </row>
    <row r="673" spans="1:15" x14ac:dyDescent="0.2">
      <c r="A673">
        <v>672</v>
      </c>
      <c r="B673" t="s">
        <v>59</v>
      </c>
      <c r="C673" t="s">
        <v>60</v>
      </c>
      <c r="D673" t="s">
        <v>17</v>
      </c>
      <c r="E673" t="s">
        <v>18</v>
      </c>
      <c r="F673">
        <v>2.29</v>
      </c>
      <c r="G673">
        <v>88.8</v>
      </c>
      <c r="H673" t="s">
        <v>19</v>
      </c>
      <c r="I673" t="s">
        <v>38</v>
      </c>
      <c r="J673" t="s">
        <v>2114</v>
      </c>
      <c r="K673" t="s">
        <v>98</v>
      </c>
      <c r="L673" t="s">
        <v>23</v>
      </c>
      <c r="M673" t="s">
        <v>41</v>
      </c>
      <c r="N673" t="s">
        <v>2115</v>
      </c>
      <c r="O673" t="s">
        <v>2116</v>
      </c>
    </row>
    <row r="674" spans="1:15" x14ac:dyDescent="0.2">
      <c r="A674">
        <v>673</v>
      </c>
      <c r="B674" t="s">
        <v>127</v>
      </c>
      <c r="C674" t="s">
        <v>128</v>
      </c>
      <c r="D674" t="s">
        <v>17</v>
      </c>
      <c r="E674" t="s">
        <v>18</v>
      </c>
      <c r="F674">
        <v>5.05</v>
      </c>
      <c r="G674">
        <v>624.1</v>
      </c>
      <c r="H674" t="s">
        <v>19</v>
      </c>
      <c r="I674" t="s">
        <v>20</v>
      </c>
      <c r="J674" t="s">
        <v>2117</v>
      </c>
      <c r="K674" t="s">
        <v>286</v>
      </c>
      <c r="L674" t="s">
        <v>131</v>
      </c>
      <c r="M674" t="s">
        <v>24</v>
      </c>
      <c r="N674" t="s">
        <v>2118</v>
      </c>
      <c r="O674" t="s">
        <v>2119</v>
      </c>
    </row>
    <row r="675" spans="1:15" x14ac:dyDescent="0.2">
      <c r="A675">
        <v>674</v>
      </c>
      <c r="B675" t="s">
        <v>120</v>
      </c>
      <c r="C675" t="s">
        <v>121</v>
      </c>
      <c r="D675" t="s">
        <v>17</v>
      </c>
      <c r="E675" t="s">
        <v>18</v>
      </c>
      <c r="F675">
        <v>2.39</v>
      </c>
      <c r="G675">
        <v>94.9</v>
      </c>
      <c r="H675" t="s">
        <v>61</v>
      </c>
      <c r="I675" t="s">
        <v>20</v>
      </c>
      <c r="J675" t="s">
        <v>2120</v>
      </c>
      <c r="K675" t="s">
        <v>135</v>
      </c>
      <c r="L675" t="s">
        <v>124</v>
      </c>
      <c r="M675" t="s">
        <v>73</v>
      </c>
      <c r="N675" t="s">
        <v>2121</v>
      </c>
      <c r="O675" t="s">
        <v>2122</v>
      </c>
    </row>
    <row r="676" spans="1:15" x14ac:dyDescent="0.2">
      <c r="A676">
        <v>675</v>
      </c>
      <c r="B676" t="s">
        <v>392</v>
      </c>
      <c r="C676" t="s">
        <v>393</v>
      </c>
      <c r="D676" t="s">
        <v>17</v>
      </c>
      <c r="E676" t="s">
        <v>18</v>
      </c>
      <c r="F676">
        <v>2.58</v>
      </c>
      <c r="G676">
        <v>91.1</v>
      </c>
      <c r="H676" t="s">
        <v>61</v>
      </c>
      <c r="I676" t="s">
        <v>38</v>
      </c>
      <c r="J676" t="s">
        <v>2123</v>
      </c>
      <c r="K676" t="s">
        <v>191</v>
      </c>
      <c r="L676" t="s">
        <v>475</v>
      </c>
      <c r="M676" t="s">
        <v>24</v>
      </c>
      <c r="N676" t="s">
        <v>2124</v>
      </c>
      <c r="O676" t="s">
        <v>2125</v>
      </c>
    </row>
    <row r="677" spans="1:15" x14ac:dyDescent="0.2">
      <c r="A677">
        <v>676</v>
      </c>
      <c r="B677" t="s">
        <v>127</v>
      </c>
      <c r="C677" t="s">
        <v>128</v>
      </c>
      <c r="D677" t="s">
        <v>17</v>
      </c>
      <c r="E677" t="s">
        <v>18</v>
      </c>
      <c r="F677">
        <v>4.51</v>
      </c>
      <c r="G677">
        <v>642.29999999999995</v>
      </c>
      <c r="H677" t="s">
        <v>19</v>
      </c>
      <c r="I677" t="s">
        <v>38</v>
      </c>
      <c r="J677" t="s">
        <v>2126</v>
      </c>
      <c r="K677" t="s">
        <v>210</v>
      </c>
      <c r="L677" t="s">
        <v>266</v>
      </c>
      <c r="M677" t="s">
        <v>24</v>
      </c>
      <c r="N677" t="s">
        <v>2127</v>
      </c>
      <c r="O677" t="s">
        <v>2128</v>
      </c>
    </row>
    <row r="678" spans="1:15" x14ac:dyDescent="0.2">
      <c r="A678">
        <v>677</v>
      </c>
      <c r="B678" t="s">
        <v>67</v>
      </c>
      <c r="C678" t="s">
        <v>68</v>
      </c>
      <c r="D678" t="s">
        <v>17</v>
      </c>
      <c r="E678" t="s">
        <v>69</v>
      </c>
      <c r="F678">
        <v>1.38</v>
      </c>
      <c r="G678">
        <v>22.7</v>
      </c>
      <c r="H678" t="s">
        <v>61</v>
      </c>
      <c r="I678" t="s">
        <v>104</v>
      </c>
      <c r="J678" t="s">
        <v>340</v>
      </c>
      <c r="K678" t="s">
        <v>142</v>
      </c>
      <c r="L678" t="s">
        <v>72</v>
      </c>
      <c r="M678" t="s">
        <v>73</v>
      </c>
      <c r="N678" t="s">
        <v>2129</v>
      </c>
      <c r="O678" t="s">
        <v>2130</v>
      </c>
    </row>
    <row r="679" spans="1:15" x14ac:dyDescent="0.2">
      <c r="A679">
        <v>678</v>
      </c>
      <c r="B679" t="s">
        <v>145</v>
      </c>
      <c r="C679" t="s">
        <v>146</v>
      </c>
      <c r="D679" t="s">
        <v>17</v>
      </c>
      <c r="E679" t="s">
        <v>18</v>
      </c>
      <c r="F679">
        <v>2.95</v>
      </c>
      <c r="G679">
        <v>147.19999999999999</v>
      </c>
      <c r="H679" t="s">
        <v>61</v>
      </c>
      <c r="I679" t="s">
        <v>104</v>
      </c>
      <c r="J679" t="s">
        <v>2131</v>
      </c>
      <c r="K679" t="s">
        <v>148</v>
      </c>
      <c r="L679" t="s">
        <v>23</v>
      </c>
      <c r="M679" t="s">
        <v>41</v>
      </c>
      <c r="N679" t="s">
        <v>2132</v>
      </c>
      <c r="O679" t="s">
        <v>2133</v>
      </c>
    </row>
    <row r="680" spans="1:15" x14ac:dyDescent="0.2">
      <c r="A680">
        <v>679</v>
      </c>
      <c r="B680" t="s">
        <v>27</v>
      </c>
      <c r="C680" t="s">
        <v>28</v>
      </c>
      <c r="D680" t="s">
        <v>17</v>
      </c>
      <c r="E680" t="s">
        <v>18</v>
      </c>
      <c r="F680">
        <v>4.18</v>
      </c>
      <c r="G680">
        <v>311.2</v>
      </c>
      <c r="H680" t="s">
        <v>19</v>
      </c>
      <c r="I680" t="s">
        <v>104</v>
      </c>
      <c r="J680" t="s">
        <v>2134</v>
      </c>
      <c r="K680" t="s">
        <v>148</v>
      </c>
      <c r="L680" t="s">
        <v>317</v>
      </c>
      <c r="M680" t="s">
        <v>32</v>
      </c>
      <c r="N680" t="s">
        <v>2135</v>
      </c>
      <c r="O680" t="s">
        <v>2136</v>
      </c>
    </row>
    <row r="681" spans="1:15" x14ac:dyDescent="0.2">
      <c r="A681">
        <v>680</v>
      </c>
      <c r="B681" t="s">
        <v>320</v>
      </c>
      <c r="C681" t="s">
        <v>321</v>
      </c>
      <c r="D681" t="s">
        <v>17</v>
      </c>
      <c r="E681" t="s">
        <v>203</v>
      </c>
      <c r="F681">
        <v>2.5099999999999998</v>
      </c>
      <c r="G681">
        <v>103.1</v>
      </c>
      <c r="H681" t="s">
        <v>19</v>
      </c>
      <c r="I681" t="s">
        <v>38</v>
      </c>
      <c r="J681" t="s">
        <v>2137</v>
      </c>
      <c r="K681" t="s">
        <v>330</v>
      </c>
      <c r="L681" t="s">
        <v>355</v>
      </c>
      <c r="M681" t="s">
        <v>323</v>
      </c>
      <c r="N681" t="s">
        <v>2138</v>
      </c>
      <c r="O681" t="s">
        <v>2139</v>
      </c>
    </row>
    <row r="682" spans="1:15" x14ac:dyDescent="0.2">
      <c r="A682">
        <v>681</v>
      </c>
      <c r="B682" t="s">
        <v>15</v>
      </c>
      <c r="C682" t="s">
        <v>16</v>
      </c>
      <c r="D682" t="s">
        <v>17</v>
      </c>
      <c r="E682" t="s">
        <v>18</v>
      </c>
      <c r="F682">
        <v>1.05</v>
      </c>
      <c r="G682">
        <v>35</v>
      </c>
      <c r="H682" t="s">
        <v>37</v>
      </c>
      <c r="I682" t="s">
        <v>38</v>
      </c>
      <c r="J682" t="s">
        <v>2140</v>
      </c>
      <c r="K682" t="s">
        <v>233</v>
      </c>
      <c r="L682" t="s">
        <v>23</v>
      </c>
      <c r="M682" t="s">
        <v>24</v>
      </c>
      <c r="N682" t="s">
        <v>2141</v>
      </c>
      <c r="O682" t="s">
        <v>2142</v>
      </c>
    </row>
    <row r="683" spans="1:15" x14ac:dyDescent="0.2">
      <c r="A683">
        <v>682</v>
      </c>
      <c r="B683" t="s">
        <v>15</v>
      </c>
      <c r="C683" t="s">
        <v>16</v>
      </c>
      <c r="D683" t="s">
        <v>17</v>
      </c>
      <c r="E683" t="s">
        <v>18</v>
      </c>
      <c r="F683">
        <v>0.17</v>
      </c>
      <c r="G683">
        <v>26</v>
      </c>
      <c r="H683" t="s">
        <v>156</v>
      </c>
      <c r="I683" t="s">
        <v>38</v>
      </c>
      <c r="J683" t="s">
        <v>2143</v>
      </c>
      <c r="K683" t="s">
        <v>45</v>
      </c>
      <c r="L683" t="s">
        <v>46</v>
      </c>
      <c r="M683" t="s">
        <v>24</v>
      </c>
      <c r="N683" t="s">
        <v>2144</v>
      </c>
      <c r="O683" t="s">
        <v>2145</v>
      </c>
    </row>
    <row r="684" spans="1:15" x14ac:dyDescent="0.2">
      <c r="A684">
        <v>683</v>
      </c>
      <c r="B684" t="s">
        <v>59</v>
      </c>
      <c r="C684" t="s">
        <v>60</v>
      </c>
      <c r="D684" t="s">
        <v>17</v>
      </c>
      <c r="E684" t="s">
        <v>18</v>
      </c>
      <c r="F684">
        <v>0.43</v>
      </c>
      <c r="G684">
        <v>33.799999999999997</v>
      </c>
      <c r="H684" t="s">
        <v>156</v>
      </c>
      <c r="I684" t="s">
        <v>104</v>
      </c>
      <c r="J684" t="s">
        <v>2146</v>
      </c>
      <c r="K684" t="s">
        <v>520</v>
      </c>
      <c r="L684" t="s">
        <v>581</v>
      </c>
      <c r="M684" t="s">
        <v>41</v>
      </c>
      <c r="N684" t="s">
        <v>2147</v>
      </c>
      <c r="O684" t="s">
        <v>2148</v>
      </c>
    </row>
    <row r="685" spans="1:15" x14ac:dyDescent="0.2">
      <c r="A685">
        <v>684</v>
      </c>
      <c r="B685" t="s">
        <v>392</v>
      </c>
      <c r="C685" t="s">
        <v>393</v>
      </c>
      <c r="D685" t="s">
        <v>17</v>
      </c>
      <c r="E685" t="s">
        <v>18</v>
      </c>
      <c r="F685">
        <v>2.5299999999999998</v>
      </c>
      <c r="G685">
        <v>80.7</v>
      </c>
      <c r="H685" t="s">
        <v>19</v>
      </c>
      <c r="I685" t="s">
        <v>38</v>
      </c>
      <c r="J685" t="s">
        <v>2149</v>
      </c>
      <c r="K685" t="s">
        <v>191</v>
      </c>
      <c r="L685" t="s">
        <v>475</v>
      </c>
      <c r="M685" t="s">
        <v>24</v>
      </c>
      <c r="N685" t="s">
        <v>2150</v>
      </c>
      <c r="O685" t="s">
        <v>2151</v>
      </c>
    </row>
    <row r="686" spans="1:15" x14ac:dyDescent="0.2">
      <c r="A686">
        <v>685</v>
      </c>
      <c r="B686" t="s">
        <v>201</v>
      </c>
      <c r="C686" t="s">
        <v>202</v>
      </c>
      <c r="D686" t="s">
        <v>17</v>
      </c>
      <c r="E686" t="s">
        <v>203</v>
      </c>
      <c r="F686">
        <v>2.58</v>
      </c>
      <c r="G686">
        <v>115.4</v>
      </c>
      <c r="H686" t="s">
        <v>19</v>
      </c>
      <c r="I686" t="s">
        <v>20</v>
      </c>
      <c r="J686" t="s">
        <v>2152</v>
      </c>
      <c r="K686" t="s">
        <v>248</v>
      </c>
      <c r="L686" t="s">
        <v>23</v>
      </c>
      <c r="M686" t="s">
        <v>41</v>
      </c>
      <c r="N686" t="s">
        <v>2153</v>
      </c>
      <c r="O686" t="s">
        <v>2154</v>
      </c>
    </row>
    <row r="687" spans="1:15" x14ac:dyDescent="0.2">
      <c r="A687">
        <v>686</v>
      </c>
      <c r="B687" t="s">
        <v>59</v>
      </c>
      <c r="C687" t="s">
        <v>60</v>
      </c>
      <c r="D687" t="s">
        <v>17</v>
      </c>
      <c r="E687" t="s">
        <v>18</v>
      </c>
      <c r="F687">
        <v>2.59</v>
      </c>
      <c r="G687">
        <v>107.9</v>
      </c>
      <c r="H687" t="s">
        <v>61</v>
      </c>
      <c r="I687" t="s">
        <v>104</v>
      </c>
      <c r="J687" t="s">
        <v>2155</v>
      </c>
      <c r="K687" t="s">
        <v>293</v>
      </c>
      <c r="L687" t="s">
        <v>23</v>
      </c>
      <c r="M687" t="s">
        <v>41</v>
      </c>
      <c r="N687" t="s">
        <v>2156</v>
      </c>
      <c r="O687" t="s">
        <v>2157</v>
      </c>
    </row>
    <row r="688" spans="1:15" x14ac:dyDescent="0.2">
      <c r="A688">
        <v>687</v>
      </c>
      <c r="B688" t="s">
        <v>87</v>
      </c>
      <c r="C688" t="s">
        <v>88</v>
      </c>
      <c r="D688" t="s">
        <v>17</v>
      </c>
      <c r="E688" t="s">
        <v>69</v>
      </c>
      <c r="F688">
        <v>1.29</v>
      </c>
      <c r="G688">
        <v>14.1</v>
      </c>
      <c r="H688" t="s">
        <v>19</v>
      </c>
      <c r="I688" t="s">
        <v>20</v>
      </c>
      <c r="J688" t="s">
        <v>2158</v>
      </c>
      <c r="K688" t="s">
        <v>106</v>
      </c>
      <c r="L688" t="s">
        <v>91</v>
      </c>
      <c r="M688" t="s">
        <v>32</v>
      </c>
      <c r="N688" t="s">
        <v>2159</v>
      </c>
      <c r="O688" t="s">
        <v>2160</v>
      </c>
    </row>
    <row r="689" spans="1:15" x14ac:dyDescent="0.2">
      <c r="A689">
        <v>688</v>
      </c>
      <c r="B689" t="s">
        <v>87</v>
      </c>
      <c r="C689" t="s">
        <v>88</v>
      </c>
      <c r="D689" t="s">
        <v>17</v>
      </c>
      <c r="E689" t="s">
        <v>69</v>
      </c>
      <c r="F689">
        <v>0.43</v>
      </c>
      <c r="G689">
        <v>5</v>
      </c>
      <c r="H689" t="s">
        <v>37</v>
      </c>
      <c r="I689" t="s">
        <v>38</v>
      </c>
      <c r="J689" t="s">
        <v>2161</v>
      </c>
      <c r="K689" t="s">
        <v>538</v>
      </c>
      <c r="L689" t="s">
        <v>91</v>
      </c>
      <c r="M689" t="s">
        <v>32</v>
      </c>
      <c r="N689" t="s">
        <v>2162</v>
      </c>
      <c r="O689" t="s">
        <v>2163</v>
      </c>
    </row>
    <row r="690" spans="1:15" x14ac:dyDescent="0.2">
      <c r="A690">
        <v>689</v>
      </c>
      <c r="B690" t="s">
        <v>87</v>
      </c>
      <c r="C690" t="s">
        <v>88</v>
      </c>
      <c r="D690" t="s">
        <v>17</v>
      </c>
      <c r="E690" t="s">
        <v>69</v>
      </c>
      <c r="F690">
        <v>0.69</v>
      </c>
      <c r="G690">
        <v>6.4</v>
      </c>
      <c r="H690" t="s">
        <v>37</v>
      </c>
      <c r="I690" t="s">
        <v>38</v>
      </c>
      <c r="J690" t="s">
        <v>2164</v>
      </c>
      <c r="K690" t="s">
        <v>90</v>
      </c>
      <c r="L690" t="s">
        <v>72</v>
      </c>
      <c r="M690" t="s">
        <v>32</v>
      </c>
      <c r="N690" t="s">
        <v>2165</v>
      </c>
      <c r="O690" t="s">
        <v>2166</v>
      </c>
    </row>
    <row r="691" spans="1:15" x14ac:dyDescent="0.2">
      <c r="A691">
        <v>690</v>
      </c>
      <c r="B691" t="s">
        <v>127</v>
      </c>
      <c r="C691" t="s">
        <v>128</v>
      </c>
      <c r="D691" t="s">
        <v>17</v>
      </c>
      <c r="E691" t="s">
        <v>18</v>
      </c>
      <c r="F691">
        <v>4.76</v>
      </c>
      <c r="G691">
        <v>638.5</v>
      </c>
      <c r="H691" t="s">
        <v>61</v>
      </c>
      <c r="I691" t="s">
        <v>20</v>
      </c>
      <c r="J691" t="s">
        <v>2167</v>
      </c>
      <c r="K691" t="s">
        <v>130</v>
      </c>
      <c r="L691" t="s">
        <v>479</v>
      </c>
      <c r="M691" t="s">
        <v>24</v>
      </c>
      <c r="N691" t="s">
        <v>2168</v>
      </c>
      <c r="O691" t="s">
        <v>2169</v>
      </c>
    </row>
    <row r="692" spans="1:15" x14ac:dyDescent="0.2">
      <c r="A692">
        <v>691</v>
      </c>
      <c r="B692" t="s">
        <v>120</v>
      </c>
      <c r="C692" t="s">
        <v>121</v>
      </c>
      <c r="D692" t="s">
        <v>17</v>
      </c>
      <c r="E692" t="s">
        <v>18</v>
      </c>
      <c r="F692">
        <v>0.53</v>
      </c>
      <c r="G692">
        <v>34.200000000000003</v>
      </c>
      <c r="H692" t="s">
        <v>156</v>
      </c>
      <c r="I692" t="s">
        <v>38</v>
      </c>
      <c r="J692" t="s">
        <v>2170</v>
      </c>
      <c r="K692" t="s">
        <v>135</v>
      </c>
      <c r="L692" t="s">
        <v>124</v>
      </c>
      <c r="M692" t="s">
        <v>73</v>
      </c>
      <c r="N692" t="s">
        <v>2171</v>
      </c>
      <c r="O692" t="s">
        <v>2172</v>
      </c>
    </row>
    <row r="693" spans="1:15" x14ac:dyDescent="0.2">
      <c r="A693">
        <v>692</v>
      </c>
      <c r="B693" t="s">
        <v>183</v>
      </c>
      <c r="C693" t="s">
        <v>184</v>
      </c>
      <c r="D693" t="s">
        <v>17</v>
      </c>
      <c r="E693" t="s">
        <v>18</v>
      </c>
      <c r="F693">
        <v>1.3</v>
      </c>
      <c r="G693">
        <v>30.7</v>
      </c>
      <c r="H693" t="s">
        <v>37</v>
      </c>
      <c r="I693" t="s">
        <v>104</v>
      </c>
      <c r="J693" t="s">
        <v>2173</v>
      </c>
      <c r="K693" t="s">
        <v>130</v>
      </c>
      <c r="L693" t="s">
        <v>195</v>
      </c>
      <c r="M693" t="s">
        <v>41</v>
      </c>
      <c r="N693" t="s">
        <v>2174</v>
      </c>
      <c r="O693" t="s">
        <v>2175</v>
      </c>
    </row>
    <row r="694" spans="1:15" x14ac:dyDescent="0.2">
      <c r="A694">
        <v>693</v>
      </c>
      <c r="B694" t="s">
        <v>35</v>
      </c>
      <c r="C694" t="s">
        <v>36</v>
      </c>
      <c r="D694" t="s">
        <v>17</v>
      </c>
      <c r="E694" t="s">
        <v>18</v>
      </c>
      <c r="F694">
        <v>4.3499999999999996</v>
      </c>
      <c r="G694">
        <v>472.1</v>
      </c>
      <c r="H694" t="s">
        <v>19</v>
      </c>
      <c r="I694" t="s">
        <v>104</v>
      </c>
      <c r="J694" t="s">
        <v>2176</v>
      </c>
      <c r="K694" t="s">
        <v>30</v>
      </c>
      <c r="L694" t="s">
        <v>244</v>
      </c>
      <c r="M694" t="s">
        <v>41</v>
      </c>
      <c r="N694" t="s">
        <v>2177</v>
      </c>
      <c r="O694" t="s">
        <v>2178</v>
      </c>
    </row>
    <row r="695" spans="1:15" x14ac:dyDescent="0.2">
      <c r="A695">
        <v>694</v>
      </c>
      <c r="B695" t="s">
        <v>27</v>
      </c>
      <c r="C695" t="s">
        <v>28</v>
      </c>
      <c r="D695" t="s">
        <v>17</v>
      </c>
      <c r="E695" t="s">
        <v>18</v>
      </c>
      <c r="F695">
        <v>2.2400000000000002</v>
      </c>
      <c r="G695">
        <v>97</v>
      </c>
      <c r="H695" t="s">
        <v>37</v>
      </c>
      <c r="I695" t="s">
        <v>20</v>
      </c>
      <c r="J695" t="s">
        <v>2179</v>
      </c>
      <c r="K695" t="s">
        <v>240</v>
      </c>
      <c r="L695" t="s">
        <v>389</v>
      </c>
      <c r="M695" t="s">
        <v>32</v>
      </c>
      <c r="N695" t="s">
        <v>2180</v>
      </c>
      <c r="O695" t="s">
        <v>2181</v>
      </c>
    </row>
    <row r="696" spans="1:15" x14ac:dyDescent="0.2">
      <c r="A696">
        <v>695</v>
      </c>
      <c r="B696" t="s">
        <v>115</v>
      </c>
      <c r="C696" t="s">
        <v>116</v>
      </c>
      <c r="D696" t="s">
        <v>17</v>
      </c>
      <c r="E696" t="s">
        <v>18</v>
      </c>
      <c r="F696">
        <v>2.46</v>
      </c>
      <c r="G696">
        <v>198.5</v>
      </c>
      <c r="H696" t="s">
        <v>37</v>
      </c>
      <c r="I696" t="s">
        <v>20</v>
      </c>
      <c r="J696" t="s">
        <v>2182</v>
      </c>
      <c r="K696" t="s">
        <v>152</v>
      </c>
      <c r="L696" t="s">
        <v>153</v>
      </c>
      <c r="M696" t="s">
        <v>24</v>
      </c>
      <c r="N696" t="s">
        <v>2183</v>
      </c>
      <c r="O696" t="s">
        <v>2184</v>
      </c>
    </row>
    <row r="697" spans="1:15" x14ac:dyDescent="0.2">
      <c r="A697">
        <v>696</v>
      </c>
      <c r="B697" t="s">
        <v>183</v>
      </c>
      <c r="C697" t="s">
        <v>184</v>
      </c>
      <c r="D697" t="s">
        <v>17</v>
      </c>
      <c r="E697" t="s">
        <v>18</v>
      </c>
      <c r="F697">
        <v>1.68</v>
      </c>
      <c r="G697">
        <v>45.9</v>
      </c>
      <c r="H697" t="s">
        <v>61</v>
      </c>
      <c r="I697" t="s">
        <v>104</v>
      </c>
      <c r="J697" t="s">
        <v>2185</v>
      </c>
      <c r="K697" t="s">
        <v>130</v>
      </c>
      <c r="L697" t="s">
        <v>195</v>
      </c>
      <c r="M697" t="s">
        <v>41</v>
      </c>
      <c r="N697" t="s">
        <v>2186</v>
      </c>
      <c r="O697" t="s">
        <v>2187</v>
      </c>
    </row>
    <row r="698" spans="1:15" x14ac:dyDescent="0.2">
      <c r="A698">
        <v>697</v>
      </c>
      <c r="B698" t="s">
        <v>15</v>
      </c>
      <c r="C698" t="s">
        <v>16</v>
      </c>
      <c r="D698" t="s">
        <v>17</v>
      </c>
      <c r="E698" t="s">
        <v>18</v>
      </c>
      <c r="F698">
        <v>2.89</v>
      </c>
      <c r="G698">
        <v>134.6</v>
      </c>
      <c r="H698" t="s">
        <v>61</v>
      </c>
      <c r="I698" t="s">
        <v>38</v>
      </c>
      <c r="J698" t="s">
        <v>2188</v>
      </c>
      <c r="K698" t="s">
        <v>233</v>
      </c>
      <c r="L698" t="s">
        <v>23</v>
      </c>
      <c r="M698" t="s">
        <v>24</v>
      </c>
      <c r="N698" t="s">
        <v>2189</v>
      </c>
      <c r="O698" t="s">
        <v>2190</v>
      </c>
    </row>
    <row r="699" spans="1:15" x14ac:dyDescent="0.2">
      <c r="A699">
        <v>698</v>
      </c>
      <c r="B699" t="s">
        <v>35</v>
      </c>
      <c r="C699" t="s">
        <v>36</v>
      </c>
      <c r="D699" t="s">
        <v>17</v>
      </c>
      <c r="E699" t="s">
        <v>18</v>
      </c>
      <c r="F699">
        <v>0.34</v>
      </c>
      <c r="G699">
        <v>98.1</v>
      </c>
      <c r="H699" t="s">
        <v>156</v>
      </c>
      <c r="I699" t="s">
        <v>104</v>
      </c>
      <c r="J699" t="s">
        <v>2191</v>
      </c>
      <c r="K699" t="s">
        <v>30</v>
      </c>
      <c r="L699" t="s">
        <v>40</v>
      </c>
      <c r="M699" t="s">
        <v>41</v>
      </c>
      <c r="N699" t="s">
        <v>2192</v>
      </c>
      <c r="O699" t="s">
        <v>2193</v>
      </c>
    </row>
    <row r="700" spans="1:15" x14ac:dyDescent="0.2">
      <c r="A700">
        <v>699</v>
      </c>
      <c r="B700" t="s">
        <v>207</v>
      </c>
      <c r="C700" t="s">
        <v>208</v>
      </c>
      <c r="D700" t="s">
        <v>17</v>
      </c>
      <c r="E700" t="s">
        <v>18</v>
      </c>
      <c r="F700">
        <v>2.36</v>
      </c>
      <c r="G700">
        <v>69.599999999999994</v>
      </c>
      <c r="H700" t="s">
        <v>19</v>
      </c>
      <c r="I700" t="s">
        <v>20</v>
      </c>
      <c r="J700" t="s">
        <v>2194</v>
      </c>
      <c r="K700" t="s">
        <v>210</v>
      </c>
      <c r="L700" t="s">
        <v>211</v>
      </c>
      <c r="M700" t="s">
        <v>24</v>
      </c>
      <c r="N700" t="s">
        <v>2195</v>
      </c>
      <c r="O700" t="s">
        <v>2196</v>
      </c>
    </row>
    <row r="701" spans="1:15" x14ac:dyDescent="0.2">
      <c r="A701">
        <v>700</v>
      </c>
      <c r="B701" t="s">
        <v>188</v>
      </c>
      <c r="C701" t="s">
        <v>189</v>
      </c>
      <c r="D701" t="s">
        <v>17</v>
      </c>
      <c r="E701" t="s">
        <v>18</v>
      </c>
      <c r="F701">
        <v>1.3</v>
      </c>
      <c r="G701">
        <v>42.3</v>
      </c>
      <c r="H701" t="s">
        <v>37</v>
      </c>
      <c r="I701" t="s">
        <v>20</v>
      </c>
      <c r="J701" t="s">
        <v>2197</v>
      </c>
      <c r="K701" t="s">
        <v>252</v>
      </c>
      <c r="L701" t="s">
        <v>80</v>
      </c>
      <c r="M701" t="s">
        <v>24</v>
      </c>
      <c r="N701" t="s">
        <v>2198</v>
      </c>
      <c r="O701" t="s">
        <v>2199</v>
      </c>
    </row>
    <row r="702" spans="1:15" x14ac:dyDescent="0.2">
      <c r="A702">
        <v>701</v>
      </c>
      <c r="B702" t="s">
        <v>76</v>
      </c>
      <c r="C702" t="s">
        <v>77</v>
      </c>
      <c r="D702" t="s">
        <v>17</v>
      </c>
      <c r="E702" t="s">
        <v>18</v>
      </c>
      <c r="F702">
        <v>2.64</v>
      </c>
      <c r="G702">
        <v>131</v>
      </c>
      <c r="H702" t="s">
        <v>19</v>
      </c>
      <c r="I702" t="s">
        <v>20</v>
      </c>
      <c r="J702" t="s">
        <v>2200</v>
      </c>
      <c r="K702" t="s">
        <v>215</v>
      </c>
      <c r="L702" t="s">
        <v>46</v>
      </c>
      <c r="M702" t="s">
        <v>24</v>
      </c>
      <c r="N702" t="s">
        <v>2201</v>
      </c>
      <c r="O702" t="s">
        <v>2202</v>
      </c>
    </row>
    <row r="703" spans="1:15" x14ac:dyDescent="0.2">
      <c r="A703">
        <v>702</v>
      </c>
      <c r="B703" t="s">
        <v>120</v>
      </c>
      <c r="C703" t="s">
        <v>121</v>
      </c>
      <c r="D703" t="s">
        <v>17</v>
      </c>
      <c r="E703" t="s">
        <v>18</v>
      </c>
      <c r="F703">
        <v>1.92</v>
      </c>
      <c r="G703">
        <v>62.6</v>
      </c>
      <c r="H703" t="s">
        <v>37</v>
      </c>
      <c r="I703" t="s">
        <v>38</v>
      </c>
      <c r="J703" t="s">
        <v>2203</v>
      </c>
      <c r="K703" t="s">
        <v>123</v>
      </c>
      <c r="L703" t="s">
        <v>46</v>
      </c>
      <c r="M703" t="s">
        <v>73</v>
      </c>
      <c r="N703" t="s">
        <v>2204</v>
      </c>
      <c r="O703" t="s">
        <v>2205</v>
      </c>
    </row>
    <row r="704" spans="1:15" x14ac:dyDescent="0.2">
      <c r="A704">
        <v>703</v>
      </c>
      <c r="B704" t="s">
        <v>392</v>
      </c>
      <c r="C704" t="s">
        <v>393</v>
      </c>
      <c r="D704" t="s">
        <v>17</v>
      </c>
      <c r="E704" t="s">
        <v>18</v>
      </c>
      <c r="F704">
        <v>2.4700000000000002</v>
      </c>
      <c r="G704">
        <v>99.3</v>
      </c>
      <c r="H704" t="s">
        <v>19</v>
      </c>
      <c r="I704" t="s">
        <v>20</v>
      </c>
      <c r="J704" t="s">
        <v>2206</v>
      </c>
      <c r="K704" t="s">
        <v>191</v>
      </c>
      <c r="L704" t="s">
        <v>46</v>
      </c>
      <c r="M704" t="s">
        <v>24</v>
      </c>
      <c r="N704" t="s">
        <v>2207</v>
      </c>
      <c r="O704" t="s">
        <v>2208</v>
      </c>
    </row>
    <row r="705" spans="1:15" x14ac:dyDescent="0.2">
      <c r="A705">
        <v>704</v>
      </c>
      <c r="B705" t="s">
        <v>207</v>
      </c>
      <c r="C705" t="s">
        <v>208</v>
      </c>
      <c r="D705" t="s">
        <v>17</v>
      </c>
      <c r="E705" t="s">
        <v>18</v>
      </c>
      <c r="F705">
        <v>0.81</v>
      </c>
      <c r="G705">
        <v>24.1</v>
      </c>
      <c r="H705" t="s">
        <v>37</v>
      </c>
      <c r="I705" t="s">
        <v>20</v>
      </c>
      <c r="J705" t="s">
        <v>2209</v>
      </c>
      <c r="K705" t="s">
        <v>210</v>
      </c>
      <c r="L705" t="s">
        <v>452</v>
      </c>
      <c r="M705" t="s">
        <v>24</v>
      </c>
      <c r="N705" t="s">
        <v>2210</v>
      </c>
      <c r="O705" t="s">
        <v>2211</v>
      </c>
    </row>
    <row r="706" spans="1:15" x14ac:dyDescent="0.2">
      <c r="A706">
        <v>705</v>
      </c>
      <c r="B706" t="s">
        <v>120</v>
      </c>
      <c r="C706" t="s">
        <v>121</v>
      </c>
      <c r="D706" t="s">
        <v>17</v>
      </c>
      <c r="E706" t="s">
        <v>18</v>
      </c>
      <c r="F706">
        <v>2.67</v>
      </c>
      <c r="G706">
        <v>125.1</v>
      </c>
      <c r="H706" t="s">
        <v>19</v>
      </c>
      <c r="I706" t="s">
        <v>20</v>
      </c>
      <c r="J706" t="s">
        <v>2212</v>
      </c>
      <c r="K706" t="s">
        <v>135</v>
      </c>
      <c r="L706" t="s">
        <v>46</v>
      </c>
      <c r="M706" t="s">
        <v>73</v>
      </c>
      <c r="N706" t="s">
        <v>2213</v>
      </c>
      <c r="O706" t="s">
        <v>2214</v>
      </c>
    </row>
    <row r="707" spans="1:15" x14ac:dyDescent="0.2">
      <c r="A707">
        <v>706</v>
      </c>
      <c r="B707" t="s">
        <v>49</v>
      </c>
      <c r="C707" t="s">
        <v>50</v>
      </c>
      <c r="D707" t="s">
        <v>17</v>
      </c>
      <c r="E707" t="s">
        <v>18</v>
      </c>
      <c r="F707">
        <v>2.9</v>
      </c>
      <c r="G707">
        <v>158.9</v>
      </c>
      <c r="H707" t="s">
        <v>19</v>
      </c>
      <c r="I707" t="s">
        <v>104</v>
      </c>
      <c r="J707" t="s">
        <v>2215</v>
      </c>
      <c r="K707" t="s">
        <v>161</v>
      </c>
      <c r="L707" t="s">
        <v>56</v>
      </c>
      <c r="M707" t="s">
        <v>32</v>
      </c>
      <c r="N707" t="s">
        <v>2216</v>
      </c>
      <c r="O707" t="s">
        <v>2217</v>
      </c>
    </row>
    <row r="708" spans="1:15" x14ac:dyDescent="0.2">
      <c r="A708">
        <v>707</v>
      </c>
      <c r="B708" t="s">
        <v>115</v>
      </c>
      <c r="C708" t="s">
        <v>116</v>
      </c>
      <c r="D708" t="s">
        <v>17</v>
      </c>
      <c r="E708" t="s">
        <v>18</v>
      </c>
      <c r="F708">
        <v>3.59</v>
      </c>
      <c r="G708">
        <v>338.5</v>
      </c>
      <c r="H708" t="s">
        <v>19</v>
      </c>
      <c r="I708" t="s">
        <v>38</v>
      </c>
      <c r="J708" t="s">
        <v>2218</v>
      </c>
      <c r="K708" t="s">
        <v>223</v>
      </c>
      <c r="L708" t="s">
        <v>153</v>
      </c>
      <c r="M708" t="s">
        <v>24</v>
      </c>
      <c r="N708" t="s">
        <v>2219</v>
      </c>
      <c r="O708" t="s">
        <v>2220</v>
      </c>
    </row>
    <row r="709" spans="1:15" x14ac:dyDescent="0.2">
      <c r="A709">
        <v>708</v>
      </c>
      <c r="B709" t="s">
        <v>207</v>
      </c>
      <c r="C709" t="s">
        <v>208</v>
      </c>
      <c r="D709" t="s">
        <v>17</v>
      </c>
      <c r="E709" t="s">
        <v>18</v>
      </c>
      <c r="F709">
        <v>2.72</v>
      </c>
      <c r="G709">
        <v>103.5</v>
      </c>
      <c r="H709" t="s">
        <v>19</v>
      </c>
      <c r="I709" t="s">
        <v>20</v>
      </c>
      <c r="J709" t="s">
        <v>2221</v>
      </c>
      <c r="K709" t="s">
        <v>210</v>
      </c>
      <c r="L709" t="s">
        <v>452</v>
      </c>
      <c r="M709" t="s">
        <v>24</v>
      </c>
      <c r="N709" t="s">
        <v>2222</v>
      </c>
      <c r="O709" t="s">
        <v>2223</v>
      </c>
    </row>
    <row r="710" spans="1:15" x14ac:dyDescent="0.2">
      <c r="A710">
        <v>709</v>
      </c>
      <c r="B710" t="s">
        <v>49</v>
      </c>
      <c r="C710" t="s">
        <v>50</v>
      </c>
      <c r="D710" t="s">
        <v>17</v>
      </c>
      <c r="E710" t="s">
        <v>18</v>
      </c>
      <c r="F710">
        <v>3.91</v>
      </c>
      <c r="G710">
        <v>280.89999999999998</v>
      </c>
      <c r="H710" t="s">
        <v>19</v>
      </c>
      <c r="I710" t="s">
        <v>104</v>
      </c>
      <c r="J710" t="s">
        <v>2224</v>
      </c>
      <c r="K710" t="s">
        <v>161</v>
      </c>
      <c r="L710" t="s">
        <v>46</v>
      </c>
      <c r="M710" t="s">
        <v>32</v>
      </c>
      <c r="N710" t="s">
        <v>2225</v>
      </c>
      <c r="O710" t="s">
        <v>2226</v>
      </c>
    </row>
    <row r="711" spans="1:15" x14ac:dyDescent="0.2">
      <c r="A711">
        <v>710</v>
      </c>
      <c r="B711" t="s">
        <v>392</v>
      </c>
      <c r="C711" t="s">
        <v>393</v>
      </c>
      <c r="D711" t="s">
        <v>17</v>
      </c>
      <c r="E711" t="s">
        <v>18</v>
      </c>
      <c r="F711">
        <v>3.49</v>
      </c>
      <c r="G711">
        <v>192</v>
      </c>
      <c r="H711" t="s">
        <v>19</v>
      </c>
      <c r="I711" t="s">
        <v>20</v>
      </c>
      <c r="J711" t="s">
        <v>2227</v>
      </c>
      <c r="K711" t="s">
        <v>191</v>
      </c>
      <c r="L711" t="s">
        <v>475</v>
      </c>
      <c r="M711" t="s">
        <v>24</v>
      </c>
      <c r="N711" t="s">
        <v>2228</v>
      </c>
      <c r="O711" t="s">
        <v>2229</v>
      </c>
    </row>
    <row r="712" spans="1:15" x14ac:dyDescent="0.2">
      <c r="A712">
        <v>711</v>
      </c>
      <c r="B712" t="s">
        <v>15</v>
      </c>
      <c r="C712" t="s">
        <v>16</v>
      </c>
      <c r="D712" t="s">
        <v>17</v>
      </c>
      <c r="E712" t="s">
        <v>18</v>
      </c>
      <c r="F712">
        <v>1.7</v>
      </c>
      <c r="G712">
        <v>51.7</v>
      </c>
      <c r="H712" t="s">
        <v>19</v>
      </c>
      <c r="I712" t="s">
        <v>20</v>
      </c>
      <c r="J712" t="s">
        <v>2230</v>
      </c>
      <c r="K712" t="s">
        <v>22</v>
      </c>
      <c r="L712" t="s">
        <v>23</v>
      </c>
      <c r="M712" t="s">
        <v>24</v>
      </c>
      <c r="N712" t="s">
        <v>2231</v>
      </c>
      <c r="O712" t="s">
        <v>2232</v>
      </c>
    </row>
    <row r="713" spans="1:15" x14ac:dyDescent="0.2">
      <c r="A713">
        <v>712</v>
      </c>
      <c r="B713" t="s">
        <v>320</v>
      </c>
      <c r="C713" t="s">
        <v>321</v>
      </c>
      <c r="D713" t="s">
        <v>17</v>
      </c>
      <c r="E713" t="s">
        <v>203</v>
      </c>
      <c r="F713">
        <v>1.6</v>
      </c>
      <c r="G713">
        <v>56.3</v>
      </c>
      <c r="H713" t="s">
        <v>37</v>
      </c>
      <c r="I713" t="s">
        <v>20</v>
      </c>
      <c r="J713" t="s">
        <v>2233</v>
      </c>
      <c r="K713" t="s">
        <v>330</v>
      </c>
      <c r="L713" t="s">
        <v>355</v>
      </c>
      <c r="M713" t="s">
        <v>323</v>
      </c>
      <c r="N713" t="s">
        <v>2234</v>
      </c>
      <c r="O713" t="s">
        <v>2235</v>
      </c>
    </row>
    <row r="714" spans="1:15" x14ac:dyDescent="0.2">
      <c r="A714">
        <v>713</v>
      </c>
      <c r="B714" t="s">
        <v>120</v>
      </c>
      <c r="C714" t="s">
        <v>121</v>
      </c>
      <c r="D714" t="s">
        <v>17</v>
      </c>
      <c r="E714" t="s">
        <v>18</v>
      </c>
      <c r="F714">
        <v>3.79</v>
      </c>
      <c r="G714">
        <v>259.10000000000002</v>
      </c>
      <c r="H714" t="s">
        <v>19</v>
      </c>
      <c r="I714" t="s">
        <v>20</v>
      </c>
      <c r="J714" t="s">
        <v>2111</v>
      </c>
      <c r="K714" t="s">
        <v>123</v>
      </c>
      <c r="L714" t="s">
        <v>46</v>
      </c>
      <c r="M714" t="s">
        <v>73</v>
      </c>
      <c r="N714" t="s">
        <v>2236</v>
      </c>
      <c r="O714" t="s">
        <v>2237</v>
      </c>
    </row>
    <row r="715" spans="1:15" x14ac:dyDescent="0.2">
      <c r="A715">
        <v>714</v>
      </c>
      <c r="B715" t="s">
        <v>27</v>
      </c>
      <c r="C715" t="s">
        <v>28</v>
      </c>
      <c r="D715" t="s">
        <v>17</v>
      </c>
      <c r="E715" t="s">
        <v>18</v>
      </c>
      <c r="F715">
        <v>2.63</v>
      </c>
      <c r="G715">
        <v>140.19999999999999</v>
      </c>
      <c r="H715" t="s">
        <v>37</v>
      </c>
      <c r="I715" t="s">
        <v>38</v>
      </c>
      <c r="J715" t="s">
        <v>2238</v>
      </c>
      <c r="K715" t="s">
        <v>177</v>
      </c>
      <c r="L715" t="s">
        <v>31</v>
      </c>
      <c r="M715" t="s">
        <v>32</v>
      </c>
      <c r="N715" t="s">
        <v>2239</v>
      </c>
      <c r="O715" t="s">
        <v>2240</v>
      </c>
    </row>
    <row r="716" spans="1:15" x14ac:dyDescent="0.2">
      <c r="A716">
        <v>715</v>
      </c>
      <c r="B716" t="s">
        <v>145</v>
      </c>
      <c r="C716" t="s">
        <v>146</v>
      </c>
      <c r="D716" t="s">
        <v>17</v>
      </c>
      <c r="E716" t="s">
        <v>18</v>
      </c>
      <c r="F716">
        <v>1.53</v>
      </c>
      <c r="G716">
        <v>47.6</v>
      </c>
      <c r="H716" t="s">
        <v>37</v>
      </c>
      <c r="I716" t="s">
        <v>20</v>
      </c>
      <c r="J716" t="s">
        <v>2241</v>
      </c>
      <c r="K716" t="s">
        <v>148</v>
      </c>
      <c r="L716" t="s">
        <v>475</v>
      </c>
      <c r="M716" t="s">
        <v>41</v>
      </c>
      <c r="N716" t="s">
        <v>2242</v>
      </c>
      <c r="O716" t="s">
        <v>2243</v>
      </c>
    </row>
    <row r="717" spans="1:15" x14ac:dyDescent="0.2">
      <c r="A717">
        <v>716</v>
      </c>
      <c r="B717" t="s">
        <v>145</v>
      </c>
      <c r="C717" t="s">
        <v>146</v>
      </c>
      <c r="D717" t="s">
        <v>17</v>
      </c>
      <c r="E717" t="s">
        <v>18</v>
      </c>
      <c r="F717">
        <v>2.4</v>
      </c>
      <c r="G717">
        <v>84.3</v>
      </c>
      <c r="H717" t="s">
        <v>61</v>
      </c>
      <c r="I717" t="s">
        <v>104</v>
      </c>
      <c r="J717" t="s">
        <v>2244</v>
      </c>
      <c r="K717" t="s">
        <v>148</v>
      </c>
      <c r="L717" t="s">
        <v>23</v>
      </c>
      <c r="M717" t="s">
        <v>41</v>
      </c>
      <c r="N717" t="s">
        <v>2245</v>
      </c>
      <c r="O717" t="s">
        <v>2246</v>
      </c>
    </row>
    <row r="718" spans="1:15" x14ac:dyDescent="0.2">
      <c r="A718">
        <v>717</v>
      </c>
      <c r="B718" t="s">
        <v>392</v>
      </c>
      <c r="C718" t="s">
        <v>393</v>
      </c>
      <c r="D718" t="s">
        <v>17</v>
      </c>
      <c r="E718" t="s">
        <v>18</v>
      </c>
      <c r="F718">
        <v>3.09</v>
      </c>
      <c r="G718">
        <v>146.1</v>
      </c>
      <c r="H718" t="s">
        <v>61</v>
      </c>
      <c r="I718" t="s">
        <v>20</v>
      </c>
      <c r="J718" t="s">
        <v>2247</v>
      </c>
      <c r="K718" t="s">
        <v>191</v>
      </c>
      <c r="L718" t="s">
        <v>475</v>
      </c>
      <c r="M718" t="s">
        <v>24</v>
      </c>
      <c r="N718" t="s">
        <v>2248</v>
      </c>
      <c r="O718" t="s">
        <v>2249</v>
      </c>
    </row>
    <row r="719" spans="1:15" x14ac:dyDescent="0.2">
      <c r="A719">
        <v>718</v>
      </c>
      <c r="B719" t="s">
        <v>207</v>
      </c>
      <c r="C719" t="s">
        <v>208</v>
      </c>
      <c r="D719" t="s">
        <v>17</v>
      </c>
      <c r="E719" t="s">
        <v>18</v>
      </c>
      <c r="F719">
        <v>2.2599999999999998</v>
      </c>
      <c r="G719">
        <v>68.5</v>
      </c>
      <c r="H719" t="s">
        <v>61</v>
      </c>
      <c r="I719" t="s">
        <v>104</v>
      </c>
      <c r="J719" t="s">
        <v>1964</v>
      </c>
      <c r="K719" t="s">
        <v>210</v>
      </c>
      <c r="L719" t="s">
        <v>465</v>
      </c>
      <c r="M719" t="s">
        <v>24</v>
      </c>
      <c r="N719" t="s">
        <v>2250</v>
      </c>
      <c r="O719" t="s">
        <v>2251</v>
      </c>
    </row>
    <row r="720" spans="1:15" x14ac:dyDescent="0.2">
      <c r="A720">
        <v>719</v>
      </c>
      <c r="B720" t="s">
        <v>49</v>
      </c>
      <c r="C720" t="s">
        <v>50</v>
      </c>
      <c r="D720" t="s">
        <v>17</v>
      </c>
      <c r="E720" t="s">
        <v>18</v>
      </c>
      <c r="F720">
        <v>4.03</v>
      </c>
      <c r="G720">
        <v>292.8</v>
      </c>
      <c r="H720" t="s">
        <v>19</v>
      </c>
      <c r="I720" t="s">
        <v>20</v>
      </c>
      <c r="J720" t="s">
        <v>2252</v>
      </c>
      <c r="K720" t="s">
        <v>161</v>
      </c>
      <c r="L720" t="s">
        <v>153</v>
      </c>
      <c r="M720" t="s">
        <v>32</v>
      </c>
      <c r="N720" t="s">
        <v>2253</v>
      </c>
      <c r="O720" t="s">
        <v>2254</v>
      </c>
    </row>
    <row r="721" spans="1:15" x14ac:dyDescent="0.2">
      <c r="A721">
        <v>720</v>
      </c>
      <c r="B721" t="s">
        <v>392</v>
      </c>
      <c r="C721" t="s">
        <v>393</v>
      </c>
      <c r="D721" t="s">
        <v>17</v>
      </c>
      <c r="E721" t="s">
        <v>18</v>
      </c>
      <c r="F721">
        <v>3.41</v>
      </c>
      <c r="G721">
        <v>198.2</v>
      </c>
      <c r="H721" t="s">
        <v>19</v>
      </c>
      <c r="I721" t="s">
        <v>104</v>
      </c>
      <c r="J721" t="s">
        <v>2255</v>
      </c>
      <c r="K721" t="s">
        <v>191</v>
      </c>
      <c r="L721" t="s">
        <v>46</v>
      </c>
      <c r="M721" t="s">
        <v>24</v>
      </c>
      <c r="N721" t="s">
        <v>2256</v>
      </c>
      <c r="O721" t="s">
        <v>2257</v>
      </c>
    </row>
    <row r="722" spans="1:15" x14ac:dyDescent="0.2">
      <c r="A722">
        <v>721</v>
      </c>
      <c r="B722" t="s">
        <v>188</v>
      </c>
      <c r="C722" t="s">
        <v>189</v>
      </c>
      <c r="D722" t="s">
        <v>17</v>
      </c>
      <c r="E722" t="s">
        <v>18</v>
      </c>
      <c r="F722">
        <v>2.5</v>
      </c>
      <c r="G722">
        <v>106.7</v>
      </c>
      <c r="H722" t="s">
        <v>61</v>
      </c>
      <c r="I722" t="s">
        <v>20</v>
      </c>
      <c r="J722" t="s">
        <v>2258</v>
      </c>
      <c r="K722" t="s">
        <v>191</v>
      </c>
      <c r="L722" t="s">
        <v>23</v>
      </c>
      <c r="M722" t="s">
        <v>24</v>
      </c>
      <c r="N722" t="s">
        <v>2259</v>
      </c>
      <c r="O722" t="s">
        <v>2260</v>
      </c>
    </row>
    <row r="723" spans="1:15" x14ac:dyDescent="0.2">
      <c r="A723">
        <v>722</v>
      </c>
      <c r="B723" t="s">
        <v>76</v>
      </c>
      <c r="C723" t="s">
        <v>77</v>
      </c>
      <c r="D723" t="s">
        <v>17</v>
      </c>
      <c r="E723" t="s">
        <v>18</v>
      </c>
      <c r="F723">
        <v>0.73</v>
      </c>
      <c r="G723">
        <v>34.799999999999997</v>
      </c>
      <c r="H723" t="s">
        <v>37</v>
      </c>
      <c r="I723" t="s">
        <v>104</v>
      </c>
      <c r="J723" t="s">
        <v>2261</v>
      </c>
      <c r="K723" t="s">
        <v>366</v>
      </c>
      <c r="L723" t="s">
        <v>216</v>
      </c>
      <c r="M723" t="s">
        <v>24</v>
      </c>
      <c r="N723" t="s">
        <v>2262</v>
      </c>
      <c r="O723" t="s">
        <v>2263</v>
      </c>
    </row>
    <row r="724" spans="1:15" x14ac:dyDescent="0.2">
      <c r="A724">
        <v>723</v>
      </c>
      <c r="B724" t="s">
        <v>27</v>
      </c>
      <c r="C724" t="s">
        <v>28</v>
      </c>
      <c r="D724" t="s">
        <v>17</v>
      </c>
      <c r="E724" t="s">
        <v>18</v>
      </c>
      <c r="F724">
        <v>2.76</v>
      </c>
      <c r="G724">
        <v>167.6</v>
      </c>
      <c r="H724" t="s">
        <v>61</v>
      </c>
      <c r="I724" t="s">
        <v>20</v>
      </c>
      <c r="J724" t="s">
        <v>2264</v>
      </c>
      <c r="K724" t="s">
        <v>45</v>
      </c>
      <c r="L724" t="s">
        <v>389</v>
      </c>
      <c r="M724" t="s">
        <v>32</v>
      </c>
      <c r="N724" t="s">
        <v>2265</v>
      </c>
      <c r="O724" t="s">
        <v>2266</v>
      </c>
    </row>
    <row r="725" spans="1:15" x14ac:dyDescent="0.2">
      <c r="A725">
        <v>724</v>
      </c>
      <c r="B725" t="s">
        <v>188</v>
      </c>
      <c r="C725" t="s">
        <v>189</v>
      </c>
      <c r="D725" t="s">
        <v>17</v>
      </c>
      <c r="E725" t="s">
        <v>18</v>
      </c>
      <c r="F725">
        <v>2.48</v>
      </c>
      <c r="G725">
        <v>100.5</v>
      </c>
      <c r="H725" t="s">
        <v>19</v>
      </c>
      <c r="I725" t="s">
        <v>104</v>
      </c>
      <c r="J725" t="s">
        <v>2267</v>
      </c>
      <c r="K725" t="s">
        <v>252</v>
      </c>
      <c r="L725" t="s">
        <v>80</v>
      </c>
      <c r="M725" t="s">
        <v>24</v>
      </c>
      <c r="N725" t="s">
        <v>2268</v>
      </c>
      <c r="O725" t="s">
        <v>2269</v>
      </c>
    </row>
    <row r="726" spans="1:15" x14ac:dyDescent="0.2">
      <c r="A726">
        <v>725</v>
      </c>
      <c r="B726" t="s">
        <v>183</v>
      </c>
      <c r="C726" t="s">
        <v>184</v>
      </c>
      <c r="D726" t="s">
        <v>17</v>
      </c>
      <c r="E726" t="s">
        <v>18</v>
      </c>
      <c r="F726">
        <v>1.52</v>
      </c>
      <c r="G726">
        <v>44.6</v>
      </c>
      <c r="H726" t="s">
        <v>19</v>
      </c>
      <c r="I726" t="s">
        <v>38</v>
      </c>
      <c r="J726" t="s">
        <v>2270</v>
      </c>
      <c r="K726" t="s">
        <v>130</v>
      </c>
      <c r="L726" t="s">
        <v>195</v>
      </c>
      <c r="M726" t="s">
        <v>41</v>
      </c>
      <c r="N726" t="s">
        <v>2271</v>
      </c>
      <c r="O726" t="s">
        <v>2272</v>
      </c>
    </row>
    <row r="727" spans="1:15" x14ac:dyDescent="0.2">
      <c r="A727">
        <v>726</v>
      </c>
      <c r="B727" t="s">
        <v>201</v>
      </c>
      <c r="C727" t="s">
        <v>202</v>
      </c>
      <c r="D727" t="s">
        <v>17</v>
      </c>
      <c r="E727" t="s">
        <v>203</v>
      </c>
      <c r="F727">
        <v>2.44</v>
      </c>
      <c r="G727">
        <v>121.4</v>
      </c>
      <c r="H727" t="s">
        <v>19</v>
      </c>
      <c r="I727" t="s">
        <v>20</v>
      </c>
      <c r="J727" t="s">
        <v>2273</v>
      </c>
      <c r="K727" t="s">
        <v>106</v>
      </c>
      <c r="L727" t="s">
        <v>259</v>
      </c>
      <c r="M727" t="s">
        <v>41</v>
      </c>
      <c r="N727" t="s">
        <v>2274</v>
      </c>
      <c r="O727" t="s">
        <v>2275</v>
      </c>
    </row>
    <row r="728" spans="1:15" x14ac:dyDescent="0.2">
      <c r="A728">
        <v>727</v>
      </c>
      <c r="B728" t="s">
        <v>183</v>
      </c>
      <c r="C728" t="s">
        <v>184</v>
      </c>
      <c r="D728" t="s">
        <v>17</v>
      </c>
      <c r="E728" t="s">
        <v>18</v>
      </c>
      <c r="F728">
        <v>0.7</v>
      </c>
      <c r="G728">
        <v>20</v>
      </c>
      <c r="H728" t="s">
        <v>37</v>
      </c>
      <c r="I728" t="s">
        <v>38</v>
      </c>
      <c r="J728" t="s">
        <v>2276</v>
      </c>
      <c r="K728" t="s">
        <v>130</v>
      </c>
      <c r="L728" t="s">
        <v>46</v>
      </c>
      <c r="M728" t="s">
        <v>41</v>
      </c>
      <c r="N728" t="s">
        <v>1592</v>
      </c>
      <c r="O728" t="s">
        <v>2277</v>
      </c>
    </row>
    <row r="729" spans="1:15" x14ac:dyDescent="0.2">
      <c r="A729">
        <v>728</v>
      </c>
      <c r="B729" t="s">
        <v>115</v>
      </c>
      <c r="C729" t="s">
        <v>116</v>
      </c>
      <c r="D729" t="s">
        <v>17</v>
      </c>
      <c r="E729" t="s">
        <v>18</v>
      </c>
      <c r="F729">
        <v>4.3899999999999997</v>
      </c>
      <c r="G729">
        <v>578.9</v>
      </c>
      <c r="H729" t="s">
        <v>61</v>
      </c>
      <c r="I729" t="s">
        <v>104</v>
      </c>
      <c r="J729" t="s">
        <v>2278</v>
      </c>
      <c r="K729" t="s">
        <v>637</v>
      </c>
      <c r="L729" t="s">
        <v>56</v>
      </c>
      <c r="M729" t="s">
        <v>24</v>
      </c>
      <c r="N729" t="s">
        <v>2279</v>
      </c>
      <c r="O729" t="s">
        <v>2280</v>
      </c>
    </row>
    <row r="730" spans="1:15" x14ac:dyDescent="0.2">
      <c r="A730">
        <v>729</v>
      </c>
      <c r="B730" t="s">
        <v>392</v>
      </c>
      <c r="C730" t="s">
        <v>393</v>
      </c>
      <c r="D730" t="s">
        <v>17</v>
      </c>
      <c r="E730" t="s">
        <v>18</v>
      </c>
      <c r="F730">
        <v>2.4900000000000002</v>
      </c>
      <c r="G730">
        <v>97.9</v>
      </c>
      <c r="H730" t="s">
        <v>19</v>
      </c>
      <c r="I730" t="s">
        <v>104</v>
      </c>
      <c r="J730" t="s">
        <v>2281</v>
      </c>
      <c r="K730" t="s">
        <v>191</v>
      </c>
      <c r="L730" t="s">
        <v>475</v>
      </c>
      <c r="M730" t="s">
        <v>24</v>
      </c>
      <c r="N730" t="s">
        <v>2282</v>
      </c>
      <c r="O730" t="s">
        <v>2283</v>
      </c>
    </row>
    <row r="731" spans="1:15" x14ac:dyDescent="0.2">
      <c r="A731">
        <v>730</v>
      </c>
      <c r="B731" t="s">
        <v>15</v>
      </c>
      <c r="C731" t="s">
        <v>16</v>
      </c>
      <c r="D731" t="s">
        <v>17</v>
      </c>
      <c r="E731" t="s">
        <v>18</v>
      </c>
      <c r="F731">
        <v>2.76</v>
      </c>
      <c r="G731">
        <v>115.5</v>
      </c>
      <c r="H731" t="s">
        <v>19</v>
      </c>
      <c r="I731" t="s">
        <v>38</v>
      </c>
      <c r="J731" t="s">
        <v>2284</v>
      </c>
      <c r="K731" t="s">
        <v>22</v>
      </c>
      <c r="L731" t="s">
        <v>23</v>
      </c>
      <c r="M731" t="s">
        <v>24</v>
      </c>
      <c r="N731" t="s">
        <v>2285</v>
      </c>
      <c r="O731" t="s">
        <v>2286</v>
      </c>
    </row>
    <row r="732" spans="1:15" x14ac:dyDescent="0.2">
      <c r="A732">
        <v>731</v>
      </c>
      <c r="B732" t="s">
        <v>201</v>
      </c>
      <c r="C732" t="s">
        <v>202</v>
      </c>
      <c r="D732" t="s">
        <v>17</v>
      </c>
      <c r="E732" t="s">
        <v>203</v>
      </c>
      <c r="F732">
        <v>2.4300000000000002</v>
      </c>
      <c r="G732">
        <v>107.8</v>
      </c>
      <c r="H732" t="s">
        <v>19</v>
      </c>
      <c r="I732" t="s">
        <v>104</v>
      </c>
      <c r="J732" t="s">
        <v>2287</v>
      </c>
      <c r="K732" t="s">
        <v>282</v>
      </c>
      <c r="L732" t="s">
        <v>23</v>
      </c>
      <c r="M732" t="s">
        <v>41</v>
      </c>
      <c r="N732" t="s">
        <v>2288</v>
      </c>
      <c r="O732" t="s">
        <v>2289</v>
      </c>
    </row>
    <row r="733" spans="1:15" x14ac:dyDescent="0.2">
      <c r="A733">
        <v>732</v>
      </c>
      <c r="B733" t="s">
        <v>392</v>
      </c>
      <c r="C733" t="s">
        <v>393</v>
      </c>
      <c r="D733" t="s">
        <v>17</v>
      </c>
      <c r="E733" t="s">
        <v>18</v>
      </c>
      <c r="F733">
        <v>3.42</v>
      </c>
      <c r="G733">
        <v>167.1</v>
      </c>
      <c r="H733" t="s">
        <v>19</v>
      </c>
      <c r="I733" t="s">
        <v>104</v>
      </c>
      <c r="J733" t="s">
        <v>2290</v>
      </c>
      <c r="K733" t="s">
        <v>191</v>
      </c>
      <c r="L733" t="s">
        <v>475</v>
      </c>
      <c r="M733" t="s">
        <v>24</v>
      </c>
      <c r="N733" t="s">
        <v>2291</v>
      </c>
      <c r="O733" t="s">
        <v>2292</v>
      </c>
    </row>
    <row r="734" spans="1:15" x14ac:dyDescent="0.2">
      <c r="A734">
        <v>733</v>
      </c>
      <c r="B734" t="s">
        <v>127</v>
      </c>
      <c r="C734" t="s">
        <v>128</v>
      </c>
      <c r="D734" t="s">
        <v>17</v>
      </c>
      <c r="E734" t="s">
        <v>18</v>
      </c>
      <c r="F734">
        <v>4.21</v>
      </c>
      <c r="G734">
        <v>527.9</v>
      </c>
      <c r="H734" t="s">
        <v>19</v>
      </c>
      <c r="I734" t="s">
        <v>104</v>
      </c>
      <c r="J734" t="s">
        <v>2293</v>
      </c>
      <c r="K734" t="s">
        <v>130</v>
      </c>
      <c r="L734" t="s">
        <v>266</v>
      </c>
      <c r="M734" t="s">
        <v>24</v>
      </c>
      <c r="N734" t="s">
        <v>2294</v>
      </c>
      <c r="O734" t="s">
        <v>2295</v>
      </c>
    </row>
    <row r="735" spans="1:15" x14ac:dyDescent="0.2">
      <c r="A735">
        <v>734</v>
      </c>
      <c r="B735" t="s">
        <v>76</v>
      </c>
      <c r="C735" t="s">
        <v>77</v>
      </c>
      <c r="D735" t="s">
        <v>17</v>
      </c>
      <c r="E735" t="s">
        <v>18</v>
      </c>
      <c r="F735">
        <v>3.01</v>
      </c>
      <c r="G735">
        <v>179.1</v>
      </c>
      <c r="H735" t="s">
        <v>19</v>
      </c>
      <c r="I735" t="s">
        <v>20</v>
      </c>
      <c r="J735" t="s">
        <v>2296</v>
      </c>
      <c r="K735" t="s">
        <v>366</v>
      </c>
      <c r="L735" t="s">
        <v>216</v>
      </c>
      <c r="M735" t="s">
        <v>24</v>
      </c>
      <c r="N735" t="s">
        <v>2297</v>
      </c>
      <c r="O735" t="s">
        <v>2298</v>
      </c>
    </row>
    <row r="736" spans="1:15" x14ac:dyDescent="0.2">
      <c r="A736">
        <v>735</v>
      </c>
      <c r="B736" t="s">
        <v>120</v>
      </c>
      <c r="C736" t="s">
        <v>121</v>
      </c>
      <c r="D736" t="s">
        <v>17</v>
      </c>
      <c r="E736" t="s">
        <v>18</v>
      </c>
      <c r="F736">
        <v>3.11</v>
      </c>
      <c r="G736">
        <v>180.2</v>
      </c>
      <c r="H736" t="s">
        <v>61</v>
      </c>
      <c r="I736" t="s">
        <v>38</v>
      </c>
      <c r="J736" t="s">
        <v>2299</v>
      </c>
      <c r="K736" t="s">
        <v>135</v>
      </c>
      <c r="L736" t="s">
        <v>46</v>
      </c>
      <c r="M736" t="s">
        <v>73</v>
      </c>
      <c r="N736" t="s">
        <v>2300</v>
      </c>
      <c r="O736" t="s">
        <v>2301</v>
      </c>
    </row>
    <row r="737" spans="1:15" x14ac:dyDescent="0.2">
      <c r="A737">
        <v>736</v>
      </c>
      <c r="B737" t="s">
        <v>27</v>
      </c>
      <c r="C737" t="s">
        <v>28</v>
      </c>
      <c r="D737" t="s">
        <v>17</v>
      </c>
      <c r="E737" t="s">
        <v>18</v>
      </c>
      <c r="F737">
        <v>4.33</v>
      </c>
      <c r="G737">
        <v>418.1</v>
      </c>
      <c r="H737" t="s">
        <v>19</v>
      </c>
      <c r="I737" t="s">
        <v>104</v>
      </c>
      <c r="J737" t="s">
        <v>2302</v>
      </c>
      <c r="K737" t="s">
        <v>148</v>
      </c>
      <c r="L737" t="s">
        <v>131</v>
      </c>
      <c r="M737" t="s">
        <v>32</v>
      </c>
      <c r="N737" t="s">
        <v>2303</v>
      </c>
      <c r="O737" t="s">
        <v>2304</v>
      </c>
    </row>
    <row r="738" spans="1:15" x14ac:dyDescent="0.2">
      <c r="A738">
        <v>737</v>
      </c>
      <c r="B738" t="s">
        <v>183</v>
      </c>
      <c r="C738" t="s">
        <v>184</v>
      </c>
      <c r="D738" t="s">
        <v>17</v>
      </c>
      <c r="E738" t="s">
        <v>18</v>
      </c>
      <c r="F738">
        <v>1.78</v>
      </c>
      <c r="G738">
        <v>53.9</v>
      </c>
      <c r="H738" t="s">
        <v>19</v>
      </c>
      <c r="I738" t="s">
        <v>104</v>
      </c>
      <c r="J738" t="s">
        <v>2305</v>
      </c>
      <c r="K738" t="s">
        <v>130</v>
      </c>
      <c r="L738" t="s">
        <v>788</v>
      </c>
      <c r="M738" t="s">
        <v>41</v>
      </c>
      <c r="N738" t="s">
        <v>2306</v>
      </c>
      <c r="O738" t="s">
        <v>2307</v>
      </c>
    </row>
    <row r="739" spans="1:15" x14ac:dyDescent="0.2">
      <c r="A739">
        <v>738</v>
      </c>
      <c r="B739" t="s">
        <v>15</v>
      </c>
      <c r="C739" t="s">
        <v>16</v>
      </c>
      <c r="D739" t="s">
        <v>17</v>
      </c>
      <c r="E739" t="s">
        <v>18</v>
      </c>
      <c r="F739">
        <v>0.65</v>
      </c>
      <c r="G739">
        <v>34.5</v>
      </c>
      <c r="H739" t="s">
        <v>37</v>
      </c>
      <c r="I739" t="s">
        <v>20</v>
      </c>
      <c r="J739" t="s">
        <v>2308</v>
      </c>
      <c r="K739" t="s">
        <v>45</v>
      </c>
      <c r="L739" t="s">
        <v>46</v>
      </c>
      <c r="M739" t="s">
        <v>24</v>
      </c>
      <c r="N739" t="s">
        <v>2309</v>
      </c>
      <c r="O739" t="s">
        <v>2310</v>
      </c>
    </row>
    <row r="740" spans="1:15" x14ac:dyDescent="0.2">
      <c r="A740">
        <v>739</v>
      </c>
      <c r="B740" t="s">
        <v>120</v>
      </c>
      <c r="C740" t="s">
        <v>121</v>
      </c>
      <c r="D740" t="s">
        <v>17</v>
      </c>
      <c r="E740" t="s">
        <v>18</v>
      </c>
      <c r="F740">
        <v>3.29</v>
      </c>
      <c r="G740">
        <v>200.2</v>
      </c>
      <c r="H740" t="s">
        <v>61</v>
      </c>
      <c r="I740" t="s">
        <v>20</v>
      </c>
      <c r="J740" t="s">
        <v>899</v>
      </c>
      <c r="K740" t="s">
        <v>123</v>
      </c>
      <c r="L740" t="s">
        <v>46</v>
      </c>
      <c r="M740" t="s">
        <v>73</v>
      </c>
      <c r="N740" t="s">
        <v>2311</v>
      </c>
      <c r="O740" t="s">
        <v>2312</v>
      </c>
    </row>
    <row r="741" spans="1:15" x14ac:dyDescent="0.2">
      <c r="A741">
        <v>740</v>
      </c>
      <c r="B741" t="s">
        <v>15</v>
      </c>
      <c r="C741" t="s">
        <v>16</v>
      </c>
      <c r="D741" t="s">
        <v>17</v>
      </c>
      <c r="E741" t="s">
        <v>18</v>
      </c>
      <c r="F741">
        <v>2.4300000000000002</v>
      </c>
      <c r="G741">
        <v>95.5</v>
      </c>
      <c r="H741" t="s">
        <v>19</v>
      </c>
      <c r="I741" t="s">
        <v>20</v>
      </c>
      <c r="J741" t="s">
        <v>2313</v>
      </c>
      <c r="K741" t="s">
        <v>45</v>
      </c>
      <c r="L741" t="s">
        <v>84</v>
      </c>
      <c r="M741" t="s">
        <v>24</v>
      </c>
      <c r="N741" t="s">
        <v>2314</v>
      </c>
      <c r="O741" t="s">
        <v>2315</v>
      </c>
    </row>
    <row r="742" spans="1:15" x14ac:dyDescent="0.2">
      <c r="A742">
        <v>741</v>
      </c>
      <c r="B742" t="s">
        <v>87</v>
      </c>
      <c r="C742" t="s">
        <v>88</v>
      </c>
      <c r="D742" t="s">
        <v>17</v>
      </c>
      <c r="E742" t="s">
        <v>69</v>
      </c>
      <c r="F742">
        <v>1.45</v>
      </c>
      <c r="G742">
        <v>19</v>
      </c>
      <c r="H742" t="s">
        <v>19</v>
      </c>
      <c r="I742" t="s">
        <v>20</v>
      </c>
      <c r="J742" t="s">
        <v>2316</v>
      </c>
      <c r="K742" t="s">
        <v>90</v>
      </c>
      <c r="L742" t="s">
        <v>91</v>
      </c>
      <c r="M742" t="s">
        <v>32</v>
      </c>
      <c r="N742" t="s">
        <v>2317</v>
      </c>
      <c r="O742" t="s">
        <v>2318</v>
      </c>
    </row>
    <row r="743" spans="1:15" x14ac:dyDescent="0.2">
      <c r="A743">
        <v>742</v>
      </c>
      <c r="B743" t="s">
        <v>27</v>
      </c>
      <c r="C743" t="s">
        <v>28</v>
      </c>
      <c r="D743" t="s">
        <v>17</v>
      </c>
      <c r="E743" t="s">
        <v>18</v>
      </c>
      <c r="F743">
        <v>3.57</v>
      </c>
      <c r="G743">
        <v>238.3</v>
      </c>
      <c r="H743" t="s">
        <v>19</v>
      </c>
      <c r="I743" t="s">
        <v>104</v>
      </c>
      <c r="J743" t="s">
        <v>2319</v>
      </c>
      <c r="K743" t="s">
        <v>148</v>
      </c>
      <c r="L743" t="s">
        <v>31</v>
      </c>
      <c r="M743" t="s">
        <v>32</v>
      </c>
      <c r="N743" t="s">
        <v>2320</v>
      </c>
      <c r="O743" t="s">
        <v>2321</v>
      </c>
    </row>
    <row r="744" spans="1:15" x14ac:dyDescent="0.2">
      <c r="A744">
        <v>743</v>
      </c>
      <c r="B744" t="s">
        <v>183</v>
      </c>
      <c r="C744" t="s">
        <v>184</v>
      </c>
      <c r="D744" t="s">
        <v>17</v>
      </c>
      <c r="E744" t="s">
        <v>18</v>
      </c>
      <c r="F744">
        <v>2.3199999999999998</v>
      </c>
      <c r="G744">
        <v>86.5</v>
      </c>
      <c r="H744" t="s">
        <v>19</v>
      </c>
      <c r="I744" t="s">
        <v>104</v>
      </c>
      <c r="J744" t="s">
        <v>2322</v>
      </c>
      <c r="K744" t="s">
        <v>130</v>
      </c>
      <c r="L744" t="s">
        <v>788</v>
      </c>
      <c r="M744" t="s">
        <v>41</v>
      </c>
      <c r="N744" t="s">
        <v>2323</v>
      </c>
      <c r="O744" t="s">
        <v>2324</v>
      </c>
    </row>
    <row r="745" spans="1:15" x14ac:dyDescent="0.2">
      <c r="A745">
        <v>744</v>
      </c>
      <c r="B745" t="s">
        <v>120</v>
      </c>
      <c r="C745" t="s">
        <v>121</v>
      </c>
      <c r="D745" t="s">
        <v>17</v>
      </c>
      <c r="E745" t="s">
        <v>18</v>
      </c>
      <c r="F745">
        <v>3.17</v>
      </c>
      <c r="G745">
        <v>164</v>
      </c>
      <c r="H745" t="s">
        <v>19</v>
      </c>
      <c r="I745" t="s">
        <v>104</v>
      </c>
      <c r="J745" t="s">
        <v>2325</v>
      </c>
      <c r="K745" t="s">
        <v>123</v>
      </c>
      <c r="L745" t="s">
        <v>124</v>
      </c>
      <c r="M745" t="s">
        <v>73</v>
      </c>
      <c r="N745" t="s">
        <v>2326</v>
      </c>
      <c r="O745" t="s">
        <v>2327</v>
      </c>
    </row>
    <row r="746" spans="1:15" x14ac:dyDescent="0.2">
      <c r="A746">
        <v>745</v>
      </c>
      <c r="B746" t="s">
        <v>127</v>
      </c>
      <c r="C746" t="s">
        <v>128</v>
      </c>
      <c r="D746" t="s">
        <v>17</v>
      </c>
      <c r="E746" t="s">
        <v>18</v>
      </c>
      <c r="F746">
        <v>3.8</v>
      </c>
      <c r="G746">
        <v>535.1</v>
      </c>
      <c r="H746" t="s">
        <v>61</v>
      </c>
      <c r="I746" t="s">
        <v>104</v>
      </c>
      <c r="J746" t="s">
        <v>2328</v>
      </c>
      <c r="K746" t="s">
        <v>52</v>
      </c>
      <c r="L746" t="s">
        <v>479</v>
      </c>
      <c r="M746" t="s">
        <v>24</v>
      </c>
      <c r="N746" t="s">
        <v>2329</v>
      </c>
      <c r="O746" t="s">
        <v>2330</v>
      </c>
    </row>
    <row r="747" spans="1:15" x14ac:dyDescent="0.2">
      <c r="A747">
        <v>746</v>
      </c>
      <c r="B747" t="s">
        <v>27</v>
      </c>
      <c r="C747" t="s">
        <v>28</v>
      </c>
      <c r="D747" t="s">
        <v>17</v>
      </c>
      <c r="E747" t="s">
        <v>18</v>
      </c>
      <c r="F747">
        <v>3.64</v>
      </c>
      <c r="G747">
        <v>211.9</v>
      </c>
      <c r="H747" t="s">
        <v>19</v>
      </c>
      <c r="I747" t="s">
        <v>38</v>
      </c>
      <c r="J747" t="s">
        <v>2331</v>
      </c>
      <c r="K747" t="s">
        <v>148</v>
      </c>
      <c r="L747" t="s">
        <v>317</v>
      </c>
      <c r="M747" t="s">
        <v>32</v>
      </c>
      <c r="N747" t="s">
        <v>2332</v>
      </c>
      <c r="O747" t="s">
        <v>2333</v>
      </c>
    </row>
    <row r="748" spans="1:15" x14ac:dyDescent="0.2">
      <c r="A748">
        <v>747</v>
      </c>
      <c r="B748" t="s">
        <v>49</v>
      </c>
      <c r="C748" t="s">
        <v>50</v>
      </c>
      <c r="D748" t="s">
        <v>17</v>
      </c>
      <c r="E748" t="s">
        <v>18</v>
      </c>
      <c r="F748">
        <v>3.3</v>
      </c>
      <c r="G748">
        <v>214.5</v>
      </c>
      <c r="H748" t="s">
        <v>61</v>
      </c>
      <c r="I748" t="s">
        <v>38</v>
      </c>
      <c r="J748" t="s">
        <v>2334</v>
      </c>
      <c r="K748" t="s">
        <v>504</v>
      </c>
      <c r="L748" t="s">
        <v>153</v>
      </c>
      <c r="M748" t="s">
        <v>32</v>
      </c>
      <c r="N748" t="s">
        <v>2335</v>
      </c>
      <c r="O748" t="s">
        <v>2336</v>
      </c>
    </row>
    <row r="749" spans="1:15" x14ac:dyDescent="0.2">
      <c r="A749">
        <v>748</v>
      </c>
      <c r="B749" t="s">
        <v>188</v>
      </c>
      <c r="C749" t="s">
        <v>189</v>
      </c>
      <c r="D749" t="s">
        <v>17</v>
      </c>
      <c r="E749" t="s">
        <v>18</v>
      </c>
      <c r="F749">
        <v>2.56</v>
      </c>
      <c r="G749">
        <v>101.3</v>
      </c>
      <c r="H749" t="s">
        <v>61</v>
      </c>
      <c r="I749" t="s">
        <v>20</v>
      </c>
      <c r="J749" t="s">
        <v>2337</v>
      </c>
      <c r="K749" t="s">
        <v>191</v>
      </c>
      <c r="L749" t="s">
        <v>23</v>
      </c>
      <c r="M749" t="s">
        <v>24</v>
      </c>
      <c r="N749" t="s">
        <v>2338</v>
      </c>
      <c r="O749" t="s">
        <v>2339</v>
      </c>
    </row>
    <row r="750" spans="1:15" x14ac:dyDescent="0.2">
      <c r="A750">
        <v>749</v>
      </c>
      <c r="B750" t="s">
        <v>115</v>
      </c>
      <c r="C750" t="s">
        <v>116</v>
      </c>
      <c r="D750" t="s">
        <v>17</v>
      </c>
      <c r="E750" t="s">
        <v>18</v>
      </c>
      <c r="F750">
        <v>2.86</v>
      </c>
      <c r="G750">
        <v>296.2</v>
      </c>
      <c r="H750" t="s">
        <v>37</v>
      </c>
      <c r="I750" t="s">
        <v>104</v>
      </c>
      <c r="J750" t="s">
        <v>1648</v>
      </c>
      <c r="K750" t="s">
        <v>79</v>
      </c>
      <c r="L750" t="s">
        <v>153</v>
      </c>
      <c r="M750" t="s">
        <v>24</v>
      </c>
      <c r="N750" t="s">
        <v>2340</v>
      </c>
      <c r="O750" t="s">
        <v>2341</v>
      </c>
    </row>
    <row r="751" spans="1:15" x14ac:dyDescent="0.2">
      <c r="A751">
        <v>750</v>
      </c>
      <c r="B751" t="s">
        <v>27</v>
      </c>
      <c r="C751" t="s">
        <v>28</v>
      </c>
      <c r="D751" t="s">
        <v>17</v>
      </c>
      <c r="E751" t="s">
        <v>18</v>
      </c>
      <c r="F751">
        <v>3.62</v>
      </c>
      <c r="G751">
        <v>280</v>
      </c>
      <c r="H751" t="s">
        <v>61</v>
      </c>
      <c r="I751" t="s">
        <v>20</v>
      </c>
      <c r="J751" t="s">
        <v>2342</v>
      </c>
      <c r="K751" t="s">
        <v>388</v>
      </c>
      <c r="L751" t="s">
        <v>389</v>
      </c>
      <c r="M751" t="s">
        <v>32</v>
      </c>
      <c r="N751" t="s">
        <v>2343</v>
      </c>
      <c r="O751" t="s">
        <v>2344</v>
      </c>
    </row>
    <row r="752" spans="1:15" x14ac:dyDescent="0.2">
      <c r="A752">
        <v>751</v>
      </c>
      <c r="B752" t="s">
        <v>49</v>
      </c>
      <c r="C752" t="s">
        <v>50</v>
      </c>
      <c r="D752" t="s">
        <v>17</v>
      </c>
      <c r="E752" t="s">
        <v>18</v>
      </c>
      <c r="F752">
        <v>2.5</v>
      </c>
      <c r="G752">
        <v>109.2</v>
      </c>
      <c r="H752" t="s">
        <v>37</v>
      </c>
      <c r="I752" t="s">
        <v>38</v>
      </c>
      <c r="J752" t="s">
        <v>2345</v>
      </c>
      <c r="K752" t="s">
        <v>52</v>
      </c>
      <c r="L752" t="s">
        <v>56</v>
      </c>
      <c r="M752" t="s">
        <v>32</v>
      </c>
      <c r="N752" t="s">
        <v>2346</v>
      </c>
      <c r="O752" t="s">
        <v>2347</v>
      </c>
    </row>
    <row r="753" spans="1:15" x14ac:dyDescent="0.2">
      <c r="A753">
        <v>752</v>
      </c>
      <c r="B753" t="s">
        <v>15</v>
      </c>
      <c r="C753" t="s">
        <v>16</v>
      </c>
      <c r="D753" t="s">
        <v>17</v>
      </c>
      <c r="E753" t="s">
        <v>18</v>
      </c>
      <c r="F753">
        <v>2.66</v>
      </c>
      <c r="G753">
        <v>120.3</v>
      </c>
      <c r="H753" t="s">
        <v>61</v>
      </c>
      <c r="I753" t="s">
        <v>38</v>
      </c>
      <c r="J753" t="s">
        <v>2348</v>
      </c>
      <c r="K753" t="s">
        <v>45</v>
      </c>
      <c r="L753" t="s">
        <v>23</v>
      </c>
      <c r="M753" t="s">
        <v>24</v>
      </c>
      <c r="N753" t="s">
        <v>2349</v>
      </c>
      <c r="O753" t="s">
        <v>2350</v>
      </c>
    </row>
    <row r="754" spans="1:15" x14ac:dyDescent="0.2">
      <c r="A754">
        <v>753</v>
      </c>
      <c r="B754" t="s">
        <v>145</v>
      </c>
      <c r="C754" t="s">
        <v>146</v>
      </c>
      <c r="D754" t="s">
        <v>17</v>
      </c>
      <c r="E754" t="s">
        <v>18</v>
      </c>
      <c r="F754">
        <v>2.96</v>
      </c>
      <c r="G754">
        <v>139.6</v>
      </c>
      <c r="H754" t="s">
        <v>19</v>
      </c>
      <c r="I754" t="s">
        <v>38</v>
      </c>
      <c r="J754" t="s">
        <v>2351</v>
      </c>
      <c r="K754" t="s">
        <v>148</v>
      </c>
      <c r="L754" t="s">
        <v>23</v>
      </c>
      <c r="M754" t="s">
        <v>41</v>
      </c>
      <c r="N754" t="s">
        <v>2352</v>
      </c>
      <c r="O754" t="s">
        <v>2353</v>
      </c>
    </row>
    <row r="755" spans="1:15" x14ac:dyDescent="0.2">
      <c r="A755">
        <v>754</v>
      </c>
      <c r="B755" t="s">
        <v>49</v>
      </c>
      <c r="C755" t="s">
        <v>50</v>
      </c>
      <c r="D755" t="s">
        <v>17</v>
      </c>
      <c r="E755" t="s">
        <v>18</v>
      </c>
      <c r="F755">
        <v>1.99</v>
      </c>
      <c r="G755">
        <v>91.7</v>
      </c>
      <c r="H755" t="s">
        <v>37</v>
      </c>
      <c r="I755" t="s">
        <v>38</v>
      </c>
      <c r="J755" t="s">
        <v>2354</v>
      </c>
      <c r="K755" t="s">
        <v>52</v>
      </c>
      <c r="L755" t="s">
        <v>153</v>
      </c>
      <c r="M755" t="s">
        <v>32</v>
      </c>
      <c r="N755" t="s">
        <v>2355</v>
      </c>
      <c r="O755" t="s">
        <v>2356</v>
      </c>
    </row>
    <row r="756" spans="1:15" x14ac:dyDescent="0.2">
      <c r="A756">
        <v>755</v>
      </c>
      <c r="B756" t="s">
        <v>183</v>
      </c>
      <c r="C756" t="s">
        <v>184</v>
      </c>
      <c r="D756" t="s">
        <v>17</v>
      </c>
      <c r="E756" t="s">
        <v>18</v>
      </c>
      <c r="F756">
        <v>1.61</v>
      </c>
      <c r="G756">
        <v>43.5</v>
      </c>
      <c r="H756" t="s">
        <v>19</v>
      </c>
      <c r="I756" t="s">
        <v>104</v>
      </c>
      <c r="J756" t="s">
        <v>2357</v>
      </c>
      <c r="K756" t="s">
        <v>130</v>
      </c>
      <c r="L756" t="s">
        <v>788</v>
      </c>
      <c r="M756" t="s">
        <v>41</v>
      </c>
      <c r="N756" t="s">
        <v>2358</v>
      </c>
      <c r="O756" t="s">
        <v>2359</v>
      </c>
    </row>
    <row r="757" spans="1:15" x14ac:dyDescent="0.2">
      <c r="A757">
        <v>756</v>
      </c>
      <c r="B757" t="s">
        <v>145</v>
      </c>
      <c r="C757" t="s">
        <v>146</v>
      </c>
      <c r="D757" t="s">
        <v>17</v>
      </c>
      <c r="E757" t="s">
        <v>18</v>
      </c>
      <c r="F757">
        <v>1.22</v>
      </c>
      <c r="G757">
        <v>41.4</v>
      </c>
      <c r="H757" t="s">
        <v>37</v>
      </c>
      <c r="I757" t="s">
        <v>104</v>
      </c>
      <c r="J757" t="s">
        <v>2360</v>
      </c>
      <c r="K757" t="s">
        <v>148</v>
      </c>
      <c r="L757" t="s">
        <v>475</v>
      </c>
      <c r="M757" t="s">
        <v>41</v>
      </c>
      <c r="N757" t="s">
        <v>2361</v>
      </c>
      <c r="O757" t="s">
        <v>2362</v>
      </c>
    </row>
    <row r="758" spans="1:15" x14ac:dyDescent="0.2">
      <c r="A758">
        <v>757</v>
      </c>
      <c r="B758" t="s">
        <v>201</v>
      </c>
      <c r="C758" t="s">
        <v>202</v>
      </c>
      <c r="D758" t="s">
        <v>17</v>
      </c>
      <c r="E758" t="s">
        <v>203</v>
      </c>
      <c r="F758">
        <v>0.53</v>
      </c>
      <c r="G758">
        <v>40.299999999999997</v>
      </c>
      <c r="H758" t="s">
        <v>156</v>
      </c>
      <c r="I758" t="s">
        <v>104</v>
      </c>
      <c r="J758" t="s">
        <v>2363</v>
      </c>
      <c r="K758" t="s">
        <v>538</v>
      </c>
      <c r="L758" t="s">
        <v>259</v>
      </c>
      <c r="M758" t="s">
        <v>41</v>
      </c>
      <c r="N758" t="s">
        <v>716</v>
      </c>
      <c r="O758" t="s">
        <v>2364</v>
      </c>
    </row>
    <row r="759" spans="1:15" x14ac:dyDescent="0.2">
      <c r="A759">
        <v>758</v>
      </c>
      <c r="B759" t="s">
        <v>120</v>
      </c>
      <c r="C759" t="s">
        <v>121</v>
      </c>
      <c r="D759" t="s">
        <v>17</v>
      </c>
      <c r="E759" t="s">
        <v>18</v>
      </c>
      <c r="F759">
        <v>2.2599999999999998</v>
      </c>
      <c r="G759">
        <v>78.7</v>
      </c>
      <c r="H759" t="s">
        <v>61</v>
      </c>
      <c r="I759" t="s">
        <v>104</v>
      </c>
      <c r="J759" t="s">
        <v>2365</v>
      </c>
      <c r="K759" t="s">
        <v>135</v>
      </c>
      <c r="L759" t="s">
        <v>46</v>
      </c>
      <c r="M759" t="s">
        <v>73</v>
      </c>
      <c r="N759" t="s">
        <v>2366</v>
      </c>
      <c r="O759" t="s">
        <v>2367</v>
      </c>
    </row>
    <row r="760" spans="1:15" x14ac:dyDescent="0.2">
      <c r="A760">
        <v>759</v>
      </c>
      <c r="B760" t="s">
        <v>35</v>
      </c>
      <c r="C760" t="s">
        <v>36</v>
      </c>
      <c r="D760" t="s">
        <v>17</v>
      </c>
      <c r="E760" t="s">
        <v>18</v>
      </c>
      <c r="F760">
        <v>3.9</v>
      </c>
      <c r="G760">
        <v>413.2</v>
      </c>
      <c r="H760" t="s">
        <v>19</v>
      </c>
      <c r="I760" t="s">
        <v>20</v>
      </c>
      <c r="J760" t="s">
        <v>2368</v>
      </c>
      <c r="K760" t="s">
        <v>30</v>
      </c>
      <c r="L760" t="s">
        <v>244</v>
      </c>
      <c r="M760" t="s">
        <v>41</v>
      </c>
      <c r="N760" t="s">
        <v>2369</v>
      </c>
      <c r="O760" t="s">
        <v>2370</v>
      </c>
    </row>
    <row r="761" spans="1:15" x14ac:dyDescent="0.2">
      <c r="A761">
        <v>760</v>
      </c>
      <c r="B761" t="s">
        <v>59</v>
      </c>
      <c r="C761" t="s">
        <v>60</v>
      </c>
      <c r="D761" t="s">
        <v>17</v>
      </c>
      <c r="E761" t="s">
        <v>18</v>
      </c>
      <c r="F761">
        <v>2.34</v>
      </c>
      <c r="G761">
        <v>90.2</v>
      </c>
      <c r="H761" t="s">
        <v>61</v>
      </c>
      <c r="I761" t="s">
        <v>38</v>
      </c>
      <c r="J761" t="s">
        <v>2371</v>
      </c>
      <c r="K761" t="s">
        <v>293</v>
      </c>
      <c r="L761" t="s">
        <v>64</v>
      </c>
      <c r="M761" t="s">
        <v>41</v>
      </c>
      <c r="N761" t="s">
        <v>2372</v>
      </c>
      <c r="O761" t="s">
        <v>2373</v>
      </c>
    </row>
    <row r="762" spans="1:15" x14ac:dyDescent="0.2">
      <c r="A762">
        <v>761</v>
      </c>
      <c r="B762" t="s">
        <v>183</v>
      </c>
      <c r="C762" t="s">
        <v>184</v>
      </c>
      <c r="D762" t="s">
        <v>17</v>
      </c>
      <c r="E762" t="s">
        <v>18</v>
      </c>
      <c r="F762">
        <v>1.8</v>
      </c>
      <c r="G762">
        <v>44.7</v>
      </c>
      <c r="H762" t="s">
        <v>19</v>
      </c>
      <c r="I762" t="s">
        <v>38</v>
      </c>
      <c r="J762" t="s">
        <v>2374</v>
      </c>
      <c r="K762" t="s">
        <v>130</v>
      </c>
      <c r="L762" t="s">
        <v>788</v>
      </c>
      <c r="M762" t="s">
        <v>41</v>
      </c>
      <c r="N762" t="s">
        <v>2375</v>
      </c>
      <c r="O762" t="s">
        <v>2376</v>
      </c>
    </row>
    <row r="763" spans="1:15" x14ac:dyDescent="0.2">
      <c r="A763">
        <v>762</v>
      </c>
      <c r="B763" t="s">
        <v>49</v>
      </c>
      <c r="C763" t="s">
        <v>50</v>
      </c>
      <c r="D763" t="s">
        <v>17</v>
      </c>
      <c r="E763" t="s">
        <v>18</v>
      </c>
      <c r="F763">
        <v>3.26</v>
      </c>
      <c r="G763">
        <v>184.9</v>
      </c>
      <c r="H763" t="s">
        <v>19</v>
      </c>
      <c r="I763" t="s">
        <v>38</v>
      </c>
      <c r="J763" t="s">
        <v>2377</v>
      </c>
      <c r="K763" t="s">
        <v>161</v>
      </c>
      <c r="L763" t="s">
        <v>56</v>
      </c>
      <c r="M763" t="s">
        <v>32</v>
      </c>
      <c r="N763" t="s">
        <v>2378</v>
      </c>
      <c r="O763" t="s">
        <v>2379</v>
      </c>
    </row>
    <row r="764" spans="1:15" x14ac:dyDescent="0.2">
      <c r="A764">
        <v>763</v>
      </c>
      <c r="B764" t="s">
        <v>35</v>
      </c>
      <c r="C764" t="s">
        <v>36</v>
      </c>
      <c r="D764" t="s">
        <v>17</v>
      </c>
      <c r="E764" t="s">
        <v>18</v>
      </c>
      <c r="F764">
        <v>0.8</v>
      </c>
      <c r="G764">
        <v>102.1</v>
      </c>
      <c r="H764" t="s">
        <v>156</v>
      </c>
      <c r="I764" t="s">
        <v>20</v>
      </c>
      <c r="J764" t="s">
        <v>2380</v>
      </c>
      <c r="K764" t="s">
        <v>30</v>
      </c>
      <c r="L764" t="s">
        <v>40</v>
      </c>
      <c r="M764" t="s">
        <v>41</v>
      </c>
      <c r="N764" t="s">
        <v>2381</v>
      </c>
      <c r="O764" t="s">
        <v>2382</v>
      </c>
    </row>
    <row r="765" spans="1:15" x14ac:dyDescent="0.2">
      <c r="A765">
        <v>764</v>
      </c>
      <c r="B765" t="s">
        <v>87</v>
      </c>
      <c r="C765" t="s">
        <v>88</v>
      </c>
      <c r="D765" t="s">
        <v>17</v>
      </c>
      <c r="E765" t="s">
        <v>69</v>
      </c>
      <c r="F765">
        <v>1.31</v>
      </c>
      <c r="G765">
        <v>17</v>
      </c>
      <c r="H765" t="s">
        <v>19</v>
      </c>
      <c r="I765" t="s">
        <v>104</v>
      </c>
      <c r="J765" t="s">
        <v>2383</v>
      </c>
      <c r="K765" t="s">
        <v>106</v>
      </c>
      <c r="L765" t="s">
        <v>72</v>
      </c>
      <c r="M765" t="s">
        <v>32</v>
      </c>
      <c r="N765" t="s">
        <v>2384</v>
      </c>
      <c r="O765" t="s">
        <v>2385</v>
      </c>
    </row>
    <row r="766" spans="1:15" x14ac:dyDescent="0.2">
      <c r="A766">
        <v>765</v>
      </c>
      <c r="B766" t="s">
        <v>207</v>
      </c>
      <c r="C766" t="s">
        <v>208</v>
      </c>
      <c r="D766" t="s">
        <v>17</v>
      </c>
      <c r="E766" t="s">
        <v>18</v>
      </c>
      <c r="F766">
        <v>2.1800000000000002</v>
      </c>
      <c r="G766">
        <v>71.2</v>
      </c>
      <c r="H766" t="s">
        <v>19</v>
      </c>
      <c r="I766" t="s">
        <v>20</v>
      </c>
      <c r="J766" t="s">
        <v>2386</v>
      </c>
      <c r="K766" t="s">
        <v>210</v>
      </c>
      <c r="L766" t="s">
        <v>211</v>
      </c>
      <c r="M766" t="s">
        <v>24</v>
      </c>
      <c r="N766" t="s">
        <v>2387</v>
      </c>
      <c r="O766" t="s">
        <v>2388</v>
      </c>
    </row>
    <row r="767" spans="1:15" x14ac:dyDescent="0.2">
      <c r="A767">
        <v>766</v>
      </c>
      <c r="B767" t="s">
        <v>49</v>
      </c>
      <c r="C767" t="s">
        <v>50</v>
      </c>
      <c r="D767" t="s">
        <v>17</v>
      </c>
      <c r="E767" t="s">
        <v>18</v>
      </c>
      <c r="F767">
        <v>3.49</v>
      </c>
      <c r="G767">
        <v>233.2</v>
      </c>
      <c r="H767" t="s">
        <v>19</v>
      </c>
      <c r="I767" t="s">
        <v>104</v>
      </c>
      <c r="J767" t="s">
        <v>2389</v>
      </c>
      <c r="K767" t="s">
        <v>52</v>
      </c>
      <c r="L767" t="s">
        <v>46</v>
      </c>
      <c r="M767" t="s">
        <v>32</v>
      </c>
      <c r="N767" t="s">
        <v>2390</v>
      </c>
      <c r="O767" t="s">
        <v>2391</v>
      </c>
    </row>
    <row r="768" spans="1:15" x14ac:dyDescent="0.2">
      <c r="A768">
        <v>767</v>
      </c>
      <c r="B768" t="s">
        <v>15</v>
      </c>
      <c r="C768" t="s">
        <v>16</v>
      </c>
      <c r="D768" t="s">
        <v>17</v>
      </c>
      <c r="E768" t="s">
        <v>18</v>
      </c>
      <c r="F768">
        <v>2.64</v>
      </c>
      <c r="G768">
        <v>117.3</v>
      </c>
      <c r="H768" t="s">
        <v>61</v>
      </c>
      <c r="I768" t="s">
        <v>104</v>
      </c>
      <c r="J768" t="s">
        <v>2392</v>
      </c>
      <c r="K768" t="s">
        <v>22</v>
      </c>
      <c r="L768" t="s">
        <v>46</v>
      </c>
      <c r="M768" t="s">
        <v>24</v>
      </c>
      <c r="N768" t="s">
        <v>2393</v>
      </c>
      <c r="O768" t="s">
        <v>2394</v>
      </c>
    </row>
    <row r="769" spans="1:15" x14ac:dyDescent="0.2">
      <c r="A769">
        <v>768</v>
      </c>
      <c r="B769" t="s">
        <v>183</v>
      </c>
      <c r="C769" t="s">
        <v>184</v>
      </c>
      <c r="D769" t="s">
        <v>17</v>
      </c>
      <c r="E769" t="s">
        <v>18</v>
      </c>
      <c r="F769">
        <v>2.27</v>
      </c>
      <c r="G769">
        <v>87.5</v>
      </c>
      <c r="H769" t="s">
        <v>61</v>
      </c>
      <c r="I769" t="s">
        <v>104</v>
      </c>
      <c r="J769" t="s">
        <v>2395</v>
      </c>
      <c r="K769" t="s">
        <v>130</v>
      </c>
      <c r="L769" t="s">
        <v>46</v>
      </c>
      <c r="M769" t="s">
        <v>41</v>
      </c>
      <c r="N769" t="s">
        <v>2396</v>
      </c>
      <c r="O769" t="s">
        <v>2397</v>
      </c>
    </row>
    <row r="770" spans="1:15" x14ac:dyDescent="0.2">
      <c r="A770">
        <v>769</v>
      </c>
      <c r="B770" t="s">
        <v>201</v>
      </c>
      <c r="C770" t="s">
        <v>202</v>
      </c>
      <c r="D770" t="s">
        <v>17</v>
      </c>
      <c r="E770" t="s">
        <v>203</v>
      </c>
      <c r="F770">
        <v>1.99</v>
      </c>
      <c r="G770">
        <v>75.900000000000006</v>
      </c>
      <c r="H770" t="s">
        <v>61</v>
      </c>
      <c r="I770" t="s">
        <v>104</v>
      </c>
      <c r="J770" t="s">
        <v>2398</v>
      </c>
      <c r="K770" t="s">
        <v>248</v>
      </c>
      <c r="L770" t="s">
        <v>23</v>
      </c>
      <c r="M770" t="s">
        <v>41</v>
      </c>
      <c r="N770" t="s">
        <v>2399</v>
      </c>
      <c r="O770" t="s">
        <v>2400</v>
      </c>
    </row>
    <row r="771" spans="1:15" x14ac:dyDescent="0.2">
      <c r="A771">
        <v>770</v>
      </c>
      <c r="B771" t="s">
        <v>127</v>
      </c>
      <c r="C771" t="s">
        <v>128</v>
      </c>
      <c r="D771" t="s">
        <v>17</v>
      </c>
      <c r="E771" t="s">
        <v>18</v>
      </c>
      <c r="F771">
        <v>3.58</v>
      </c>
      <c r="G771">
        <v>498.9</v>
      </c>
      <c r="H771" t="s">
        <v>37</v>
      </c>
      <c r="I771" t="s">
        <v>38</v>
      </c>
      <c r="J771" t="s">
        <v>2401</v>
      </c>
      <c r="K771" t="s">
        <v>130</v>
      </c>
      <c r="L771" t="s">
        <v>31</v>
      </c>
      <c r="M771" t="s">
        <v>24</v>
      </c>
      <c r="N771" t="s">
        <v>1127</v>
      </c>
      <c r="O771" t="s">
        <v>2402</v>
      </c>
    </row>
    <row r="772" spans="1:15" x14ac:dyDescent="0.2">
      <c r="A772">
        <v>771</v>
      </c>
      <c r="B772" t="s">
        <v>59</v>
      </c>
      <c r="C772" t="s">
        <v>60</v>
      </c>
      <c r="D772" t="s">
        <v>17</v>
      </c>
      <c r="E772" t="s">
        <v>18</v>
      </c>
      <c r="F772">
        <v>0.6</v>
      </c>
      <c r="G772">
        <v>29</v>
      </c>
      <c r="H772" t="s">
        <v>156</v>
      </c>
      <c r="I772" t="s">
        <v>38</v>
      </c>
      <c r="J772" t="s">
        <v>2403</v>
      </c>
      <c r="K772" t="s">
        <v>293</v>
      </c>
      <c r="L772" t="s">
        <v>23</v>
      </c>
      <c r="M772" t="s">
        <v>41</v>
      </c>
      <c r="N772" t="s">
        <v>2404</v>
      </c>
      <c r="O772" t="s">
        <v>2405</v>
      </c>
    </row>
    <row r="773" spans="1:15" x14ac:dyDescent="0.2">
      <c r="A773">
        <v>772</v>
      </c>
      <c r="B773" t="s">
        <v>15</v>
      </c>
      <c r="C773" t="s">
        <v>16</v>
      </c>
      <c r="D773" t="s">
        <v>17</v>
      </c>
      <c r="E773" t="s">
        <v>18</v>
      </c>
      <c r="F773">
        <v>2.96</v>
      </c>
      <c r="G773">
        <v>132</v>
      </c>
      <c r="H773" t="s">
        <v>19</v>
      </c>
      <c r="I773" t="s">
        <v>38</v>
      </c>
      <c r="J773" t="s">
        <v>2406</v>
      </c>
      <c r="K773" t="s">
        <v>233</v>
      </c>
      <c r="L773" t="s">
        <v>23</v>
      </c>
      <c r="M773" t="s">
        <v>24</v>
      </c>
      <c r="N773" t="s">
        <v>2407</v>
      </c>
      <c r="O773" t="s">
        <v>2408</v>
      </c>
    </row>
    <row r="774" spans="1:15" x14ac:dyDescent="0.2">
      <c r="A774">
        <v>773</v>
      </c>
      <c r="B774" t="s">
        <v>145</v>
      </c>
      <c r="C774" t="s">
        <v>146</v>
      </c>
      <c r="D774" t="s">
        <v>17</v>
      </c>
      <c r="E774" t="s">
        <v>18</v>
      </c>
      <c r="F774">
        <v>2.12</v>
      </c>
      <c r="G774">
        <v>83.9</v>
      </c>
      <c r="H774" t="s">
        <v>61</v>
      </c>
      <c r="I774" t="s">
        <v>104</v>
      </c>
      <c r="J774" t="s">
        <v>2409</v>
      </c>
      <c r="K774" t="s">
        <v>148</v>
      </c>
      <c r="L774" t="s">
        <v>23</v>
      </c>
      <c r="M774" t="s">
        <v>41</v>
      </c>
      <c r="N774" t="s">
        <v>2410</v>
      </c>
      <c r="O774" t="s">
        <v>2411</v>
      </c>
    </row>
    <row r="775" spans="1:15" x14ac:dyDescent="0.2">
      <c r="A775">
        <v>774</v>
      </c>
      <c r="B775" t="s">
        <v>87</v>
      </c>
      <c r="C775" t="s">
        <v>88</v>
      </c>
      <c r="D775" t="s">
        <v>17</v>
      </c>
      <c r="E775" t="s">
        <v>69</v>
      </c>
      <c r="F775">
        <v>1.32</v>
      </c>
      <c r="G775">
        <v>14.6</v>
      </c>
      <c r="H775" t="s">
        <v>19</v>
      </c>
      <c r="I775" t="s">
        <v>104</v>
      </c>
      <c r="J775" t="s">
        <v>2412</v>
      </c>
      <c r="K775" t="s">
        <v>248</v>
      </c>
      <c r="L775" t="s">
        <v>91</v>
      </c>
      <c r="M775" t="s">
        <v>32</v>
      </c>
      <c r="N775" t="s">
        <v>2413</v>
      </c>
      <c r="O775" t="s">
        <v>2414</v>
      </c>
    </row>
    <row r="776" spans="1:15" x14ac:dyDescent="0.2">
      <c r="A776">
        <v>775</v>
      </c>
      <c r="B776" t="s">
        <v>87</v>
      </c>
      <c r="C776" t="s">
        <v>88</v>
      </c>
      <c r="D776" t="s">
        <v>17</v>
      </c>
      <c r="E776" t="s">
        <v>69</v>
      </c>
      <c r="F776">
        <v>1.04</v>
      </c>
      <c r="G776">
        <v>9.5</v>
      </c>
      <c r="H776" t="s">
        <v>19</v>
      </c>
      <c r="I776" t="s">
        <v>20</v>
      </c>
      <c r="J776" t="s">
        <v>2415</v>
      </c>
      <c r="K776" t="s">
        <v>297</v>
      </c>
      <c r="L776" t="s">
        <v>72</v>
      </c>
      <c r="M776" t="s">
        <v>32</v>
      </c>
      <c r="N776" t="s">
        <v>2416</v>
      </c>
      <c r="O776" t="s">
        <v>2417</v>
      </c>
    </row>
    <row r="777" spans="1:15" x14ac:dyDescent="0.2">
      <c r="A777">
        <v>776</v>
      </c>
      <c r="B777" t="s">
        <v>87</v>
      </c>
      <c r="C777" t="s">
        <v>88</v>
      </c>
      <c r="D777" t="s">
        <v>17</v>
      </c>
      <c r="E777" t="s">
        <v>69</v>
      </c>
      <c r="F777">
        <v>0.98</v>
      </c>
      <c r="G777">
        <v>9.4</v>
      </c>
      <c r="H777" t="s">
        <v>61</v>
      </c>
      <c r="I777" t="s">
        <v>104</v>
      </c>
      <c r="J777" t="s">
        <v>2418</v>
      </c>
      <c r="K777" t="s">
        <v>90</v>
      </c>
      <c r="L777" t="s">
        <v>72</v>
      </c>
      <c r="M777" t="s">
        <v>32</v>
      </c>
      <c r="N777" t="s">
        <v>2419</v>
      </c>
      <c r="O777" t="s">
        <v>2420</v>
      </c>
    </row>
    <row r="778" spans="1:15" x14ac:dyDescent="0.2">
      <c r="A778">
        <v>777</v>
      </c>
      <c r="B778" t="s">
        <v>87</v>
      </c>
      <c r="C778" t="s">
        <v>88</v>
      </c>
      <c r="D778" t="s">
        <v>17</v>
      </c>
      <c r="E778" t="s">
        <v>69</v>
      </c>
      <c r="F778">
        <v>1.06</v>
      </c>
      <c r="G778">
        <v>10.4</v>
      </c>
      <c r="H778" t="s">
        <v>19</v>
      </c>
      <c r="I778" t="s">
        <v>20</v>
      </c>
      <c r="J778" t="s">
        <v>2421</v>
      </c>
      <c r="K778" t="s">
        <v>297</v>
      </c>
      <c r="L778" t="s">
        <v>91</v>
      </c>
      <c r="M778" t="s">
        <v>32</v>
      </c>
      <c r="N778" t="s">
        <v>2422</v>
      </c>
      <c r="O778" t="s">
        <v>2423</v>
      </c>
    </row>
    <row r="779" spans="1:15" x14ac:dyDescent="0.2">
      <c r="A779">
        <v>778</v>
      </c>
      <c r="B779" t="s">
        <v>320</v>
      </c>
      <c r="C779" t="s">
        <v>321</v>
      </c>
      <c r="D779" t="s">
        <v>17</v>
      </c>
      <c r="E779" t="s">
        <v>203</v>
      </c>
      <c r="F779">
        <v>3</v>
      </c>
      <c r="G779">
        <v>190.5</v>
      </c>
      <c r="H779" t="s">
        <v>19</v>
      </c>
      <c r="I779" t="s">
        <v>20</v>
      </c>
      <c r="J779" t="s">
        <v>2424</v>
      </c>
      <c r="K779" t="s">
        <v>297</v>
      </c>
      <c r="L779" t="s">
        <v>23</v>
      </c>
      <c r="M779" t="s">
        <v>323</v>
      </c>
      <c r="N779" t="s">
        <v>2425</v>
      </c>
      <c r="O779" t="s">
        <v>2426</v>
      </c>
    </row>
    <row r="780" spans="1:15" x14ac:dyDescent="0.2">
      <c r="A780">
        <v>779</v>
      </c>
      <c r="B780" t="s">
        <v>87</v>
      </c>
      <c r="C780" t="s">
        <v>88</v>
      </c>
      <c r="D780" t="s">
        <v>17</v>
      </c>
      <c r="E780" t="s">
        <v>69</v>
      </c>
      <c r="F780">
        <v>1.49</v>
      </c>
      <c r="G780">
        <v>25.2</v>
      </c>
      <c r="H780" t="s">
        <v>19</v>
      </c>
      <c r="I780" t="s">
        <v>38</v>
      </c>
      <c r="J780" t="s">
        <v>1678</v>
      </c>
      <c r="K780" t="s">
        <v>538</v>
      </c>
      <c r="L780" t="s">
        <v>91</v>
      </c>
      <c r="M780" t="s">
        <v>32</v>
      </c>
      <c r="N780" t="s">
        <v>2427</v>
      </c>
      <c r="O780" t="s">
        <v>2428</v>
      </c>
    </row>
    <row r="781" spans="1:15" x14ac:dyDescent="0.2">
      <c r="A781">
        <v>780</v>
      </c>
      <c r="B781" t="s">
        <v>120</v>
      </c>
      <c r="C781" t="s">
        <v>121</v>
      </c>
      <c r="D781" t="s">
        <v>17</v>
      </c>
      <c r="E781" t="s">
        <v>18</v>
      </c>
      <c r="F781">
        <v>1.52</v>
      </c>
      <c r="G781">
        <v>43.4</v>
      </c>
      <c r="H781" t="s">
        <v>37</v>
      </c>
      <c r="I781" t="s">
        <v>20</v>
      </c>
      <c r="J781" t="s">
        <v>2429</v>
      </c>
      <c r="K781" t="s">
        <v>135</v>
      </c>
      <c r="L781" t="s">
        <v>124</v>
      </c>
      <c r="M781" t="s">
        <v>73</v>
      </c>
      <c r="N781" t="s">
        <v>2430</v>
      </c>
      <c r="O781" t="s">
        <v>2431</v>
      </c>
    </row>
    <row r="782" spans="1:15" x14ac:dyDescent="0.2">
      <c r="A782">
        <v>781</v>
      </c>
      <c r="B782" t="s">
        <v>76</v>
      </c>
      <c r="C782" t="s">
        <v>77</v>
      </c>
      <c r="D782" t="s">
        <v>17</v>
      </c>
      <c r="E782" t="s">
        <v>18</v>
      </c>
      <c r="F782">
        <v>2.0499999999999998</v>
      </c>
      <c r="G782">
        <v>74.099999999999994</v>
      </c>
      <c r="H782" t="s">
        <v>61</v>
      </c>
      <c r="I782" t="s">
        <v>38</v>
      </c>
      <c r="J782" t="s">
        <v>2432</v>
      </c>
      <c r="K782" t="s">
        <v>350</v>
      </c>
      <c r="L782" t="s">
        <v>216</v>
      </c>
      <c r="M782" t="s">
        <v>24</v>
      </c>
      <c r="N782" t="s">
        <v>2433</v>
      </c>
      <c r="O782" t="s">
        <v>2434</v>
      </c>
    </row>
    <row r="783" spans="1:15" x14ac:dyDescent="0.2">
      <c r="A783">
        <v>782</v>
      </c>
      <c r="B783" t="s">
        <v>127</v>
      </c>
      <c r="C783" t="s">
        <v>128</v>
      </c>
      <c r="D783" t="s">
        <v>17</v>
      </c>
      <c r="E783" t="s">
        <v>18</v>
      </c>
      <c r="F783">
        <v>4.33</v>
      </c>
      <c r="G783">
        <v>517.9</v>
      </c>
      <c r="H783" t="s">
        <v>19</v>
      </c>
      <c r="I783" t="s">
        <v>38</v>
      </c>
      <c r="J783" t="s">
        <v>2435</v>
      </c>
      <c r="K783" t="s">
        <v>286</v>
      </c>
      <c r="L783" t="s">
        <v>266</v>
      </c>
      <c r="M783" t="s">
        <v>24</v>
      </c>
      <c r="N783" t="s">
        <v>2436</v>
      </c>
      <c r="O783" t="s">
        <v>2437</v>
      </c>
    </row>
    <row r="784" spans="1:15" x14ac:dyDescent="0.2">
      <c r="A784">
        <v>783</v>
      </c>
      <c r="B784" t="s">
        <v>27</v>
      </c>
      <c r="C784" t="s">
        <v>28</v>
      </c>
      <c r="D784" t="s">
        <v>17</v>
      </c>
      <c r="E784" t="s">
        <v>18</v>
      </c>
      <c r="F784">
        <v>2.94</v>
      </c>
      <c r="G784">
        <v>164</v>
      </c>
      <c r="H784" t="s">
        <v>19</v>
      </c>
      <c r="I784" t="s">
        <v>20</v>
      </c>
      <c r="J784" t="s">
        <v>2438</v>
      </c>
      <c r="K784" t="s">
        <v>177</v>
      </c>
      <c r="L784" t="s">
        <v>31</v>
      </c>
      <c r="M784" t="s">
        <v>32</v>
      </c>
      <c r="N784" t="s">
        <v>2439</v>
      </c>
      <c r="O784" t="s">
        <v>2440</v>
      </c>
    </row>
    <row r="785" spans="1:15" x14ac:dyDescent="0.2">
      <c r="A785">
        <v>784</v>
      </c>
      <c r="B785" t="s">
        <v>27</v>
      </c>
      <c r="C785" t="s">
        <v>28</v>
      </c>
      <c r="D785" t="s">
        <v>17</v>
      </c>
      <c r="E785" t="s">
        <v>18</v>
      </c>
      <c r="F785">
        <v>3.18</v>
      </c>
      <c r="G785">
        <v>215</v>
      </c>
      <c r="H785" t="s">
        <v>19</v>
      </c>
      <c r="I785" t="s">
        <v>38</v>
      </c>
      <c r="J785" t="s">
        <v>2441</v>
      </c>
      <c r="K785" t="s">
        <v>148</v>
      </c>
      <c r="L785" t="s">
        <v>31</v>
      </c>
      <c r="M785" t="s">
        <v>32</v>
      </c>
      <c r="N785" t="s">
        <v>2442</v>
      </c>
      <c r="O785" t="s">
        <v>2443</v>
      </c>
    </row>
    <row r="786" spans="1:15" x14ac:dyDescent="0.2">
      <c r="A786">
        <v>785</v>
      </c>
      <c r="B786" t="s">
        <v>76</v>
      </c>
      <c r="C786" t="s">
        <v>77</v>
      </c>
      <c r="D786" t="s">
        <v>17</v>
      </c>
      <c r="E786" t="s">
        <v>18</v>
      </c>
      <c r="F786">
        <v>2.17</v>
      </c>
      <c r="G786">
        <v>91.9</v>
      </c>
      <c r="H786" t="s">
        <v>61</v>
      </c>
      <c r="I786" t="s">
        <v>38</v>
      </c>
      <c r="J786" t="s">
        <v>2444</v>
      </c>
      <c r="K786" t="s">
        <v>603</v>
      </c>
      <c r="L786" t="s">
        <v>46</v>
      </c>
      <c r="M786" t="s">
        <v>24</v>
      </c>
      <c r="N786" t="s">
        <v>2445</v>
      </c>
      <c r="O786" t="s">
        <v>2446</v>
      </c>
    </row>
    <row r="787" spans="1:15" x14ac:dyDescent="0.2">
      <c r="A787">
        <v>786</v>
      </c>
      <c r="B787" t="s">
        <v>76</v>
      </c>
      <c r="C787" t="s">
        <v>77</v>
      </c>
      <c r="D787" t="s">
        <v>17</v>
      </c>
      <c r="E787" t="s">
        <v>18</v>
      </c>
      <c r="F787">
        <v>3.35</v>
      </c>
      <c r="G787">
        <v>197.9</v>
      </c>
      <c r="H787" t="s">
        <v>19</v>
      </c>
      <c r="I787" t="s">
        <v>20</v>
      </c>
      <c r="J787" t="s">
        <v>2447</v>
      </c>
      <c r="K787" t="s">
        <v>366</v>
      </c>
      <c r="L787" t="s">
        <v>216</v>
      </c>
      <c r="M787" t="s">
        <v>24</v>
      </c>
      <c r="N787" t="s">
        <v>2448</v>
      </c>
      <c r="O787" t="s">
        <v>2449</v>
      </c>
    </row>
    <row r="788" spans="1:15" x14ac:dyDescent="0.2">
      <c r="A788">
        <v>787</v>
      </c>
      <c r="B788" t="s">
        <v>35</v>
      </c>
      <c r="C788" t="s">
        <v>36</v>
      </c>
      <c r="D788" t="s">
        <v>17</v>
      </c>
      <c r="E788" t="s">
        <v>18</v>
      </c>
      <c r="F788">
        <v>1.41</v>
      </c>
      <c r="G788">
        <v>113.1</v>
      </c>
      <c r="H788" t="s">
        <v>37</v>
      </c>
      <c r="I788" t="s">
        <v>104</v>
      </c>
      <c r="J788" t="s">
        <v>2450</v>
      </c>
      <c r="K788" t="s">
        <v>30</v>
      </c>
      <c r="L788" t="s">
        <v>244</v>
      </c>
      <c r="M788" t="s">
        <v>41</v>
      </c>
      <c r="N788" t="s">
        <v>2451</v>
      </c>
      <c r="O788" t="s">
        <v>2452</v>
      </c>
    </row>
    <row r="789" spans="1:15" x14ac:dyDescent="0.2">
      <c r="A789">
        <v>788</v>
      </c>
      <c r="B789" t="s">
        <v>87</v>
      </c>
      <c r="C789" t="s">
        <v>88</v>
      </c>
      <c r="D789" t="s">
        <v>17</v>
      </c>
      <c r="E789" t="s">
        <v>69</v>
      </c>
      <c r="F789">
        <v>1.26</v>
      </c>
      <c r="G789">
        <v>16.899999999999999</v>
      </c>
      <c r="H789" t="s">
        <v>19</v>
      </c>
      <c r="I789" t="s">
        <v>104</v>
      </c>
      <c r="J789" t="s">
        <v>2453</v>
      </c>
      <c r="K789" t="s">
        <v>106</v>
      </c>
      <c r="L789" t="s">
        <v>72</v>
      </c>
      <c r="M789" t="s">
        <v>32</v>
      </c>
      <c r="N789" t="s">
        <v>2454</v>
      </c>
      <c r="O789" t="s">
        <v>2455</v>
      </c>
    </row>
    <row r="790" spans="1:15" x14ac:dyDescent="0.2">
      <c r="A790">
        <v>789</v>
      </c>
      <c r="B790" t="s">
        <v>35</v>
      </c>
      <c r="C790" t="s">
        <v>36</v>
      </c>
      <c r="D790" t="s">
        <v>17</v>
      </c>
      <c r="E790" t="s">
        <v>18</v>
      </c>
      <c r="F790">
        <v>2.63</v>
      </c>
      <c r="G790">
        <v>193.2</v>
      </c>
      <c r="H790" t="s">
        <v>37</v>
      </c>
      <c r="I790" t="s">
        <v>104</v>
      </c>
      <c r="J790" t="s">
        <v>2456</v>
      </c>
      <c r="K790" t="s">
        <v>30</v>
      </c>
      <c r="L790" t="s">
        <v>244</v>
      </c>
      <c r="M790" t="s">
        <v>41</v>
      </c>
      <c r="N790" t="s">
        <v>2457</v>
      </c>
      <c r="O790" t="s">
        <v>2458</v>
      </c>
    </row>
    <row r="791" spans="1:15" x14ac:dyDescent="0.2">
      <c r="A791">
        <v>790</v>
      </c>
      <c r="B791" t="s">
        <v>120</v>
      </c>
      <c r="C791" t="s">
        <v>121</v>
      </c>
      <c r="D791" t="s">
        <v>17</v>
      </c>
      <c r="E791" t="s">
        <v>18</v>
      </c>
      <c r="F791">
        <v>1.55</v>
      </c>
      <c r="G791">
        <v>40.9</v>
      </c>
      <c r="H791" t="s">
        <v>37</v>
      </c>
      <c r="I791" t="s">
        <v>38</v>
      </c>
      <c r="J791" t="s">
        <v>2459</v>
      </c>
      <c r="K791" t="s">
        <v>123</v>
      </c>
      <c r="L791" t="s">
        <v>46</v>
      </c>
      <c r="M791" t="s">
        <v>73</v>
      </c>
      <c r="N791" t="s">
        <v>2460</v>
      </c>
      <c r="O791" t="s">
        <v>2461</v>
      </c>
    </row>
    <row r="792" spans="1:15" x14ac:dyDescent="0.2">
      <c r="A792">
        <v>791</v>
      </c>
      <c r="B792" t="s">
        <v>59</v>
      </c>
      <c r="C792" t="s">
        <v>60</v>
      </c>
      <c r="D792" t="s">
        <v>17</v>
      </c>
      <c r="E792" t="s">
        <v>18</v>
      </c>
      <c r="F792">
        <v>2.76</v>
      </c>
      <c r="G792">
        <v>129.6</v>
      </c>
      <c r="H792" t="s">
        <v>19</v>
      </c>
      <c r="I792" t="s">
        <v>38</v>
      </c>
      <c r="J792" t="s">
        <v>2462</v>
      </c>
      <c r="K792" t="s">
        <v>520</v>
      </c>
      <c r="L792" t="s">
        <v>23</v>
      </c>
      <c r="M792" t="s">
        <v>41</v>
      </c>
      <c r="N792" t="s">
        <v>2463</v>
      </c>
      <c r="O792" t="s">
        <v>2464</v>
      </c>
    </row>
    <row r="793" spans="1:15" x14ac:dyDescent="0.2">
      <c r="A793">
        <v>792</v>
      </c>
      <c r="B793" t="s">
        <v>67</v>
      </c>
      <c r="C793" t="s">
        <v>68</v>
      </c>
      <c r="D793" t="s">
        <v>17</v>
      </c>
      <c r="E793" t="s">
        <v>69</v>
      </c>
      <c r="F793">
        <v>0.17</v>
      </c>
      <c r="G793">
        <v>4.7</v>
      </c>
      <c r="H793" t="s">
        <v>156</v>
      </c>
      <c r="I793" t="s">
        <v>104</v>
      </c>
      <c r="J793" t="s">
        <v>2465</v>
      </c>
      <c r="K793" t="s">
        <v>142</v>
      </c>
      <c r="L793" t="s">
        <v>72</v>
      </c>
      <c r="M793" t="s">
        <v>73</v>
      </c>
      <c r="N793" t="s">
        <v>2466</v>
      </c>
      <c r="O793" t="s">
        <v>2467</v>
      </c>
    </row>
    <row r="794" spans="1:15" x14ac:dyDescent="0.2">
      <c r="A794">
        <v>793</v>
      </c>
      <c r="B794" t="s">
        <v>67</v>
      </c>
      <c r="C794" t="s">
        <v>68</v>
      </c>
      <c r="D794" t="s">
        <v>17</v>
      </c>
      <c r="E794" t="s">
        <v>69</v>
      </c>
      <c r="F794">
        <v>1.71</v>
      </c>
      <c r="G794">
        <v>38.4</v>
      </c>
      <c r="H794" t="s">
        <v>19</v>
      </c>
      <c r="I794" t="s">
        <v>38</v>
      </c>
      <c r="J794" t="s">
        <v>2468</v>
      </c>
      <c r="K794" t="s">
        <v>142</v>
      </c>
      <c r="L794" t="s">
        <v>310</v>
      </c>
      <c r="M794" t="s">
        <v>73</v>
      </c>
      <c r="N794" t="s">
        <v>2469</v>
      </c>
      <c r="O794" t="s">
        <v>2470</v>
      </c>
    </row>
    <row r="795" spans="1:15" x14ac:dyDescent="0.2">
      <c r="A795">
        <v>794</v>
      </c>
      <c r="B795" t="s">
        <v>120</v>
      </c>
      <c r="C795" t="s">
        <v>121</v>
      </c>
      <c r="D795" t="s">
        <v>17</v>
      </c>
      <c r="E795" t="s">
        <v>18</v>
      </c>
      <c r="F795">
        <v>2.25</v>
      </c>
      <c r="G795">
        <v>69.599999999999994</v>
      </c>
      <c r="H795" t="s">
        <v>61</v>
      </c>
      <c r="I795" t="s">
        <v>38</v>
      </c>
      <c r="J795" t="s">
        <v>2471</v>
      </c>
      <c r="K795" t="s">
        <v>135</v>
      </c>
      <c r="L795" t="s">
        <v>124</v>
      </c>
      <c r="M795" t="s">
        <v>73</v>
      </c>
      <c r="N795" t="s">
        <v>2472</v>
      </c>
      <c r="O795" t="s">
        <v>2473</v>
      </c>
    </row>
    <row r="796" spans="1:15" x14ac:dyDescent="0.2">
      <c r="A796">
        <v>795</v>
      </c>
      <c r="B796" t="s">
        <v>207</v>
      </c>
      <c r="C796" t="s">
        <v>208</v>
      </c>
      <c r="D796" t="s">
        <v>17</v>
      </c>
      <c r="E796" t="s">
        <v>18</v>
      </c>
      <c r="F796">
        <v>2.71</v>
      </c>
      <c r="G796">
        <v>87.4</v>
      </c>
      <c r="H796" t="s">
        <v>19</v>
      </c>
      <c r="I796" t="s">
        <v>20</v>
      </c>
      <c r="J796" t="s">
        <v>2474</v>
      </c>
      <c r="K796" t="s">
        <v>210</v>
      </c>
      <c r="L796" t="s">
        <v>465</v>
      </c>
      <c r="M796" t="s">
        <v>24</v>
      </c>
      <c r="N796" t="s">
        <v>2475</v>
      </c>
      <c r="O796" t="s">
        <v>2476</v>
      </c>
    </row>
    <row r="797" spans="1:15" x14ac:dyDescent="0.2">
      <c r="A797">
        <v>796</v>
      </c>
      <c r="B797" t="s">
        <v>67</v>
      </c>
      <c r="C797" t="s">
        <v>68</v>
      </c>
      <c r="D797" t="s">
        <v>17</v>
      </c>
      <c r="E797" t="s">
        <v>69</v>
      </c>
      <c r="F797">
        <v>1.41</v>
      </c>
      <c r="G797">
        <v>23.6</v>
      </c>
      <c r="H797" t="s">
        <v>19</v>
      </c>
      <c r="I797" t="s">
        <v>20</v>
      </c>
      <c r="J797" t="s">
        <v>2477</v>
      </c>
      <c r="K797" t="s">
        <v>142</v>
      </c>
      <c r="L797" t="s">
        <v>310</v>
      </c>
      <c r="M797" t="s">
        <v>73</v>
      </c>
      <c r="N797" t="s">
        <v>2478</v>
      </c>
      <c r="O797" t="s">
        <v>2479</v>
      </c>
    </row>
    <row r="798" spans="1:15" x14ac:dyDescent="0.2">
      <c r="A798">
        <v>797</v>
      </c>
      <c r="B798" t="s">
        <v>183</v>
      </c>
      <c r="C798" t="s">
        <v>184</v>
      </c>
      <c r="D798" t="s">
        <v>17</v>
      </c>
      <c r="E798" t="s">
        <v>18</v>
      </c>
      <c r="F798">
        <v>2.09</v>
      </c>
      <c r="G798">
        <v>73.8</v>
      </c>
      <c r="H798" t="s">
        <v>61</v>
      </c>
      <c r="I798" t="s">
        <v>38</v>
      </c>
      <c r="J798" t="s">
        <v>1608</v>
      </c>
      <c r="K798" t="s">
        <v>130</v>
      </c>
      <c r="L798" t="s">
        <v>195</v>
      </c>
      <c r="M798" t="s">
        <v>41</v>
      </c>
      <c r="N798" t="s">
        <v>2480</v>
      </c>
      <c r="O798" t="s">
        <v>2481</v>
      </c>
    </row>
    <row r="799" spans="1:15" x14ac:dyDescent="0.2">
      <c r="A799">
        <v>798</v>
      </c>
      <c r="B799" t="s">
        <v>127</v>
      </c>
      <c r="C799" t="s">
        <v>128</v>
      </c>
      <c r="D799" t="s">
        <v>17</v>
      </c>
      <c r="E799" t="s">
        <v>18</v>
      </c>
      <c r="F799">
        <v>4.76</v>
      </c>
      <c r="G799">
        <v>660.4</v>
      </c>
      <c r="H799" t="s">
        <v>61</v>
      </c>
      <c r="I799" t="s">
        <v>20</v>
      </c>
      <c r="J799" t="s">
        <v>2482</v>
      </c>
      <c r="K799" t="s">
        <v>210</v>
      </c>
      <c r="L799" t="s">
        <v>131</v>
      </c>
      <c r="M799" t="s">
        <v>24</v>
      </c>
      <c r="N799" t="s">
        <v>2483</v>
      </c>
      <c r="O799" t="s">
        <v>2484</v>
      </c>
    </row>
    <row r="800" spans="1:15" x14ac:dyDescent="0.2">
      <c r="A800">
        <v>799</v>
      </c>
      <c r="B800" t="s">
        <v>67</v>
      </c>
      <c r="C800" t="s">
        <v>68</v>
      </c>
      <c r="D800" t="s">
        <v>17</v>
      </c>
      <c r="E800" t="s">
        <v>69</v>
      </c>
      <c r="F800">
        <v>1.1499999999999999</v>
      </c>
      <c r="G800">
        <v>14</v>
      </c>
      <c r="H800" t="s">
        <v>61</v>
      </c>
      <c r="I800" t="s">
        <v>38</v>
      </c>
      <c r="J800" t="s">
        <v>2485</v>
      </c>
      <c r="K800" t="s">
        <v>142</v>
      </c>
      <c r="L800" t="s">
        <v>310</v>
      </c>
      <c r="M800" t="s">
        <v>73</v>
      </c>
      <c r="N800" t="s">
        <v>2486</v>
      </c>
      <c r="O800" t="s">
        <v>2487</v>
      </c>
    </row>
    <row r="801" spans="1:15" x14ac:dyDescent="0.2">
      <c r="A801">
        <v>800</v>
      </c>
      <c r="B801" t="s">
        <v>67</v>
      </c>
      <c r="C801" t="s">
        <v>68</v>
      </c>
      <c r="D801" t="s">
        <v>17</v>
      </c>
      <c r="E801" t="s">
        <v>69</v>
      </c>
      <c r="F801">
        <v>1.06</v>
      </c>
      <c r="G801">
        <v>11.5</v>
      </c>
      <c r="H801" t="s">
        <v>37</v>
      </c>
      <c r="I801" t="s">
        <v>38</v>
      </c>
      <c r="J801" t="s">
        <v>775</v>
      </c>
      <c r="K801" t="s">
        <v>142</v>
      </c>
      <c r="L801" t="s">
        <v>72</v>
      </c>
      <c r="M801" t="s">
        <v>73</v>
      </c>
      <c r="N801" t="s">
        <v>2488</v>
      </c>
      <c r="O801" t="s">
        <v>2489</v>
      </c>
    </row>
    <row r="802" spans="1:15" x14ac:dyDescent="0.2">
      <c r="A802">
        <v>801</v>
      </c>
      <c r="B802" t="s">
        <v>145</v>
      </c>
      <c r="C802" t="s">
        <v>146</v>
      </c>
      <c r="D802" t="s">
        <v>17</v>
      </c>
      <c r="E802" t="s">
        <v>18</v>
      </c>
      <c r="F802">
        <v>0.56000000000000005</v>
      </c>
      <c r="G802">
        <v>38</v>
      </c>
      <c r="H802" t="s">
        <v>156</v>
      </c>
      <c r="I802" t="s">
        <v>38</v>
      </c>
      <c r="J802" t="s">
        <v>2490</v>
      </c>
      <c r="K802" t="s">
        <v>148</v>
      </c>
      <c r="L802" t="s">
        <v>475</v>
      </c>
      <c r="M802" t="s">
        <v>41</v>
      </c>
      <c r="N802" t="s">
        <v>2491</v>
      </c>
      <c r="O802" t="s">
        <v>2492</v>
      </c>
    </row>
    <row r="803" spans="1:15" x14ac:dyDescent="0.2">
      <c r="A803">
        <v>802</v>
      </c>
      <c r="B803" t="s">
        <v>59</v>
      </c>
      <c r="C803" t="s">
        <v>60</v>
      </c>
      <c r="D803" t="s">
        <v>17</v>
      </c>
      <c r="E803" t="s">
        <v>18</v>
      </c>
      <c r="F803">
        <v>1.98</v>
      </c>
      <c r="G803">
        <v>69.599999999999994</v>
      </c>
      <c r="H803" t="s">
        <v>19</v>
      </c>
      <c r="I803" t="s">
        <v>38</v>
      </c>
      <c r="J803" t="s">
        <v>2493</v>
      </c>
      <c r="K803" t="s">
        <v>520</v>
      </c>
      <c r="L803" t="s">
        <v>64</v>
      </c>
      <c r="M803" t="s">
        <v>41</v>
      </c>
      <c r="N803" t="s">
        <v>2494</v>
      </c>
      <c r="O803" t="s">
        <v>2495</v>
      </c>
    </row>
    <row r="804" spans="1:15" x14ac:dyDescent="0.2">
      <c r="A804">
        <v>803</v>
      </c>
      <c r="B804" t="s">
        <v>392</v>
      </c>
      <c r="C804" t="s">
        <v>393</v>
      </c>
      <c r="D804" t="s">
        <v>17</v>
      </c>
      <c r="E804" t="s">
        <v>18</v>
      </c>
      <c r="F804">
        <v>2.9</v>
      </c>
      <c r="G804">
        <v>104.1</v>
      </c>
      <c r="H804" t="s">
        <v>19</v>
      </c>
      <c r="I804" t="s">
        <v>38</v>
      </c>
      <c r="J804" t="s">
        <v>2496</v>
      </c>
      <c r="K804" t="s">
        <v>191</v>
      </c>
      <c r="L804" t="s">
        <v>475</v>
      </c>
      <c r="M804" t="s">
        <v>24</v>
      </c>
      <c r="N804" t="s">
        <v>2497</v>
      </c>
      <c r="O804" t="s">
        <v>2498</v>
      </c>
    </row>
    <row r="805" spans="1:15" x14ac:dyDescent="0.2">
      <c r="A805">
        <v>804</v>
      </c>
      <c r="B805" t="s">
        <v>67</v>
      </c>
      <c r="C805" t="s">
        <v>68</v>
      </c>
      <c r="D805" t="s">
        <v>17</v>
      </c>
      <c r="E805" t="s">
        <v>69</v>
      </c>
      <c r="F805">
        <v>1.3</v>
      </c>
      <c r="G805">
        <v>19</v>
      </c>
      <c r="H805" t="s">
        <v>61</v>
      </c>
      <c r="I805" t="s">
        <v>38</v>
      </c>
      <c r="J805" t="s">
        <v>2499</v>
      </c>
      <c r="K805" t="s">
        <v>142</v>
      </c>
      <c r="L805" t="s">
        <v>310</v>
      </c>
      <c r="M805" t="s">
        <v>73</v>
      </c>
      <c r="N805" t="s">
        <v>2500</v>
      </c>
      <c r="O805" t="s">
        <v>2501</v>
      </c>
    </row>
    <row r="806" spans="1:15" x14ac:dyDescent="0.2">
      <c r="A806">
        <v>805</v>
      </c>
      <c r="B806" t="s">
        <v>49</v>
      </c>
      <c r="C806" t="s">
        <v>50</v>
      </c>
      <c r="D806" t="s">
        <v>17</v>
      </c>
      <c r="E806" t="s">
        <v>18</v>
      </c>
      <c r="F806">
        <v>3.01</v>
      </c>
      <c r="G806">
        <v>164.6</v>
      </c>
      <c r="H806" t="s">
        <v>61</v>
      </c>
      <c r="I806" t="s">
        <v>104</v>
      </c>
      <c r="J806" t="s">
        <v>2502</v>
      </c>
      <c r="K806" t="s">
        <v>1169</v>
      </c>
      <c r="L806" t="s">
        <v>80</v>
      </c>
      <c r="M806" t="s">
        <v>32</v>
      </c>
      <c r="N806" t="s">
        <v>2503</v>
      </c>
      <c r="O806" t="s">
        <v>2504</v>
      </c>
    </row>
    <row r="807" spans="1:15" x14ac:dyDescent="0.2">
      <c r="A807">
        <v>806</v>
      </c>
      <c r="B807" t="s">
        <v>207</v>
      </c>
      <c r="C807" t="s">
        <v>208</v>
      </c>
      <c r="D807" t="s">
        <v>17</v>
      </c>
      <c r="E807" t="s">
        <v>18</v>
      </c>
      <c r="F807">
        <v>2.0699999999999998</v>
      </c>
      <c r="G807">
        <v>65.5</v>
      </c>
      <c r="H807" t="s">
        <v>61</v>
      </c>
      <c r="I807" t="s">
        <v>104</v>
      </c>
      <c r="J807" t="s">
        <v>2505</v>
      </c>
      <c r="K807" t="s">
        <v>210</v>
      </c>
      <c r="L807" t="s">
        <v>452</v>
      </c>
      <c r="M807" t="s">
        <v>24</v>
      </c>
      <c r="N807" t="s">
        <v>2506</v>
      </c>
      <c r="O807" t="s">
        <v>2507</v>
      </c>
    </row>
    <row r="808" spans="1:15" x14ac:dyDescent="0.2">
      <c r="A808">
        <v>807</v>
      </c>
      <c r="B808" t="s">
        <v>27</v>
      </c>
      <c r="C808" t="s">
        <v>28</v>
      </c>
      <c r="D808" t="s">
        <v>17</v>
      </c>
      <c r="E808" t="s">
        <v>18</v>
      </c>
      <c r="F808">
        <v>3.45</v>
      </c>
      <c r="G808">
        <v>201.3</v>
      </c>
      <c r="H808" t="s">
        <v>19</v>
      </c>
      <c r="I808" t="s">
        <v>104</v>
      </c>
      <c r="J808" t="s">
        <v>2508</v>
      </c>
      <c r="K808" t="s">
        <v>240</v>
      </c>
      <c r="L808" t="s">
        <v>131</v>
      </c>
      <c r="M808" t="s">
        <v>32</v>
      </c>
      <c r="N808" t="s">
        <v>2509</v>
      </c>
      <c r="O808" t="s">
        <v>2510</v>
      </c>
    </row>
    <row r="809" spans="1:15" x14ac:dyDescent="0.2">
      <c r="A809">
        <v>808</v>
      </c>
      <c r="B809" t="s">
        <v>35</v>
      </c>
      <c r="C809" t="s">
        <v>36</v>
      </c>
      <c r="D809" t="s">
        <v>17</v>
      </c>
      <c r="E809" t="s">
        <v>18</v>
      </c>
      <c r="F809">
        <v>4.16</v>
      </c>
      <c r="G809">
        <v>389.4</v>
      </c>
      <c r="H809" t="s">
        <v>19</v>
      </c>
      <c r="I809" t="s">
        <v>104</v>
      </c>
      <c r="J809" t="s">
        <v>2511</v>
      </c>
      <c r="K809" t="s">
        <v>240</v>
      </c>
      <c r="L809" t="s">
        <v>244</v>
      </c>
      <c r="M809" t="s">
        <v>41</v>
      </c>
      <c r="N809" t="s">
        <v>2512</v>
      </c>
      <c r="O809" t="s">
        <v>2513</v>
      </c>
    </row>
    <row r="810" spans="1:15" x14ac:dyDescent="0.2">
      <c r="A810">
        <v>809</v>
      </c>
      <c r="B810" t="s">
        <v>49</v>
      </c>
      <c r="C810" t="s">
        <v>50</v>
      </c>
      <c r="D810" t="s">
        <v>17</v>
      </c>
      <c r="E810" t="s">
        <v>18</v>
      </c>
      <c r="F810">
        <v>2.69</v>
      </c>
      <c r="G810">
        <v>135.6</v>
      </c>
      <c r="H810" t="s">
        <v>19</v>
      </c>
      <c r="I810" t="s">
        <v>104</v>
      </c>
      <c r="J810" t="s">
        <v>2514</v>
      </c>
      <c r="K810" t="s">
        <v>52</v>
      </c>
      <c r="L810" t="s">
        <v>46</v>
      </c>
      <c r="M810" t="s">
        <v>32</v>
      </c>
      <c r="N810" t="s">
        <v>2515</v>
      </c>
      <c r="O810" t="s">
        <v>2516</v>
      </c>
    </row>
    <row r="811" spans="1:15" x14ac:dyDescent="0.2">
      <c r="A811">
        <v>810</v>
      </c>
      <c r="B811" t="s">
        <v>15</v>
      </c>
      <c r="C811" t="s">
        <v>16</v>
      </c>
      <c r="D811" t="s">
        <v>17</v>
      </c>
      <c r="E811" t="s">
        <v>18</v>
      </c>
      <c r="F811">
        <v>2.79</v>
      </c>
      <c r="G811">
        <v>115.1</v>
      </c>
      <c r="H811" t="s">
        <v>61</v>
      </c>
      <c r="I811" t="s">
        <v>38</v>
      </c>
      <c r="J811" t="s">
        <v>2517</v>
      </c>
      <c r="K811" t="s">
        <v>22</v>
      </c>
      <c r="L811" t="s">
        <v>23</v>
      </c>
      <c r="M811" t="s">
        <v>24</v>
      </c>
      <c r="N811" t="s">
        <v>2518</v>
      </c>
      <c r="O811" t="s">
        <v>2519</v>
      </c>
    </row>
    <row r="812" spans="1:15" x14ac:dyDescent="0.2">
      <c r="A812">
        <v>811</v>
      </c>
      <c r="B812" t="s">
        <v>188</v>
      </c>
      <c r="C812" t="s">
        <v>189</v>
      </c>
      <c r="D812" t="s">
        <v>17</v>
      </c>
      <c r="E812" t="s">
        <v>18</v>
      </c>
      <c r="F812">
        <v>0.38</v>
      </c>
      <c r="G812">
        <v>28.4</v>
      </c>
      <c r="H812" t="s">
        <v>156</v>
      </c>
      <c r="I812" t="s">
        <v>20</v>
      </c>
      <c r="J812" t="s">
        <v>2520</v>
      </c>
      <c r="K812" t="s">
        <v>191</v>
      </c>
      <c r="L812" t="s">
        <v>80</v>
      </c>
      <c r="M812" t="s">
        <v>24</v>
      </c>
      <c r="N812" t="s">
        <v>2521</v>
      </c>
      <c r="O812" t="s">
        <v>2522</v>
      </c>
    </row>
    <row r="813" spans="1:15" x14ac:dyDescent="0.2">
      <c r="A813">
        <v>812</v>
      </c>
      <c r="B813" t="s">
        <v>188</v>
      </c>
      <c r="C813" t="s">
        <v>189</v>
      </c>
      <c r="D813" t="s">
        <v>17</v>
      </c>
      <c r="E813" t="s">
        <v>18</v>
      </c>
      <c r="F813">
        <v>1.86</v>
      </c>
      <c r="G813">
        <v>49.2</v>
      </c>
      <c r="H813" t="s">
        <v>37</v>
      </c>
      <c r="I813" t="s">
        <v>38</v>
      </c>
      <c r="J813" t="s">
        <v>2523</v>
      </c>
      <c r="K813" t="s">
        <v>252</v>
      </c>
      <c r="L813" t="s">
        <v>46</v>
      </c>
      <c r="M813" t="s">
        <v>24</v>
      </c>
      <c r="N813" t="s">
        <v>2524</v>
      </c>
      <c r="O813" t="s">
        <v>2525</v>
      </c>
    </row>
    <row r="814" spans="1:15" x14ac:dyDescent="0.2">
      <c r="A814">
        <v>813</v>
      </c>
      <c r="B814" t="s">
        <v>27</v>
      </c>
      <c r="C814" t="s">
        <v>28</v>
      </c>
      <c r="D814" t="s">
        <v>17</v>
      </c>
      <c r="E814" t="s">
        <v>18</v>
      </c>
      <c r="F814">
        <v>4.18</v>
      </c>
      <c r="G814">
        <v>349.6</v>
      </c>
      <c r="H814" t="s">
        <v>19</v>
      </c>
      <c r="I814" t="s">
        <v>38</v>
      </c>
      <c r="J814" t="s">
        <v>2526</v>
      </c>
      <c r="K814" t="s">
        <v>45</v>
      </c>
      <c r="L814" t="s">
        <v>389</v>
      </c>
      <c r="M814" t="s">
        <v>32</v>
      </c>
      <c r="N814" t="s">
        <v>2527</v>
      </c>
      <c r="O814" t="s">
        <v>2528</v>
      </c>
    </row>
    <row r="815" spans="1:15" x14ac:dyDescent="0.2">
      <c r="A815">
        <v>814</v>
      </c>
      <c r="B815" t="s">
        <v>87</v>
      </c>
      <c r="C815" t="s">
        <v>88</v>
      </c>
      <c r="D815" t="s">
        <v>17</v>
      </c>
      <c r="E815" t="s">
        <v>69</v>
      </c>
      <c r="F815">
        <v>1.34</v>
      </c>
      <c r="G815">
        <v>20.100000000000001</v>
      </c>
      <c r="H815" t="s">
        <v>61</v>
      </c>
      <c r="I815" t="s">
        <v>20</v>
      </c>
      <c r="J815" t="s">
        <v>2529</v>
      </c>
      <c r="K815" t="s">
        <v>90</v>
      </c>
      <c r="L815" t="s">
        <v>72</v>
      </c>
      <c r="M815" t="s">
        <v>32</v>
      </c>
      <c r="N815" t="s">
        <v>2530</v>
      </c>
      <c r="O815" t="s">
        <v>2531</v>
      </c>
    </row>
    <row r="816" spans="1:15" x14ac:dyDescent="0.2">
      <c r="A816">
        <v>815</v>
      </c>
      <c r="B816" t="s">
        <v>201</v>
      </c>
      <c r="C816" t="s">
        <v>202</v>
      </c>
      <c r="D816" t="s">
        <v>17</v>
      </c>
      <c r="E816" t="s">
        <v>203</v>
      </c>
      <c r="F816">
        <v>3.07</v>
      </c>
      <c r="G816">
        <v>183.9</v>
      </c>
      <c r="H816" t="s">
        <v>19</v>
      </c>
      <c r="I816" t="s">
        <v>38</v>
      </c>
      <c r="J816" t="s">
        <v>2532</v>
      </c>
      <c r="K816" t="s">
        <v>538</v>
      </c>
      <c r="L816" t="s">
        <v>259</v>
      </c>
      <c r="M816" t="s">
        <v>41</v>
      </c>
      <c r="N816" t="s">
        <v>2533</v>
      </c>
      <c r="O816" t="s">
        <v>2534</v>
      </c>
    </row>
    <row r="817" spans="1:15" x14ac:dyDescent="0.2">
      <c r="A817">
        <v>816</v>
      </c>
      <c r="B817" t="s">
        <v>120</v>
      </c>
      <c r="C817" t="s">
        <v>121</v>
      </c>
      <c r="D817" t="s">
        <v>17</v>
      </c>
      <c r="E817" t="s">
        <v>18</v>
      </c>
      <c r="F817">
        <v>2.98</v>
      </c>
      <c r="G817">
        <v>152.6</v>
      </c>
      <c r="H817" t="s">
        <v>19</v>
      </c>
      <c r="I817" t="s">
        <v>38</v>
      </c>
      <c r="J817" t="s">
        <v>1678</v>
      </c>
      <c r="K817" t="s">
        <v>135</v>
      </c>
      <c r="L817" t="s">
        <v>124</v>
      </c>
      <c r="M817" t="s">
        <v>73</v>
      </c>
      <c r="N817" t="s">
        <v>2535</v>
      </c>
      <c r="O817" t="s">
        <v>2536</v>
      </c>
    </row>
    <row r="818" spans="1:15" x14ac:dyDescent="0.2">
      <c r="A818">
        <v>817</v>
      </c>
      <c r="B818" t="s">
        <v>15</v>
      </c>
      <c r="C818" t="s">
        <v>16</v>
      </c>
      <c r="D818" t="s">
        <v>17</v>
      </c>
      <c r="E818" t="s">
        <v>18</v>
      </c>
      <c r="F818">
        <v>1.81</v>
      </c>
      <c r="G818">
        <v>61.7</v>
      </c>
      <c r="H818" t="s">
        <v>19</v>
      </c>
      <c r="I818" t="s">
        <v>20</v>
      </c>
      <c r="J818" t="s">
        <v>2537</v>
      </c>
      <c r="K818" t="s">
        <v>45</v>
      </c>
      <c r="L818" t="s">
        <v>46</v>
      </c>
      <c r="M818" t="s">
        <v>24</v>
      </c>
      <c r="N818" t="s">
        <v>2538</v>
      </c>
      <c r="O818" t="s">
        <v>2539</v>
      </c>
    </row>
    <row r="819" spans="1:15" x14ac:dyDescent="0.2">
      <c r="A819">
        <v>818</v>
      </c>
      <c r="B819" t="s">
        <v>67</v>
      </c>
      <c r="C819" t="s">
        <v>68</v>
      </c>
      <c r="D819" t="s">
        <v>17</v>
      </c>
      <c r="E819" t="s">
        <v>69</v>
      </c>
      <c r="F819">
        <v>0.14000000000000001</v>
      </c>
      <c r="G819">
        <v>4.4000000000000004</v>
      </c>
      <c r="H819" t="s">
        <v>156</v>
      </c>
      <c r="I819" t="s">
        <v>38</v>
      </c>
      <c r="J819" t="s">
        <v>2540</v>
      </c>
      <c r="K819" t="s">
        <v>71</v>
      </c>
      <c r="L819" t="s">
        <v>310</v>
      </c>
      <c r="M819" t="s">
        <v>73</v>
      </c>
      <c r="N819" t="s">
        <v>2541</v>
      </c>
      <c r="O819" t="s">
        <v>2542</v>
      </c>
    </row>
    <row r="820" spans="1:15" x14ac:dyDescent="0.2">
      <c r="A820">
        <v>819</v>
      </c>
      <c r="B820" t="s">
        <v>145</v>
      </c>
      <c r="C820" t="s">
        <v>146</v>
      </c>
      <c r="D820" t="s">
        <v>17</v>
      </c>
      <c r="E820" t="s">
        <v>18</v>
      </c>
      <c r="F820">
        <v>2.12</v>
      </c>
      <c r="G820">
        <v>79.5</v>
      </c>
      <c r="H820" t="s">
        <v>19</v>
      </c>
      <c r="I820" t="s">
        <v>38</v>
      </c>
      <c r="J820" t="s">
        <v>2543</v>
      </c>
      <c r="K820" t="s">
        <v>148</v>
      </c>
      <c r="L820" t="s">
        <v>23</v>
      </c>
      <c r="M820" t="s">
        <v>41</v>
      </c>
      <c r="N820" t="s">
        <v>2544</v>
      </c>
      <c r="O820" t="s">
        <v>2545</v>
      </c>
    </row>
    <row r="821" spans="1:15" x14ac:dyDescent="0.2">
      <c r="A821">
        <v>820</v>
      </c>
      <c r="B821" t="s">
        <v>120</v>
      </c>
      <c r="C821" t="s">
        <v>121</v>
      </c>
      <c r="D821" t="s">
        <v>17</v>
      </c>
      <c r="E821" t="s">
        <v>18</v>
      </c>
      <c r="F821">
        <v>3.23</v>
      </c>
      <c r="G821">
        <v>185.8</v>
      </c>
      <c r="H821" t="s">
        <v>19</v>
      </c>
      <c r="I821" t="s">
        <v>38</v>
      </c>
      <c r="J821" t="s">
        <v>2546</v>
      </c>
      <c r="K821" t="s">
        <v>123</v>
      </c>
      <c r="L821" t="s">
        <v>46</v>
      </c>
      <c r="M821" t="s">
        <v>73</v>
      </c>
      <c r="N821" t="s">
        <v>2547</v>
      </c>
      <c r="O821" t="s">
        <v>2548</v>
      </c>
    </row>
    <row r="822" spans="1:15" x14ac:dyDescent="0.2">
      <c r="A822">
        <v>821</v>
      </c>
      <c r="B822" t="s">
        <v>392</v>
      </c>
      <c r="C822" t="s">
        <v>393</v>
      </c>
      <c r="D822" t="s">
        <v>17</v>
      </c>
      <c r="E822" t="s">
        <v>18</v>
      </c>
      <c r="F822">
        <v>2.97</v>
      </c>
      <c r="G822">
        <v>117.6</v>
      </c>
      <c r="H822" t="s">
        <v>61</v>
      </c>
      <c r="I822" t="s">
        <v>104</v>
      </c>
      <c r="J822" t="s">
        <v>2549</v>
      </c>
      <c r="K822" t="s">
        <v>191</v>
      </c>
      <c r="L822" t="s">
        <v>46</v>
      </c>
      <c r="M822" t="s">
        <v>24</v>
      </c>
      <c r="N822" t="s">
        <v>2550</v>
      </c>
      <c r="O822" t="s">
        <v>2551</v>
      </c>
    </row>
    <row r="823" spans="1:15" x14ac:dyDescent="0.2">
      <c r="A823">
        <v>822</v>
      </c>
      <c r="B823" t="s">
        <v>188</v>
      </c>
      <c r="C823" t="s">
        <v>189</v>
      </c>
      <c r="D823" t="s">
        <v>17</v>
      </c>
      <c r="E823" t="s">
        <v>18</v>
      </c>
      <c r="F823">
        <v>2.4500000000000002</v>
      </c>
      <c r="G823">
        <v>84.4</v>
      </c>
      <c r="H823" t="s">
        <v>19</v>
      </c>
      <c r="I823" t="s">
        <v>104</v>
      </c>
      <c r="J823" t="s">
        <v>2552</v>
      </c>
      <c r="K823" t="s">
        <v>252</v>
      </c>
      <c r="L823" t="s">
        <v>23</v>
      </c>
      <c r="M823" t="s">
        <v>24</v>
      </c>
      <c r="N823" t="s">
        <v>2553</v>
      </c>
      <c r="O823" t="s">
        <v>2554</v>
      </c>
    </row>
    <row r="824" spans="1:15" x14ac:dyDescent="0.2">
      <c r="A824">
        <v>823</v>
      </c>
      <c r="B824" t="s">
        <v>15</v>
      </c>
      <c r="C824" t="s">
        <v>16</v>
      </c>
      <c r="D824" t="s">
        <v>17</v>
      </c>
      <c r="E824" t="s">
        <v>18</v>
      </c>
      <c r="F824">
        <v>2.56</v>
      </c>
      <c r="G824">
        <v>87</v>
      </c>
      <c r="H824" t="s">
        <v>61</v>
      </c>
      <c r="I824" t="s">
        <v>20</v>
      </c>
      <c r="J824" t="s">
        <v>2555</v>
      </c>
      <c r="K824" t="s">
        <v>22</v>
      </c>
      <c r="L824" t="s">
        <v>23</v>
      </c>
      <c r="M824" t="s">
        <v>24</v>
      </c>
      <c r="N824" t="s">
        <v>2556</v>
      </c>
      <c r="O824" t="s">
        <v>2557</v>
      </c>
    </row>
    <row r="825" spans="1:15" x14ac:dyDescent="0.2">
      <c r="A825">
        <v>824</v>
      </c>
      <c r="B825" t="s">
        <v>183</v>
      </c>
      <c r="C825" t="s">
        <v>184</v>
      </c>
      <c r="D825" t="s">
        <v>17</v>
      </c>
      <c r="E825" t="s">
        <v>18</v>
      </c>
      <c r="F825">
        <v>2.33</v>
      </c>
      <c r="G825">
        <v>73.5</v>
      </c>
      <c r="H825" t="s">
        <v>19</v>
      </c>
      <c r="I825" t="s">
        <v>38</v>
      </c>
      <c r="J825" t="s">
        <v>2558</v>
      </c>
      <c r="K825" t="s">
        <v>130</v>
      </c>
      <c r="L825" t="s">
        <v>195</v>
      </c>
      <c r="M825" t="s">
        <v>41</v>
      </c>
      <c r="N825" t="s">
        <v>2559</v>
      </c>
      <c r="O825" t="s">
        <v>2560</v>
      </c>
    </row>
    <row r="826" spans="1:15" x14ac:dyDescent="0.2">
      <c r="A826">
        <v>825</v>
      </c>
      <c r="B826" t="s">
        <v>115</v>
      </c>
      <c r="C826" t="s">
        <v>116</v>
      </c>
      <c r="D826" t="s">
        <v>17</v>
      </c>
      <c r="E826" t="s">
        <v>18</v>
      </c>
      <c r="F826">
        <v>4.1399999999999997</v>
      </c>
      <c r="G826">
        <v>515.70000000000005</v>
      </c>
      <c r="H826" t="s">
        <v>19</v>
      </c>
      <c r="I826" t="s">
        <v>38</v>
      </c>
      <c r="J826" t="s">
        <v>2561</v>
      </c>
      <c r="K826" t="s">
        <v>79</v>
      </c>
      <c r="L826" t="s">
        <v>46</v>
      </c>
      <c r="M826" t="s">
        <v>24</v>
      </c>
      <c r="N826" t="s">
        <v>2562</v>
      </c>
      <c r="O826" t="s">
        <v>2563</v>
      </c>
    </row>
    <row r="827" spans="1:15" x14ac:dyDescent="0.2">
      <c r="A827">
        <v>826</v>
      </c>
      <c r="B827" t="s">
        <v>120</v>
      </c>
      <c r="C827" t="s">
        <v>121</v>
      </c>
      <c r="D827" t="s">
        <v>17</v>
      </c>
      <c r="E827" t="s">
        <v>18</v>
      </c>
      <c r="F827">
        <v>3.48</v>
      </c>
      <c r="G827">
        <v>220.9</v>
      </c>
      <c r="H827" t="s">
        <v>19</v>
      </c>
      <c r="I827" t="s">
        <v>20</v>
      </c>
      <c r="J827" t="s">
        <v>2564</v>
      </c>
      <c r="K827" t="s">
        <v>123</v>
      </c>
      <c r="L827" t="s">
        <v>46</v>
      </c>
      <c r="M827" t="s">
        <v>73</v>
      </c>
      <c r="N827" t="s">
        <v>2565</v>
      </c>
      <c r="O827" t="s">
        <v>2566</v>
      </c>
    </row>
    <row r="828" spans="1:15" x14ac:dyDescent="0.2">
      <c r="A828">
        <v>827</v>
      </c>
      <c r="B828" t="s">
        <v>35</v>
      </c>
      <c r="C828" t="s">
        <v>36</v>
      </c>
      <c r="D828" t="s">
        <v>17</v>
      </c>
      <c r="E828" t="s">
        <v>18</v>
      </c>
      <c r="F828">
        <v>3.57</v>
      </c>
      <c r="G828">
        <v>353</v>
      </c>
      <c r="H828" t="s">
        <v>19</v>
      </c>
      <c r="I828" t="s">
        <v>104</v>
      </c>
      <c r="J828" t="s">
        <v>2567</v>
      </c>
      <c r="K828" t="s">
        <v>30</v>
      </c>
      <c r="L828" t="s">
        <v>40</v>
      </c>
      <c r="M828" t="s">
        <v>41</v>
      </c>
      <c r="N828" t="s">
        <v>2568</v>
      </c>
      <c r="O828" t="s">
        <v>2569</v>
      </c>
    </row>
    <row r="829" spans="1:15" x14ac:dyDescent="0.2">
      <c r="A829">
        <v>828</v>
      </c>
      <c r="B829" t="s">
        <v>87</v>
      </c>
      <c r="C829" t="s">
        <v>88</v>
      </c>
      <c r="D829" t="s">
        <v>17</v>
      </c>
      <c r="E829" t="s">
        <v>69</v>
      </c>
      <c r="F829">
        <v>1.1399999999999999</v>
      </c>
      <c r="G829">
        <v>11.1</v>
      </c>
      <c r="H829" t="s">
        <v>19</v>
      </c>
      <c r="I829" t="s">
        <v>20</v>
      </c>
      <c r="J829" t="s">
        <v>2570</v>
      </c>
      <c r="K829" t="s">
        <v>248</v>
      </c>
      <c r="L829" t="s">
        <v>91</v>
      </c>
      <c r="M829" t="s">
        <v>32</v>
      </c>
      <c r="N829" t="s">
        <v>2571</v>
      </c>
      <c r="O829" t="s">
        <v>2572</v>
      </c>
    </row>
    <row r="830" spans="1:15" x14ac:dyDescent="0.2">
      <c r="A830">
        <v>829</v>
      </c>
      <c r="B830" t="s">
        <v>183</v>
      </c>
      <c r="C830" t="s">
        <v>184</v>
      </c>
      <c r="D830" t="s">
        <v>17</v>
      </c>
      <c r="E830" t="s">
        <v>18</v>
      </c>
      <c r="F830">
        <v>1.48</v>
      </c>
      <c r="G830">
        <v>42.6</v>
      </c>
      <c r="H830" t="s">
        <v>37</v>
      </c>
      <c r="I830" t="s">
        <v>38</v>
      </c>
      <c r="J830" t="s">
        <v>2573</v>
      </c>
      <c r="K830" t="s">
        <v>130</v>
      </c>
      <c r="L830" t="s">
        <v>195</v>
      </c>
      <c r="M830" t="s">
        <v>41</v>
      </c>
      <c r="N830" t="s">
        <v>2574</v>
      </c>
      <c r="O830" t="s">
        <v>2575</v>
      </c>
    </row>
    <row r="831" spans="1:15" x14ac:dyDescent="0.2">
      <c r="A831">
        <v>830</v>
      </c>
      <c r="B831" t="s">
        <v>27</v>
      </c>
      <c r="C831" t="s">
        <v>28</v>
      </c>
      <c r="D831" t="s">
        <v>17</v>
      </c>
      <c r="E831" t="s">
        <v>18</v>
      </c>
      <c r="F831">
        <v>1.51</v>
      </c>
      <c r="G831">
        <v>84.7</v>
      </c>
      <c r="H831" t="s">
        <v>37</v>
      </c>
      <c r="I831" t="s">
        <v>20</v>
      </c>
      <c r="J831" t="s">
        <v>2576</v>
      </c>
      <c r="K831" t="s">
        <v>388</v>
      </c>
      <c r="L831" t="s">
        <v>131</v>
      </c>
      <c r="M831" t="s">
        <v>32</v>
      </c>
      <c r="N831" t="s">
        <v>2577</v>
      </c>
      <c r="O831" t="s">
        <v>2578</v>
      </c>
    </row>
    <row r="832" spans="1:15" x14ac:dyDescent="0.2">
      <c r="A832">
        <v>831</v>
      </c>
      <c r="B832" t="s">
        <v>320</v>
      </c>
      <c r="C832" t="s">
        <v>321</v>
      </c>
      <c r="D832" t="s">
        <v>17</v>
      </c>
      <c r="E832" t="s">
        <v>203</v>
      </c>
      <c r="F832">
        <v>1.87</v>
      </c>
      <c r="G832">
        <v>73.599999999999994</v>
      </c>
      <c r="H832" t="s">
        <v>37</v>
      </c>
      <c r="I832" t="s">
        <v>104</v>
      </c>
      <c r="J832" t="s">
        <v>1297</v>
      </c>
      <c r="K832" t="s">
        <v>354</v>
      </c>
      <c r="L832" t="s">
        <v>23</v>
      </c>
      <c r="M832" t="s">
        <v>323</v>
      </c>
      <c r="N832" t="s">
        <v>1541</v>
      </c>
      <c r="O832" t="s">
        <v>2579</v>
      </c>
    </row>
    <row r="833" spans="1:15" x14ac:dyDescent="0.2">
      <c r="A833">
        <v>832</v>
      </c>
      <c r="B833" t="s">
        <v>120</v>
      </c>
      <c r="C833" t="s">
        <v>121</v>
      </c>
      <c r="D833" t="s">
        <v>17</v>
      </c>
      <c r="E833" t="s">
        <v>18</v>
      </c>
      <c r="F833">
        <v>2.65</v>
      </c>
      <c r="G833">
        <v>118.4</v>
      </c>
      <c r="H833" t="s">
        <v>19</v>
      </c>
      <c r="I833" t="s">
        <v>104</v>
      </c>
      <c r="J833" t="s">
        <v>2580</v>
      </c>
      <c r="K833" t="s">
        <v>135</v>
      </c>
      <c r="L833" t="s">
        <v>124</v>
      </c>
      <c r="M833" t="s">
        <v>73</v>
      </c>
      <c r="N833" t="s">
        <v>2581</v>
      </c>
      <c r="O833" t="s">
        <v>2582</v>
      </c>
    </row>
    <row r="834" spans="1:15" x14ac:dyDescent="0.2">
      <c r="A834">
        <v>833</v>
      </c>
      <c r="B834" t="s">
        <v>115</v>
      </c>
      <c r="C834" t="s">
        <v>116</v>
      </c>
      <c r="D834" t="s">
        <v>17</v>
      </c>
      <c r="E834" t="s">
        <v>18</v>
      </c>
      <c r="F834">
        <v>3.38</v>
      </c>
      <c r="G834">
        <v>310.10000000000002</v>
      </c>
      <c r="H834" t="s">
        <v>19</v>
      </c>
      <c r="I834" t="s">
        <v>104</v>
      </c>
      <c r="J834" t="s">
        <v>2583</v>
      </c>
      <c r="K834" t="s">
        <v>139</v>
      </c>
      <c r="L834" t="s">
        <v>56</v>
      </c>
      <c r="M834" t="s">
        <v>24</v>
      </c>
      <c r="N834" t="s">
        <v>2584</v>
      </c>
      <c r="O834" t="s">
        <v>2585</v>
      </c>
    </row>
    <row r="835" spans="1:15" x14ac:dyDescent="0.2">
      <c r="A835">
        <v>834</v>
      </c>
      <c r="B835" t="s">
        <v>201</v>
      </c>
      <c r="C835" t="s">
        <v>202</v>
      </c>
      <c r="D835" t="s">
        <v>17</v>
      </c>
      <c r="E835" t="s">
        <v>203</v>
      </c>
      <c r="F835">
        <v>3.22</v>
      </c>
      <c r="G835">
        <v>187.6</v>
      </c>
      <c r="H835" t="s">
        <v>19</v>
      </c>
      <c r="I835" t="s">
        <v>20</v>
      </c>
      <c r="J835" t="s">
        <v>2586</v>
      </c>
      <c r="K835" t="s">
        <v>106</v>
      </c>
      <c r="L835" t="s">
        <v>23</v>
      </c>
      <c r="M835" t="s">
        <v>41</v>
      </c>
      <c r="N835" t="s">
        <v>2587</v>
      </c>
      <c r="O835" t="s">
        <v>2588</v>
      </c>
    </row>
    <row r="836" spans="1:15" x14ac:dyDescent="0.2">
      <c r="A836">
        <v>835</v>
      </c>
      <c r="B836" t="s">
        <v>35</v>
      </c>
      <c r="C836" t="s">
        <v>36</v>
      </c>
      <c r="D836" t="s">
        <v>17</v>
      </c>
      <c r="E836" t="s">
        <v>18</v>
      </c>
      <c r="F836">
        <v>2.02</v>
      </c>
      <c r="G836">
        <v>162.69999999999999</v>
      </c>
      <c r="H836" t="s">
        <v>37</v>
      </c>
      <c r="I836" t="s">
        <v>20</v>
      </c>
      <c r="J836" t="s">
        <v>2589</v>
      </c>
      <c r="K836" t="s">
        <v>240</v>
      </c>
      <c r="L836" t="s">
        <v>244</v>
      </c>
      <c r="M836" t="s">
        <v>41</v>
      </c>
      <c r="N836" t="s">
        <v>2590</v>
      </c>
      <c r="O836" t="s">
        <v>2591</v>
      </c>
    </row>
    <row r="837" spans="1:15" x14ac:dyDescent="0.2">
      <c r="A837">
        <v>836</v>
      </c>
      <c r="B837" t="s">
        <v>392</v>
      </c>
      <c r="C837" t="s">
        <v>393</v>
      </c>
      <c r="D837" t="s">
        <v>17</v>
      </c>
      <c r="E837" t="s">
        <v>18</v>
      </c>
      <c r="F837">
        <v>0.95</v>
      </c>
      <c r="G837">
        <v>33.9</v>
      </c>
      <c r="H837" t="s">
        <v>37</v>
      </c>
      <c r="I837" t="s">
        <v>38</v>
      </c>
      <c r="J837" t="s">
        <v>1153</v>
      </c>
      <c r="K837" t="s">
        <v>191</v>
      </c>
      <c r="L837" t="s">
        <v>475</v>
      </c>
      <c r="M837" t="s">
        <v>24</v>
      </c>
      <c r="N837" t="s">
        <v>2592</v>
      </c>
      <c r="O837" t="s">
        <v>2593</v>
      </c>
    </row>
    <row r="838" spans="1:15" x14ac:dyDescent="0.2">
      <c r="A838">
        <v>837</v>
      </c>
      <c r="B838" t="s">
        <v>188</v>
      </c>
      <c r="C838" t="s">
        <v>189</v>
      </c>
      <c r="D838" t="s">
        <v>17</v>
      </c>
      <c r="E838" t="s">
        <v>18</v>
      </c>
      <c r="F838">
        <v>2.35</v>
      </c>
      <c r="G838">
        <v>84.2</v>
      </c>
      <c r="H838" t="s">
        <v>19</v>
      </c>
      <c r="I838" t="s">
        <v>104</v>
      </c>
      <c r="J838" t="s">
        <v>2594</v>
      </c>
      <c r="K838" t="s">
        <v>191</v>
      </c>
      <c r="L838" t="s">
        <v>23</v>
      </c>
      <c r="M838" t="s">
        <v>24</v>
      </c>
      <c r="N838" t="s">
        <v>2595</v>
      </c>
      <c r="O838" t="s">
        <v>2596</v>
      </c>
    </row>
    <row r="839" spans="1:15" x14ac:dyDescent="0.2">
      <c r="A839">
        <v>838</v>
      </c>
      <c r="B839" t="s">
        <v>115</v>
      </c>
      <c r="C839" t="s">
        <v>116</v>
      </c>
      <c r="D839" t="s">
        <v>17</v>
      </c>
      <c r="E839" t="s">
        <v>18</v>
      </c>
      <c r="F839">
        <v>4.22</v>
      </c>
      <c r="G839">
        <v>482.8</v>
      </c>
      <c r="H839" t="s">
        <v>19</v>
      </c>
      <c r="I839" t="s">
        <v>38</v>
      </c>
      <c r="J839" t="s">
        <v>2597</v>
      </c>
      <c r="K839" t="s">
        <v>637</v>
      </c>
      <c r="L839" t="s">
        <v>153</v>
      </c>
      <c r="M839" t="s">
        <v>24</v>
      </c>
      <c r="N839" t="s">
        <v>2598</v>
      </c>
      <c r="O839" t="s">
        <v>2599</v>
      </c>
    </row>
    <row r="840" spans="1:15" x14ac:dyDescent="0.2">
      <c r="A840">
        <v>839</v>
      </c>
      <c r="B840" t="s">
        <v>27</v>
      </c>
      <c r="C840" t="s">
        <v>28</v>
      </c>
      <c r="D840" t="s">
        <v>17</v>
      </c>
      <c r="E840" t="s">
        <v>18</v>
      </c>
      <c r="F840">
        <v>2.71</v>
      </c>
      <c r="G840">
        <v>124.6</v>
      </c>
      <c r="H840" t="s">
        <v>19</v>
      </c>
      <c r="I840" t="s">
        <v>38</v>
      </c>
      <c r="J840" t="s">
        <v>2600</v>
      </c>
      <c r="K840" t="s">
        <v>148</v>
      </c>
      <c r="L840" t="s">
        <v>389</v>
      </c>
      <c r="M840" t="s">
        <v>32</v>
      </c>
      <c r="N840" t="s">
        <v>2601</v>
      </c>
      <c r="O840" t="s">
        <v>2602</v>
      </c>
    </row>
    <row r="841" spans="1:15" x14ac:dyDescent="0.2">
      <c r="A841">
        <v>840</v>
      </c>
      <c r="B841" t="s">
        <v>183</v>
      </c>
      <c r="C841" t="s">
        <v>184</v>
      </c>
      <c r="D841" t="s">
        <v>17</v>
      </c>
      <c r="E841" t="s">
        <v>18</v>
      </c>
      <c r="F841">
        <v>1.86</v>
      </c>
      <c r="G841">
        <v>47.5</v>
      </c>
      <c r="H841" t="s">
        <v>61</v>
      </c>
      <c r="I841" t="s">
        <v>38</v>
      </c>
      <c r="J841" t="s">
        <v>2603</v>
      </c>
      <c r="K841" t="s">
        <v>130</v>
      </c>
      <c r="L841" t="s">
        <v>46</v>
      </c>
      <c r="M841" t="s">
        <v>41</v>
      </c>
      <c r="N841" t="s">
        <v>2604</v>
      </c>
      <c r="O841" t="s">
        <v>2605</v>
      </c>
    </row>
    <row r="842" spans="1:15" x14ac:dyDescent="0.2">
      <c r="A842">
        <v>841</v>
      </c>
      <c r="B842" t="s">
        <v>120</v>
      </c>
      <c r="C842" t="s">
        <v>121</v>
      </c>
      <c r="D842" t="s">
        <v>17</v>
      </c>
      <c r="E842" t="s">
        <v>18</v>
      </c>
      <c r="F842">
        <v>2.38</v>
      </c>
      <c r="G842">
        <v>100.9</v>
      </c>
      <c r="H842" t="s">
        <v>19</v>
      </c>
      <c r="I842" t="s">
        <v>20</v>
      </c>
      <c r="J842" t="s">
        <v>1894</v>
      </c>
      <c r="K842" t="s">
        <v>123</v>
      </c>
      <c r="L842" t="s">
        <v>124</v>
      </c>
      <c r="M842" t="s">
        <v>73</v>
      </c>
      <c r="N842" t="s">
        <v>2606</v>
      </c>
      <c r="O842" t="s">
        <v>2607</v>
      </c>
    </row>
    <row r="843" spans="1:15" x14ac:dyDescent="0.2">
      <c r="A843">
        <v>842</v>
      </c>
      <c r="B843" t="s">
        <v>392</v>
      </c>
      <c r="C843" t="s">
        <v>393</v>
      </c>
      <c r="D843" t="s">
        <v>17</v>
      </c>
      <c r="E843" t="s">
        <v>18</v>
      </c>
      <c r="F843">
        <v>3.24</v>
      </c>
      <c r="G843">
        <v>133.69999999999999</v>
      </c>
      <c r="H843" t="s">
        <v>19</v>
      </c>
      <c r="I843" t="s">
        <v>104</v>
      </c>
      <c r="J843" t="s">
        <v>2608</v>
      </c>
      <c r="K843" t="s">
        <v>191</v>
      </c>
      <c r="L843" t="s">
        <v>475</v>
      </c>
      <c r="M843" t="s">
        <v>24</v>
      </c>
      <c r="N843" t="s">
        <v>2609</v>
      </c>
      <c r="O843" t="s">
        <v>2610</v>
      </c>
    </row>
    <row r="844" spans="1:15" x14ac:dyDescent="0.2">
      <c r="A844">
        <v>843</v>
      </c>
      <c r="B844" t="s">
        <v>188</v>
      </c>
      <c r="C844" t="s">
        <v>189</v>
      </c>
      <c r="D844" t="s">
        <v>17</v>
      </c>
      <c r="E844" t="s">
        <v>18</v>
      </c>
      <c r="F844">
        <v>2.88</v>
      </c>
      <c r="G844">
        <v>115.5</v>
      </c>
      <c r="H844" t="s">
        <v>19</v>
      </c>
      <c r="I844" t="s">
        <v>38</v>
      </c>
      <c r="J844" t="s">
        <v>2611</v>
      </c>
      <c r="K844" t="s">
        <v>191</v>
      </c>
      <c r="L844" t="s">
        <v>80</v>
      </c>
      <c r="M844" t="s">
        <v>24</v>
      </c>
      <c r="N844" t="s">
        <v>2612</v>
      </c>
      <c r="O844" t="s">
        <v>2613</v>
      </c>
    </row>
    <row r="845" spans="1:15" x14ac:dyDescent="0.2">
      <c r="A845">
        <v>844</v>
      </c>
      <c r="B845" t="s">
        <v>320</v>
      </c>
      <c r="C845" t="s">
        <v>321</v>
      </c>
      <c r="D845" t="s">
        <v>17</v>
      </c>
      <c r="E845" t="s">
        <v>203</v>
      </c>
      <c r="F845">
        <v>2.52</v>
      </c>
      <c r="G845">
        <v>123.3</v>
      </c>
      <c r="H845" t="s">
        <v>19</v>
      </c>
      <c r="I845" t="s">
        <v>20</v>
      </c>
      <c r="J845" t="s">
        <v>2614</v>
      </c>
      <c r="K845" t="s">
        <v>330</v>
      </c>
      <c r="L845" t="s">
        <v>23</v>
      </c>
      <c r="M845" t="s">
        <v>323</v>
      </c>
      <c r="N845" t="s">
        <v>2615</v>
      </c>
      <c r="O845" t="s">
        <v>2616</v>
      </c>
    </row>
    <row r="846" spans="1:15" x14ac:dyDescent="0.2">
      <c r="A846">
        <v>845</v>
      </c>
      <c r="B846" t="s">
        <v>59</v>
      </c>
      <c r="C846" t="s">
        <v>60</v>
      </c>
      <c r="D846" t="s">
        <v>17</v>
      </c>
      <c r="E846" t="s">
        <v>18</v>
      </c>
      <c r="F846">
        <v>2.52</v>
      </c>
      <c r="G846">
        <v>108.4</v>
      </c>
      <c r="H846" t="s">
        <v>19</v>
      </c>
      <c r="I846" t="s">
        <v>104</v>
      </c>
      <c r="J846" t="s">
        <v>1938</v>
      </c>
      <c r="K846" t="s">
        <v>293</v>
      </c>
      <c r="L846" t="s">
        <v>581</v>
      </c>
      <c r="M846" t="s">
        <v>41</v>
      </c>
      <c r="N846" t="s">
        <v>2617</v>
      </c>
      <c r="O846" t="s">
        <v>2618</v>
      </c>
    </row>
    <row r="847" spans="1:15" x14ac:dyDescent="0.2">
      <c r="A847">
        <v>846</v>
      </c>
      <c r="B847" t="s">
        <v>27</v>
      </c>
      <c r="C847" t="s">
        <v>28</v>
      </c>
      <c r="D847" t="s">
        <v>17</v>
      </c>
      <c r="E847" t="s">
        <v>18</v>
      </c>
      <c r="F847">
        <v>2.46</v>
      </c>
      <c r="G847">
        <v>112.5</v>
      </c>
      <c r="H847" t="s">
        <v>37</v>
      </c>
      <c r="I847" t="s">
        <v>104</v>
      </c>
      <c r="J847" t="s">
        <v>2619</v>
      </c>
      <c r="K847" t="s">
        <v>148</v>
      </c>
      <c r="L847" t="s">
        <v>317</v>
      </c>
      <c r="M847" t="s">
        <v>32</v>
      </c>
      <c r="N847" t="s">
        <v>2620</v>
      </c>
      <c r="O847" t="s">
        <v>2621</v>
      </c>
    </row>
    <row r="848" spans="1:15" x14ac:dyDescent="0.2">
      <c r="A848">
        <v>847</v>
      </c>
      <c r="B848" t="s">
        <v>67</v>
      </c>
      <c r="C848" t="s">
        <v>68</v>
      </c>
      <c r="D848" t="s">
        <v>17</v>
      </c>
      <c r="E848" t="s">
        <v>69</v>
      </c>
      <c r="F848">
        <v>1.55</v>
      </c>
      <c r="G848">
        <v>29.5</v>
      </c>
      <c r="H848" t="s">
        <v>19</v>
      </c>
      <c r="I848" t="s">
        <v>104</v>
      </c>
      <c r="J848" t="s">
        <v>2622</v>
      </c>
      <c r="K848" t="s">
        <v>71</v>
      </c>
      <c r="L848" t="s">
        <v>310</v>
      </c>
      <c r="M848" t="s">
        <v>73</v>
      </c>
      <c r="N848" t="s">
        <v>2623</v>
      </c>
      <c r="O848" t="s">
        <v>2624</v>
      </c>
    </row>
    <row r="849" spans="1:15" x14ac:dyDescent="0.2">
      <c r="A849">
        <v>848</v>
      </c>
      <c r="B849" t="s">
        <v>145</v>
      </c>
      <c r="C849" t="s">
        <v>146</v>
      </c>
      <c r="D849" t="s">
        <v>17</v>
      </c>
      <c r="E849" t="s">
        <v>18</v>
      </c>
      <c r="F849">
        <v>2.16</v>
      </c>
      <c r="G849">
        <v>76.400000000000006</v>
      </c>
      <c r="H849" t="s">
        <v>19</v>
      </c>
      <c r="I849" t="s">
        <v>104</v>
      </c>
      <c r="J849" t="s">
        <v>2625</v>
      </c>
      <c r="K849" t="s">
        <v>148</v>
      </c>
      <c r="L849" t="s">
        <v>23</v>
      </c>
      <c r="M849" t="s">
        <v>41</v>
      </c>
      <c r="N849" t="s">
        <v>2626</v>
      </c>
      <c r="O849" t="s">
        <v>2627</v>
      </c>
    </row>
    <row r="850" spans="1:15" x14ac:dyDescent="0.2">
      <c r="A850">
        <v>849</v>
      </c>
      <c r="B850" t="s">
        <v>35</v>
      </c>
      <c r="C850" t="s">
        <v>36</v>
      </c>
      <c r="D850" t="s">
        <v>17</v>
      </c>
      <c r="E850" t="s">
        <v>18</v>
      </c>
      <c r="F850">
        <v>2.95</v>
      </c>
      <c r="G850">
        <v>216.9</v>
      </c>
      <c r="H850" t="s">
        <v>37</v>
      </c>
      <c r="I850" t="s">
        <v>20</v>
      </c>
      <c r="J850" t="s">
        <v>1535</v>
      </c>
      <c r="K850" t="s">
        <v>30</v>
      </c>
      <c r="L850" t="s">
        <v>40</v>
      </c>
      <c r="M850" t="s">
        <v>41</v>
      </c>
      <c r="N850" t="s">
        <v>2628</v>
      </c>
      <c r="O850" t="s">
        <v>2629</v>
      </c>
    </row>
    <row r="851" spans="1:15" x14ac:dyDescent="0.2">
      <c r="A851">
        <v>850</v>
      </c>
      <c r="B851" t="s">
        <v>15</v>
      </c>
      <c r="C851" t="s">
        <v>16</v>
      </c>
      <c r="D851" t="s">
        <v>17</v>
      </c>
      <c r="E851" t="s">
        <v>18</v>
      </c>
      <c r="F851">
        <v>1.52</v>
      </c>
      <c r="G851">
        <v>50.9</v>
      </c>
      <c r="H851" t="s">
        <v>37</v>
      </c>
      <c r="I851" t="s">
        <v>104</v>
      </c>
      <c r="J851" t="s">
        <v>2630</v>
      </c>
      <c r="K851" t="s">
        <v>22</v>
      </c>
      <c r="L851" t="s">
        <v>84</v>
      </c>
      <c r="M851" t="s">
        <v>24</v>
      </c>
      <c r="N851" t="s">
        <v>2631</v>
      </c>
      <c r="O851" t="s">
        <v>2632</v>
      </c>
    </row>
    <row r="852" spans="1:15" x14ac:dyDescent="0.2">
      <c r="A852">
        <v>851</v>
      </c>
      <c r="B852" t="s">
        <v>392</v>
      </c>
      <c r="C852" t="s">
        <v>393</v>
      </c>
      <c r="D852" t="s">
        <v>17</v>
      </c>
      <c r="E852" t="s">
        <v>18</v>
      </c>
      <c r="F852">
        <v>0.94</v>
      </c>
      <c r="G852">
        <v>35.799999999999997</v>
      </c>
      <c r="H852" t="s">
        <v>37</v>
      </c>
      <c r="I852" t="s">
        <v>104</v>
      </c>
      <c r="J852" t="s">
        <v>2633</v>
      </c>
      <c r="K852" t="s">
        <v>191</v>
      </c>
      <c r="L852" t="s">
        <v>475</v>
      </c>
      <c r="M852" t="s">
        <v>24</v>
      </c>
      <c r="N852" t="s">
        <v>2634</v>
      </c>
      <c r="O852" t="s">
        <v>2635</v>
      </c>
    </row>
    <row r="853" spans="1:15" x14ac:dyDescent="0.2">
      <c r="A853">
        <v>852</v>
      </c>
      <c r="B853" t="s">
        <v>87</v>
      </c>
      <c r="C853" t="s">
        <v>88</v>
      </c>
      <c r="D853" t="s">
        <v>17</v>
      </c>
      <c r="E853" t="s">
        <v>69</v>
      </c>
      <c r="F853">
        <v>1.35</v>
      </c>
      <c r="G853">
        <v>19.8</v>
      </c>
      <c r="H853" t="s">
        <v>61</v>
      </c>
      <c r="I853" t="s">
        <v>38</v>
      </c>
      <c r="J853" t="s">
        <v>2636</v>
      </c>
      <c r="K853" t="s">
        <v>106</v>
      </c>
      <c r="L853" t="s">
        <v>72</v>
      </c>
      <c r="M853" t="s">
        <v>32</v>
      </c>
      <c r="N853" t="s">
        <v>2637</v>
      </c>
      <c r="O853" t="s">
        <v>2638</v>
      </c>
    </row>
    <row r="854" spans="1:15" x14ac:dyDescent="0.2">
      <c r="A854">
        <v>853</v>
      </c>
      <c r="B854" t="s">
        <v>115</v>
      </c>
      <c r="C854" t="s">
        <v>116</v>
      </c>
      <c r="D854" t="s">
        <v>17</v>
      </c>
      <c r="E854" t="s">
        <v>18</v>
      </c>
      <c r="F854">
        <v>3.02</v>
      </c>
      <c r="G854">
        <v>283.5</v>
      </c>
      <c r="H854" t="s">
        <v>37</v>
      </c>
      <c r="I854" t="s">
        <v>20</v>
      </c>
      <c r="J854" t="s">
        <v>2639</v>
      </c>
      <c r="K854" t="s">
        <v>282</v>
      </c>
      <c r="L854" t="s">
        <v>56</v>
      </c>
      <c r="M854" t="s">
        <v>24</v>
      </c>
      <c r="N854" t="s">
        <v>2640</v>
      </c>
      <c r="O854" t="s">
        <v>2641</v>
      </c>
    </row>
    <row r="855" spans="1:15" x14ac:dyDescent="0.2">
      <c r="A855">
        <v>854</v>
      </c>
      <c r="B855" t="s">
        <v>320</v>
      </c>
      <c r="C855" t="s">
        <v>321</v>
      </c>
      <c r="D855" t="s">
        <v>17</v>
      </c>
      <c r="E855" t="s">
        <v>203</v>
      </c>
      <c r="F855">
        <v>2.2200000000000002</v>
      </c>
      <c r="G855">
        <v>83.9</v>
      </c>
      <c r="H855" t="s">
        <v>61</v>
      </c>
      <c r="I855" t="s">
        <v>38</v>
      </c>
      <c r="J855" t="s">
        <v>2642</v>
      </c>
      <c r="K855" t="s">
        <v>330</v>
      </c>
      <c r="L855" t="s">
        <v>355</v>
      </c>
      <c r="M855" t="s">
        <v>323</v>
      </c>
      <c r="N855" t="s">
        <v>2643</v>
      </c>
      <c r="O855" t="s">
        <v>2644</v>
      </c>
    </row>
    <row r="856" spans="1:15" x14ac:dyDescent="0.2">
      <c r="A856">
        <v>855</v>
      </c>
      <c r="B856" t="s">
        <v>35</v>
      </c>
      <c r="C856" t="s">
        <v>36</v>
      </c>
      <c r="D856" t="s">
        <v>17</v>
      </c>
      <c r="E856" t="s">
        <v>18</v>
      </c>
      <c r="F856">
        <v>3.98</v>
      </c>
      <c r="G856">
        <v>445.1</v>
      </c>
      <c r="H856" t="s">
        <v>19</v>
      </c>
      <c r="I856" t="s">
        <v>38</v>
      </c>
      <c r="J856" t="s">
        <v>2645</v>
      </c>
      <c r="K856" t="s">
        <v>240</v>
      </c>
      <c r="L856" t="s">
        <v>40</v>
      </c>
      <c r="M856" t="s">
        <v>41</v>
      </c>
      <c r="N856" t="s">
        <v>2646</v>
      </c>
      <c r="O856" t="s">
        <v>2647</v>
      </c>
    </row>
    <row r="857" spans="1:15" x14ac:dyDescent="0.2">
      <c r="A857">
        <v>856</v>
      </c>
      <c r="B857" t="s">
        <v>115</v>
      </c>
      <c r="C857" t="s">
        <v>116</v>
      </c>
      <c r="D857" t="s">
        <v>17</v>
      </c>
      <c r="E857" t="s">
        <v>18</v>
      </c>
      <c r="F857">
        <v>4.4800000000000004</v>
      </c>
      <c r="G857">
        <v>604.79999999999995</v>
      </c>
      <c r="H857" t="s">
        <v>19</v>
      </c>
      <c r="I857" t="s">
        <v>20</v>
      </c>
      <c r="J857" t="s">
        <v>2648</v>
      </c>
      <c r="K857" t="s">
        <v>139</v>
      </c>
      <c r="L857" t="s">
        <v>80</v>
      </c>
      <c r="M857" t="s">
        <v>24</v>
      </c>
      <c r="N857" t="s">
        <v>2649</v>
      </c>
      <c r="O857" t="s">
        <v>2650</v>
      </c>
    </row>
    <row r="858" spans="1:15" x14ac:dyDescent="0.2">
      <c r="A858">
        <v>857</v>
      </c>
      <c r="B858" t="s">
        <v>183</v>
      </c>
      <c r="C858" t="s">
        <v>184</v>
      </c>
      <c r="D858" t="s">
        <v>17</v>
      </c>
      <c r="E858" t="s">
        <v>18</v>
      </c>
      <c r="F858">
        <v>1.69</v>
      </c>
      <c r="G858">
        <v>51.5</v>
      </c>
      <c r="H858" t="s">
        <v>61</v>
      </c>
      <c r="I858" t="s">
        <v>38</v>
      </c>
      <c r="J858" t="s">
        <v>2651</v>
      </c>
      <c r="K858" t="s">
        <v>130</v>
      </c>
      <c r="L858" t="s">
        <v>788</v>
      </c>
      <c r="M858" t="s">
        <v>41</v>
      </c>
      <c r="N858" t="s">
        <v>2652</v>
      </c>
      <c r="O858" t="s">
        <v>2653</v>
      </c>
    </row>
    <row r="859" spans="1:15" x14ac:dyDescent="0.2">
      <c r="A859">
        <v>858</v>
      </c>
      <c r="B859" t="s">
        <v>320</v>
      </c>
      <c r="C859" t="s">
        <v>321</v>
      </c>
      <c r="D859" t="s">
        <v>17</v>
      </c>
      <c r="E859" t="s">
        <v>203</v>
      </c>
      <c r="F859">
        <v>2.25</v>
      </c>
      <c r="G859">
        <v>79.099999999999994</v>
      </c>
      <c r="H859" t="s">
        <v>19</v>
      </c>
      <c r="I859" t="s">
        <v>20</v>
      </c>
      <c r="J859" t="s">
        <v>2654</v>
      </c>
      <c r="K859" t="s">
        <v>330</v>
      </c>
      <c r="L859" t="s">
        <v>23</v>
      </c>
      <c r="M859" t="s">
        <v>323</v>
      </c>
      <c r="N859" t="s">
        <v>2655</v>
      </c>
      <c r="O859" t="s">
        <v>2656</v>
      </c>
    </row>
    <row r="860" spans="1:15" x14ac:dyDescent="0.2">
      <c r="A860">
        <v>859</v>
      </c>
      <c r="B860" t="s">
        <v>320</v>
      </c>
      <c r="C860" t="s">
        <v>321</v>
      </c>
      <c r="D860" t="s">
        <v>17</v>
      </c>
      <c r="E860" t="s">
        <v>203</v>
      </c>
      <c r="F860">
        <v>2.35</v>
      </c>
      <c r="G860">
        <v>105.8</v>
      </c>
      <c r="H860" t="s">
        <v>61</v>
      </c>
      <c r="I860" t="s">
        <v>38</v>
      </c>
      <c r="J860" t="s">
        <v>2657</v>
      </c>
      <c r="K860" t="s">
        <v>297</v>
      </c>
      <c r="L860" t="s">
        <v>355</v>
      </c>
      <c r="M860" t="s">
        <v>323</v>
      </c>
      <c r="N860" t="s">
        <v>2658</v>
      </c>
      <c r="O860" t="s">
        <v>2659</v>
      </c>
    </row>
    <row r="861" spans="1:15" x14ac:dyDescent="0.2">
      <c r="A861">
        <v>860</v>
      </c>
      <c r="B861" t="s">
        <v>120</v>
      </c>
      <c r="C861" t="s">
        <v>121</v>
      </c>
      <c r="D861" t="s">
        <v>17</v>
      </c>
      <c r="E861" t="s">
        <v>18</v>
      </c>
      <c r="F861">
        <v>3.16</v>
      </c>
      <c r="G861">
        <v>155.19999999999999</v>
      </c>
      <c r="H861" t="s">
        <v>19</v>
      </c>
      <c r="I861" t="s">
        <v>38</v>
      </c>
      <c r="J861" t="s">
        <v>1097</v>
      </c>
      <c r="K861" t="s">
        <v>123</v>
      </c>
      <c r="L861" t="s">
        <v>124</v>
      </c>
      <c r="M861" t="s">
        <v>73</v>
      </c>
      <c r="N861" t="s">
        <v>2660</v>
      </c>
      <c r="O861" t="s">
        <v>2661</v>
      </c>
    </row>
    <row r="862" spans="1:15" x14ac:dyDescent="0.2">
      <c r="A862">
        <v>861</v>
      </c>
      <c r="B862" t="s">
        <v>35</v>
      </c>
      <c r="C862" t="s">
        <v>36</v>
      </c>
      <c r="D862" t="s">
        <v>17</v>
      </c>
      <c r="E862" t="s">
        <v>18</v>
      </c>
      <c r="F862">
        <v>4.8099999999999996</v>
      </c>
      <c r="G862">
        <v>636.5</v>
      </c>
      <c r="H862" t="s">
        <v>19</v>
      </c>
      <c r="I862" t="s">
        <v>20</v>
      </c>
      <c r="J862" t="s">
        <v>2662</v>
      </c>
      <c r="K862" t="s">
        <v>240</v>
      </c>
      <c r="L862" t="s">
        <v>244</v>
      </c>
      <c r="M862" t="s">
        <v>41</v>
      </c>
      <c r="N862" t="s">
        <v>548</v>
      </c>
      <c r="O862" t="s">
        <v>2663</v>
      </c>
    </row>
    <row r="863" spans="1:15" x14ac:dyDescent="0.2">
      <c r="A863">
        <v>862</v>
      </c>
      <c r="B863" t="s">
        <v>183</v>
      </c>
      <c r="C863" t="s">
        <v>184</v>
      </c>
      <c r="D863" t="s">
        <v>17</v>
      </c>
      <c r="E863" t="s">
        <v>18</v>
      </c>
      <c r="F863">
        <v>1.94</v>
      </c>
      <c r="G863">
        <v>51.7</v>
      </c>
      <c r="H863" t="s">
        <v>61</v>
      </c>
      <c r="I863" t="s">
        <v>104</v>
      </c>
      <c r="J863" t="s">
        <v>2664</v>
      </c>
      <c r="K863" t="s">
        <v>130</v>
      </c>
      <c r="L863" t="s">
        <v>788</v>
      </c>
      <c r="M863" t="s">
        <v>41</v>
      </c>
      <c r="N863" t="s">
        <v>2665</v>
      </c>
      <c r="O863" t="s">
        <v>2666</v>
      </c>
    </row>
    <row r="864" spans="1:15" x14ac:dyDescent="0.2">
      <c r="A864">
        <v>863</v>
      </c>
      <c r="B864" t="s">
        <v>27</v>
      </c>
      <c r="C864" t="s">
        <v>28</v>
      </c>
      <c r="D864" t="s">
        <v>17</v>
      </c>
      <c r="E864" t="s">
        <v>18</v>
      </c>
      <c r="F864">
        <v>2.8</v>
      </c>
      <c r="G864">
        <v>157.6</v>
      </c>
      <c r="H864" t="s">
        <v>19</v>
      </c>
      <c r="I864" t="s">
        <v>20</v>
      </c>
      <c r="J864" t="s">
        <v>2667</v>
      </c>
      <c r="K864" t="s">
        <v>45</v>
      </c>
      <c r="L864" t="s">
        <v>131</v>
      </c>
      <c r="M864" t="s">
        <v>32</v>
      </c>
      <c r="N864" t="s">
        <v>2668</v>
      </c>
      <c r="O864" t="s">
        <v>2669</v>
      </c>
    </row>
    <row r="865" spans="1:15" x14ac:dyDescent="0.2">
      <c r="A865">
        <v>864</v>
      </c>
      <c r="B865" t="s">
        <v>201</v>
      </c>
      <c r="C865" t="s">
        <v>202</v>
      </c>
      <c r="D865" t="s">
        <v>17</v>
      </c>
      <c r="E865" t="s">
        <v>203</v>
      </c>
      <c r="F865">
        <v>2.48</v>
      </c>
      <c r="G865">
        <v>122.3</v>
      </c>
      <c r="H865" t="s">
        <v>19</v>
      </c>
      <c r="I865" t="s">
        <v>20</v>
      </c>
      <c r="J865" t="s">
        <v>2670</v>
      </c>
      <c r="K865" t="s">
        <v>282</v>
      </c>
      <c r="L865" t="s">
        <v>259</v>
      </c>
      <c r="M865" t="s">
        <v>41</v>
      </c>
      <c r="N865" t="s">
        <v>2671</v>
      </c>
      <c r="O865" t="s">
        <v>2672</v>
      </c>
    </row>
    <row r="866" spans="1:15" x14ac:dyDescent="0.2">
      <c r="A866">
        <v>865</v>
      </c>
      <c r="B866" t="s">
        <v>127</v>
      </c>
      <c r="C866" t="s">
        <v>128</v>
      </c>
      <c r="D866" t="s">
        <v>17</v>
      </c>
      <c r="E866" t="s">
        <v>18</v>
      </c>
      <c r="F866">
        <v>5.2</v>
      </c>
      <c r="G866">
        <v>751.3</v>
      </c>
      <c r="H866" t="s">
        <v>19</v>
      </c>
      <c r="I866" t="s">
        <v>104</v>
      </c>
      <c r="J866" t="s">
        <v>2673</v>
      </c>
      <c r="K866" t="s">
        <v>52</v>
      </c>
      <c r="L866" t="s">
        <v>31</v>
      </c>
      <c r="M866" t="s">
        <v>24</v>
      </c>
      <c r="N866" t="s">
        <v>2674</v>
      </c>
      <c r="O866" t="s">
        <v>2675</v>
      </c>
    </row>
    <row r="867" spans="1:15" x14ac:dyDescent="0.2">
      <c r="A867">
        <v>866</v>
      </c>
      <c r="B867" t="s">
        <v>59</v>
      </c>
      <c r="C867" t="s">
        <v>60</v>
      </c>
      <c r="D867" t="s">
        <v>17</v>
      </c>
      <c r="E867" t="s">
        <v>18</v>
      </c>
      <c r="F867">
        <v>2.86</v>
      </c>
      <c r="G867">
        <v>145.6</v>
      </c>
      <c r="H867" t="s">
        <v>19</v>
      </c>
      <c r="I867" t="s">
        <v>104</v>
      </c>
      <c r="J867" t="s">
        <v>2676</v>
      </c>
      <c r="K867" t="s">
        <v>63</v>
      </c>
      <c r="L867" t="s">
        <v>64</v>
      </c>
      <c r="M867" t="s">
        <v>41</v>
      </c>
      <c r="N867" t="s">
        <v>2677</v>
      </c>
      <c r="O867" t="s">
        <v>2678</v>
      </c>
    </row>
    <row r="868" spans="1:15" x14ac:dyDescent="0.2">
      <c r="A868">
        <v>867</v>
      </c>
      <c r="B868" t="s">
        <v>145</v>
      </c>
      <c r="C868" t="s">
        <v>146</v>
      </c>
      <c r="D868" t="s">
        <v>17</v>
      </c>
      <c r="E868" t="s">
        <v>18</v>
      </c>
      <c r="F868">
        <v>2.48</v>
      </c>
      <c r="G868">
        <v>108.1</v>
      </c>
      <c r="H868" t="s">
        <v>19</v>
      </c>
      <c r="I868" t="s">
        <v>20</v>
      </c>
      <c r="J868" t="s">
        <v>2679</v>
      </c>
      <c r="K868" t="s">
        <v>148</v>
      </c>
      <c r="L868" t="s">
        <v>475</v>
      </c>
      <c r="M868" t="s">
        <v>41</v>
      </c>
      <c r="N868" t="s">
        <v>2680</v>
      </c>
      <c r="O868" t="s">
        <v>2681</v>
      </c>
    </row>
    <row r="869" spans="1:15" x14ac:dyDescent="0.2">
      <c r="A869">
        <v>868</v>
      </c>
      <c r="B869" t="s">
        <v>183</v>
      </c>
      <c r="C869" t="s">
        <v>184</v>
      </c>
      <c r="D869" t="s">
        <v>17</v>
      </c>
      <c r="E869" t="s">
        <v>18</v>
      </c>
      <c r="F869">
        <v>1.68</v>
      </c>
      <c r="G869">
        <v>40.4</v>
      </c>
      <c r="H869" t="s">
        <v>19</v>
      </c>
      <c r="I869" t="s">
        <v>104</v>
      </c>
      <c r="J869" t="s">
        <v>2682</v>
      </c>
      <c r="K869" t="s">
        <v>130</v>
      </c>
      <c r="L869" t="s">
        <v>788</v>
      </c>
      <c r="M869" t="s">
        <v>41</v>
      </c>
      <c r="N869" t="s">
        <v>2683</v>
      </c>
      <c r="O869" t="s">
        <v>2684</v>
      </c>
    </row>
    <row r="870" spans="1:15" x14ac:dyDescent="0.2">
      <c r="A870">
        <v>869</v>
      </c>
      <c r="B870" t="s">
        <v>188</v>
      </c>
      <c r="C870" t="s">
        <v>189</v>
      </c>
      <c r="D870" t="s">
        <v>17</v>
      </c>
      <c r="E870" t="s">
        <v>18</v>
      </c>
      <c r="F870">
        <v>1.98</v>
      </c>
      <c r="G870">
        <v>58.9</v>
      </c>
      <c r="H870" t="s">
        <v>37</v>
      </c>
      <c r="I870" t="s">
        <v>104</v>
      </c>
      <c r="J870" t="s">
        <v>2685</v>
      </c>
      <c r="K870" t="s">
        <v>191</v>
      </c>
      <c r="L870" t="s">
        <v>80</v>
      </c>
      <c r="M870" t="s">
        <v>24</v>
      </c>
      <c r="N870" t="s">
        <v>2686</v>
      </c>
      <c r="O870" t="s">
        <v>2687</v>
      </c>
    </row>
    <row r="871" spans="1:15" x14ac:dyDescent="0.2">
      <c r="A871">
        <v>870</v>
      </c>
      <c r="B871" t="s">
        <v>201</v>
      </c>
      <c r="C871" t="s">
        <v>202</v>
      </c>
      <c r="D871" t="s">
        <v>17</v>
      </c>
      <c r="E871" t="s">
        <v>203</v>
      </c>
      <c r="F871">
        <v>2.62</v>
      </c>
      <c r="G871">
        <v>120.6</v>
      </c>
      <c r="H871" t="s">
        <v>19</v>
      </c>
      <c r="I871" t="s">
        <v>38</v>
      </c>
      <c r="J871" t="s">
        <v>2688</v>
      </c>
      <c r="K871" t="s">
        <v>106</v>
      </c>
      <c r="L871" t="s">
        <v>23</v>
      </c>
      <c r="M871" t="s">
        <v>41</v>
      </c>
      <c r="N871" t="s">
        <v>2689</v>
      </c>
      <c r="O871" t="s">
        <v>2690</v>
      </c>
    </row>
    <row r="872" spans="1:15" x14ac:dyDescent="0.2">
      <c r="A872">
        <v>871</v>
      </c>
      <c r="B872" t="s">
        <v>127</v>
      </c>
      <c r="C872" t="s">
        <v>128</v>
      </c>
      <c r="D872" t="s">
        <v>17</v>
      </c>
      <c r="E872" t="s">
        <v>18</v>
      </c>
      <c r="F872">
        <v>5.48</v>
      </c>
      <c r="G872">
        <v>918.4</v>
      </c>
      <c r="H872" t="s">
        <v>19</v>
      </c>
      <c r="I872" t="s">
        <v>104</v>
      </c>
      <c r="J872" t="s">
        <v>2691</v>
      </c>
      <c r="K872" t="s">
        <v>210</v>
      </c>
      <c r="L872" t="s">
        <v>31</v>
      </c>
      <c r="M872" t="s">
        <v>24</v>
      </c>
      <c r="N872" t="s">
        <v>2692</v>
      </c>
      <c r="O872" t="s">
        <v>2693</v>
      </c>
    </row>
    <row r="873" spans="1:15" x14ac:dyDescent="0.2">
      <c r="A873">
        <v>872</v>
      </c>
      <c r="B873" t="s">
        <v>35</v>
      </c>
      <c r="C873" t="s">
        <v>36</v>
      </c>
      <c r="D873" t="s">
        <v>17</v>
      </c>
      <c r="E873" t="s">
        <v>18</v>
      </c>
      <c r="F873">
        <v>3.9</v>
      </c>
      <c r="G873">
        <v>427.3</v>
      </c>
      <c r="H873" t="s">
        <v>61</v>
      </c>
      <c r="I873" t="s">
        <v>104</v>
      </c>
      <c r="J873" t="s">
        <v>2694</v>
      </c>
      <c r="K873" t="s">
        <v>30</v>
      </c>
      <c r="L873" t="s">
        <v>40</v>
      </c>
      <c r="M873" t="s">
        <v>41</v>
      </c>
      <c r="N873" t="s">
        <v>2695</v>
      </c>
      <c r="O873" t="s">
        <v>2696</v>
      </c>
    </row>
    <row r="874" spans="1:15" x14ac:dyDescent="0.2">
      <c r="A874">
        <v>873</v>
      </c>
      <c r="B874" t="s">
        <v>145</v>
      </c>
      <c r="C874" t="s">
        <v>146</v>
      </c>
      <c r="D874" t="s">
        <v>17</v>
      </c>
      <c r="E874" t="s">
        <v>18</v>
      </c>
      <c r="F874">
        <v>2.69</v>
      </c>
      <c r="G874">
        <v>102.7</v>
      </c>
      <c r="H874" t="s">
        <v>61</v>
      </c>
      <c r="I874" t="s">
        <v>38</v>
      </c>
      <c r="J874" t="s">
        <v>2697</v>
      </c>
      <c r="K874" t="s">
        <v>148</v>
      </c>
      <c r="L874" t="s">
        <v>475</v>
      </c>
      <c r="M874" t="s">
        <v>41</v>
      </c>
      <c r="N874" t="s">
        <v>2698</v>
      </c>
      <c r="O874" t="s">
        <v>2699</v>
      </c>
    </row>
    <row r="875" spans="1:15" x14ac:dyDescent="0.2">
      <c r="A875">
        <v>874</v>
      </c>
      <c r="B875" t="s">
        <v>35</v>
      </c>
      <c r="C875" t="s">
        <v>36</v>
      </c>
      <c r="D875" t="s">
        <v>17</v>
      </c>
      <c r="E875" t="s">
        <v>18</v>
      </c>
      <c r="F875">
        <v>3.26</v>
      </c>
      <c r="G875">
        <v>307.39999999999998</v>
      </c>
      <c r="H875" t="s">
        <v>19</v>
      </c>
      <c r="I875" t="s">
        <v>104</v>
      </c>
      <c r="J875" t="s">
        <v>2700</v>
      </c>
      <c r="K875" t="s">
        <v>30</v>
      </c>
      <c r="L875" t="s">
        <v>244</v>
      </c>
      <c r="M875" t="s">
        <v>41</v>
      </c>
      <c r="N875" t="s">
        <v>2701</v>
      </c>
      <c r="O875" t="s">
        <v>2702</v>
      </c>
    </row>
    <row r="876" spans="1:15" x14ac:dyDescent="0.2">
      <c r="A876">
        <v>875</v>
      </c>
      <c r="B876" t="s">
        <v>145</v>
      </c>
      <c r="C876" t="s">
        <v>146</v>
      </c>
      <c r="D876" t="s">
        <v>17</v>
      </c>
      <c r="E876" t="s">
        <v>18</v>
      </c>
      <c r="F876">
        <v>2.56</v>
      </c>
      <c r="G876">
        <v>97.8</v>
      </c>
      <c r="H876" t="s">
        <v>19</v>
      </c>
      <c r="I876" t="s">
        <v>104</v>
      </c>
      <c r="J876" t="s">
        <v>2703</v>
      </c>
      <c r="K876" t="s">
        <v>148</v>
      </c>
      <c r="L876" t="s">
        <v>475</v>
      </c>
      <c r="M876" t="s">
        <v>41</v>
      </c>
      <c r="N876" t="s">
        <v>2704</v>
      </c>
      <c r="O876" t="s">
        <v>2705</v>
      </c>
    </row>
    <row r="877" spans="1:15" x14ac:dyDescent="0.2">
      <c r="A877">
        <v>876</v>
      </c>
      <c r="B877" t="s">
        <v>320</v>
      </c>
      <c r="C877" t="s">
        <v>321</v>
      </c>
      <c r="D877" t="s">
        <v>17</v>
      </c>
      <c r="E877" t="s">
        <v>203</v>
      </c>
      <c r="F877">
        <v>1.1000000000000001</v>
      </c>
      <c r="G877">
        <v>37.700000000000003</v>
      </c>
      <c r="H877" t="s">
        <v>37</v>
      </c>
      <c r="I877" t="s">
        <v>20</v>
      </c>
      <c r="J877" t="s">
        <v>2706</v>
      </c>
      <c r="K877" t="s">
        <v>330</v>
      </c>
      <c r="L877" t="s">
        <v>23</v>
      </c>
      <c r="M877" t="s">
        <v>323</v>
      </c>
      <c r="N877" t="s">
        <v>2707</v>
      </c>
      <c r="O877" t="s">
        <v>2708</v>
      </c>
    </row>
    <row r="878" spans="1:15" x14ac:dyDescent="0.2">
      <c r="A878">
        <v>877</v>
      </c>
      <c r="B878" t="s">
        <v>49</v>
      </c>
      <c r="C878" t="s">
        <v>50</v>
      </c>
      <c r="D878" t="s">
        <v>17</v>
      </c>
      <c r="E878" t="s">
        <v>18</v>
      </c>
      <c r="F878">
        <v>3.07</v>
      </c>
      <c r="G878">
        <v>157.5</v>
      </c>
      <c r="H878" t="s">
        <v>19</v>
      </c>
      <c r="I878" t="s">
        <v>104</v>
      </c>
      <c r="J878" t="s">
        <v>1175</v>
      </c>
      <c r="K878" t="s">
        <v>1169</v>
      </c>
      <c r="L878" t="s">
        <v>56</v>
      </c>
      <c r="M878" t="s">
        <v>32</v>
      </c>
      <c r="N878" t="s">
        <v>2709</v>
      </c>
      <c r="O878" t="s">
        <v>2710</v>
      </c>
    </row>
    <row r="879" spans="1:15" x14ac:dyDescent="0.2">
      <c r="A879">
        <v>878</v>
      </c>
      <c r="B879" t="s">
        <v>320</v>
      </c>
      <c r="C879" t="s">
        <v>321</v>
      </c>
      <c r="D879" t="s">
        <v>17</v>
      </c>
      <c r="E879" t="s">
        <v>203</v>
      </c>
      <c r="F879">
        <v>2.0099999999999998</v>
      </c>
      <c r="G879">
        <v>78.2</v>
      </c>
      <c r="H879" t="s">
        <v>19</v>
      </c>
      <c r="I879" t="s">
        <v>104</v>
      </c>
      <c r="J879" t="s">
        <v>636</v>
      </c>
      <c r="K879" t="s">
        <v>297</v>
      </c>
      <c r="L879" t="s">
        <v>23</v>
      </c>
      <c r="M879" t="s">
        <v>323</v>
      </c>
      <c r="N879" t="s">
        <v>2711</v>
      </c>
      <c r="O879" t="s">
        <v>2712</v>
      </c>
    </row>
    <row r="880" spans="1:15" x14ac:dyDescent="0.2">
      <c r="A880">
        <v>879</v>
      </c>
      <c r="B880" t="s">
        <v>76</v>
      </c>
      <c r="C880" t="s">
        <v>77</v>
      </c>
      <c r="D880" t="s">
        <v>17</v>
      </c>
      <c r="E880" t="s">
        <v>18</v>
      </c>
      <c r="F880">
        <v>2.69</v>
      </c>
      <c r="G880">
        <v>132</v>
      </c>
      <c r="H880" t="s">
        <v>19</v>
      </c>
      <c r="I880" t="s">
        <v>104</v>
      </c>
      <c r="J880" t="s">
        <v>2713</v>
      </c>
      <c r="K880" t="s">
        <v>350</v>
      </c>
      <c r="L880" t="s">
        <v>80</v>
      </c>
      <c r="M880" t="s">
        <v>24</v>
      </c>
      <c r="N880" t="s">
        <v>2714</v>
      </c>
      <c r="O880" t="s">
        <v>2715</v>
      </c>
    </row>
    <row r="881" spans="1:15" x14ac:dyDescent="0.2">
      <c r="A881">
        <v>880</v>
      </c>
      <c r="B881" t="s">
        <v>59</v>
      </c>
      <c r="C881" t="s">
        <v>60</v>
      </c>
      <c r="D881" t="s">
        <v>17</v>
      </c>
      <c r="E881" t="s">
        <v>18</v>
      </c>
      <c r="F881">
        <v>2.98</v>
      </c>
      <c r="G881">
        <v>178.7</v>
      </c>
      <c r="H881" t="s">
        <v>19</v>
      </c>
      <c r="I881" t="s">
        <v>104</v>
      </c>
      <c r="J881" t="s">
        <v>2716</v>
      </c>
      <c r="K881" t="s">
        <v>63</v>
      </c>
      <c r="L881" t="s">
        <v>23</v>
      </c>
      <c r="M881" t="s">
        <v>41</v>
      </c>
      <c r="N881" t="s">
        <v>2717</v>
      </c>
      <c r="O881" t="s">
        <v>2718</v>
      </c>
    </row>
    <row r="882" spans="1:15" x14ac:dyDescent="0.2">
      <c r="A882">
        <v>881</v>
      </c>
      <c r="B882" t="s">
        <v>76</v>
      </c>
      <c r="C882" t="s">
        <v>77</v>
      </c>
      <c r="D882" t="s">
        <v>17</v>
      </c>
      <c r="E882" t="s">
        <v>18</v>
      </c>
      <c r="F882">
        <v>2.0499999999999998</v>
      </c>
      <c r="G882">
        <v>77</v>
      </c>
      <c r="H882" t="s">
        <v>19</v>
      </c>
      <c r="I882" t="s">
        <v>104</v>
      </c>
      <c r="J882" t="s">
        <v>2719</v>
      </c>
      <c r="K882" t="s">
        <v>350</v>
      </c>
      <c r="L882" t="s">
        <v>80</v>
      </c>
      <c r="M882" t="s">
        <v>24</v>
      </c>
      <c r="N882" t="s">
        <v>2720</v>
      </c>
      <c r="O882" t="s">
        <v>2721</v>
      </c>
    </row>
    <row r="883" spans="1:15" x14ac:dyDescent="0.2">
      <c r="A883">
        <v>882</v>
      </c>
      <c r="B883" t="s">
        <v>127</v>
      </c>
      <c r="C883" t="s">
        <v>128</v>
      </c>
      <c r="D883" t="s">
        <v>17</v>
      </c>
      <c r="E883" t="s">
        <v>18</v>
      </c>
      <c r="F883">
        <v>4.2300000000000004</v>
      </c>
      <c r="G883">
        <v>524.70000000000005</v>
      </c>
      <c r="H883" t="s">
        <v>61</v>
      </c>
      <c r="I883" t="s">
        <v>20</v>
      </c>
      <c r="J883" t="s">
        <v>2722</v>
      </c>
      <c r="K883" t="s">
        <v>286</v>
      </c>
      <c r="L883" t="s">
        <v>31</v>
      </c>
      <c r="M883" t="s">
        <v>24</v>
      </c>
      <c r="N883" t="s">
        <v>2723</v>
      </c>
      <c r="O883" t="s">
        <v>2724</v>
      </c>
    </row>
    <row r="884" spans="1:15" x14ac:dyDescent="0.2">
      <c r="A884">
        <v>883</v>
      </c>
      <c r="B884" t="s">
        <v>392</v>
      </c>
      <c r="C884" t="s">
        <v>393</v>
      </c>
      <c r="D884" t="s">
        <v>17</v>
      </c>
      <c r="E884" t="s">
        <v>18</v>
      </c>
      <c r="F884">
        <v>3.03</v>
      </c>
      <c r="G884">
        <v>118.1</v>
      </c>
      <c r="H884" t="s">
        <v>19</v>
      </c>
      <c r="I884" t="s">
        <v>38</v>
      </c>
      <c r="J884" t="s">
        <v>565</v>
      </c>
      <c r="K884" t="s">
        <v>191</v>
      </c>
      <c r="L884" t="s">
        <v>475</v>
      </c>
      <c r="M884" t="s">
        <v>24</v>
      </c>
      <c r="N884" t="s">
        <v>2725</v>
      </c>
      <c r="O884" t="s">
        <v>2726</v>
      </c>
    </row>
    <row r="885" spans="1:15" x14ac:dyDescent="0.2">
      <c r="A885">
        <v>884</v>
      </c>
      <c r="B885" t="s">
        <v>27</v>
      </c>
      <c r="C885" t="s">
        <v>28</v>
      </c>
      <c r="D885" t="s">
        <v>17</v>
      </c>
      <c r="E885" t="s">
        <v>18</v>
      </c>
      <c r="F885">
        <v>3.09</v>
      </c>
      <c r="G885">
        <v>187.3</v>
      </c>
      <c r="H885" t="s">
        <v>61</v>
      </c>
      <c r="I885" t="s">
        <v>38</v>
      </c>
      <c r="J885" t="s">
        <v>2727</v>
      </c>
      <c r="K885" t="s">
        <v>30</v>
      </c>
      <c r="L885" t="s">
        <v>317</v>
      </c>
      <c r="M885" t="s">
        <v>32</v>
      </c>
      <c r="N885" t="s">
        <v>2728</v>
      </c>
      <c r="O885" t="s">
        <v>2729</v>
      </c>
    </row>
    <row r="886" spans="1:15" x14ac:dyDescent="0.2">
      <c r="A886">
        <v>885</v>
      </c>
      <c r="B886" t="s">
        <v>27</v>
      </c>
      <c r="C886" t="s">
        <v>28</v>
      </c>
      <c r="D886" t="s">
        <v>17</v>
      </c>
      <c r="E886" t="s">
        <v>18</v>
      </c>
      <c r="F886">
        <v>1.81</v>
      </c>
      <c r="G886">
        <v>99.8</v>
      </c>
      <c r="H886" t="s">
        <v>37</v>
      </c>
      <c r="I886" t="s">
        <v>104</v>
      </c>
      <c r="J886" t="s">
        <v>2730</v>
      </c>
      <c r="K886" t="s">
        <v>177</v>
      </c>
      <c r="L886" t="s">
        <v>31</v>
      </c>
      <c r="M886" t="s">
        <v>32</v>
      </c>
      <c r="N886" t="s">
        <v>2731</v>
      </c>
      <c r="O886" t="s">
        <v>2732</v>
      </c>
    </row>
    <row r="887" spans="1:15" x14ac:dyDescent="0.2">
      <c r="A887">
        <v>886</v>
      </c>
      <c r="B887" t="s">
        <v>76</v>
      </c>
      <c r="C887" t="s">
        <v>77</v>
      </c>
      <c r="D887" t="s">
        <v>17</v>
      </c>
      <c r="E887" t="s">
        <v>18</v>
      </c>
      <c r="F887">
        <v>2.2599999999999998</v>
      </c>
      <c r="G887">
        <v>102.4</v>
      </c>
      <c r="H887" t="s">
        <v>19</v>
      </c>
      <c r="I887" t="s">
        <v>104</v>
      </c>
      <c r="J887" t="s">
        <v>2733</v>
      </c>
      <c r="K887" t="s">
        <v>603</v>
      </c>
      <c r="L887" t="s">
        <v>216</v>
      </c>
      <c r="M887" t="s">
        <v>24</v>
      </c>
      <c r="N887" t="s">
        <v>2734</v>
      </c>
      <c r="O887" t="s">
        <v>2735</v>
      </c>
    </row>
    <row r="888" spans="1:15" x14ac:dyDescent="0.2">
      <c r="A888">
        <v>887</v>
      </c>
      <c r="B888" t="s">
        <v>207</v>
      </c>
      <c r="C888" t="s">
        <v>208</v>
      </c>
      <c r="D888" t="s">
        <v>17</v>
      </c>
      <c r="E888" t="s">
        <v>18</v>
      </c>
      <c r="F888">
        <v>2.06</v>
      </c>
      <c r="G888">
        <v>49.3</v>
      </c>
      <c r="H888" t="s">
        <v>19</v>
      </c>
      <c r="I888" t="s">
        <v>20</v>
      </c>
      <c r="J888" t="s">
        <v>2736</v>
      </c>
      <c r="K888" t="s">
        <v>210</v>
      </c>
      <c r="L888" t="s">
        <v>452</v>
      </c>
      <c r="M888" t="s">
        <v>24</v>
      </c>
      <c r="N888" t="s">
        <v>2737</v>
      </c>
      <c r="O888" t="s">
        <v>2738</v>
      </c>
    </row>
    <row r="889" spans="1:15" x14ac:dyDescent="0.2">
      <c r="A889">
        <v>888</v>
      </c>
      <c r="B889" t="s">
        <v>59</v>
      </c>
      <c r="C889" t="s">
        <v>60</v>
      </c>
      <c r="D889" t="s">
        <v>17</v>
      </c>
      <c r="E889" t="s">
        <v>18</v>
      </c>
      <c r="F889">
        <v>0.27</v>
      </c>
      <c r="G889">
        <v>32.700000000000003</v>
      </c>
      <c r="H889" t="s">
        <v>156</v>
      </c>
      <c r="I889" t="s">
        <v>38</v>
      </c>
      <c r="J889" t="s">
        <v>2739</v>
      </c>
      <c r="K889" t="s">
        <v>520</v>
      </c>
      <c r="L889" t="s">
        <v>23</v>
      </c>
      <c r="M889" t="s">
        <v>41</v>
      </c>
      <c r="N889" t="s">
        <v>2740</v>
      </c>
      <c r="O889" t="s">
        <v>2741</v>
      </c>
    </row>
    <row r="890" spans="1:15" x14ac:dyDescent="0.2">
      <c r="A890">
        <v>889</v>
      </c>
      <c r="B890" t="s">
        <v>188</v>
      </c>
      <c r="C890" t="s">
        <v>189</v>
      </c>
      <c r="D890" t="s">
        <v>17</v>
      </c>
      <c r="E890" t="s">
        <v>18</v>
      </c>
      <c r="F890">
        <v>2.21</v>
      </c>
      <c r="G890">
        <v>77.3</v>
      </c>
      <c r="H890" t="s">
        <v>19</v>
      </c>
      <c r="I890" t="s">
        <v>38</v>
      </c>
      <c r="J890" t="s">
        <v>2742</v>
      </c>
      <c r="K890" t="s">
        <v>252</v>
      </c>
      <c r="L890" t="s">
        <v>46</v>
      </c>
      <c r="M890" t="s">
        <v>24</v>
      </c>
      <c r="N890" t="s">
        <v>2743</v>
      </c>
      <c r="O890" t="s">
        <v>2744</v>
      </c>
    </row>
    <row r="891" spans="1:15" x14ac:dyDescent="0.2">
      <c r="A891">
        <v>890</v>
      </c>
      <c r="B891" t="s">
        <v>188</v>
      </c>
      <c r="C891" t="s">
        <v>189</v>
      </c>
      <c r="D891" t="s">
        <v>17</v>
      </c>
      <c r="E891" t="s">
        <v>18</v>
      </c>
      <c r="F891">
        <v>2.74</v>
      </c>
      <c r="G891">
        <v>107.4</v>
      </c>
      <c r="H891" t="s">
        <v>19</v>
      </c>
      <c r="I891" t="s">
        <v>20</v>
      </c>
      <c r="J891" t="s">
        <v>292</v>
      </c>
      <c r="K891" t="s">
        <v>252</v>
      </c>
      <c r="L891" t="s">
        <v>80</v>
      </c>
      <c r="M891" t="s">
        <v>24</v>
      </c>
      <c r="N891" t="s">
        <v>2745</v>
      </c>
      <c r="O891" t="s">
        <v>2746</v>
      </c>
    </row>
    <row r="892" spans="1:15" x14ac:dyDescent="0.2">
      <c r="A892">
        <v>891</v>
      </c>
      <c r="B892" t="s">
        <v>35</v>
      </c>
      <c r="C892" t="s">
        <v>36</v>
      </c>
      <c r="D892" t="s">
        <v>17</v>
      </c>
      <c r="E892" t="s">
        <v>18</v>
      </c>
      <c r="F892">
        <v>4.79</v>
      </c>
      <c r="G892">
        <v>718.2</v>
      </c>
      <c r="H892" t="s">
        <v>19</v>
      </c>
      <c r="I892" t="s">
        <v>38</v>
      </c>
      <c r="J892" t="s">
        <v>2747</v>
      </c>
      <c r="K892" t="s">
        <v>30</v>
      </c>
      <c r="L892" t="s">
        <v>244</v>
      </c>
      <c r="M892" t="s">
        <v>41</v>
      </c>
      <c r="N892" t="s">
        <v>2748</v>
      </c>
      <c r="O892" t="s">
        <v>2749</v>
      </c>
    </row>
    <row r="893" spans="1:15" x14ac:dyDescent="0.2">
      <c r="A893">
        <v>892</v>
      </c>
      <c r="B893" t="s">
        <v>392</v>
      </c>
      <c r="C893" t="s">
        <v>393</v>
      </c>
      <c r="D893" t="s">
        <v>17</v>
      </c>
      <c r="E893" t="s">
        <v>18</v>
      </c>
      <c r="F893">
        <v>2.74</v>
      </c>
      <c r="G893">
        <v>96.4</v>
      </c>
      <c r="H893" t="s">
        <v>19</v>
      </c>
      <c r="I893" t="s">
        <v>38</v>
      </c>
      <c r="J893" t="s">
        <v>2750</v>
      </c>
      <c r="K893" t="s">
        <v>191</v>
      </c>
      <c r="L893" t="s">
        <v>46</v>
      </c>
      <c r="M893" t="s">
        <v>24</v>
      </c>
      <c r="N893" t="s">
        <v>2751</v>
      </c>
      <c r="O893" t="s">
        <v>2752</v>
      </c>
    </row>
    <row r="894" spans="1:15" x14ac:dyDescent="0.2">
      <c r="A894">
        <v>893</v>
      </c>
      <c r="B894" t="s">
        <v>207</v>
      </c>
      <c r="C894" t="s">
        <v>208</v>
      </c>
      <c r="D894" t="s">
        <v>17</v>
      </c>
      <c r="E894" t="s">
        <v>18</v>
      </c>
      <c r="F894">
        <v>2.54</v>
      </c>
      <c r="G894">
        <v>78.2</v>
      </c>
      <c r="H894" t="s">
        <v>19</v>
      </c>
      <c r="I894" t="s">
        <v>20</v>
      </c>
      <c r="J894" t="s">
        <v>2753</v>
      </c>
      <c r="K894" t="s">
        <v>210</v>
      </c>
      <c r="L894" t="s">
        <v>211</v>
      </c>
      <c r="M894" t="s">
        <v>24</v>
      </c>
      <c r="N894" t="s">
        <v>2754</v>
      </c>
      <c r="O894" t="s">
        <v>2755</v>
      </c>
    </row>
    <row r="895" spans="1:15" x14ac:dyDescent="0.2">
      <c r="A895">
        <v>894</v>
      </c>
      <c r="B895" t="s">
        <v>15</v>
      </c>
      <c r="C895" t="s">
        <v>16</v>
      </c>
      <c r="D895" t="s">
        <v>17</v>
      </c>
      <c r="E895" t="s">
        <v>18</v>
      </c>
      <c r="F895">
        <v>2.35</v>
      </c>
      <c r="G895">
        <v>89.8</v>
      </c>
      <c r="H895" t="s">
        <v>61</v>
      </c>
      <c r="I895" t="s">
        <v>104</v>
      </c>
      <c r="J895" t="s">
        <v>2756</v>
      </c>
      <c r="K895" t="s">
        <v>233</v>
      </c>
      <c r="L895" t="s">
        <v>46</v>
      </c>
      <c r="M895" t="s">
        <v>24</v>
      </c>
      <c r="N895" t="s">
        <v>2757</v>
      </c>
      <c r="O895" t="s">
        <v>2758</v>
      </c>
    </row>
    <row r="896" spans="1:15" x14ac:dyDescent="0.2">
      <c r="A896">
        <v>895</v>
      </c>
      <c r="B896" t="s">
        <v>392</v>
      </c>
      <c r="C896" t="s">
        <v>393</v>
      </c>
      <c r="D896" t="s">
        <v>17</v>
      </c>
      <c r="E896" t="s">
        <v>18</v>
      </c>
      <c r="F896">
        <v>2.83</v>
      </c>
      <c r="G896">
        <v>119.8</v>
      </c>
      <c r="H896" t="s">
        <v>19</v>
      </c>
      <c r="I896" t="s">
        <v>38</v>
      </c>
      <c r="J896" t="s">
        <v>2759</v>
      </c>
      <c r="K896" t="s">
        <v>191</v>
      </c>
      <c r="L896" t="s">
        <v>46</v>
      </c>
      <c r="M896" t="s">
        <v>24</v>
      </c>
      <c r="N896" t="s">
        <v>2147</v>
      </c>
      <c r="O896" t="s">
        <v>2760</v>
      </c>
    </row>
    <row r="897" spans="1:15" x14ac:dyDescent="0.2">
      <c r="A897">
        <v>896</v>
      </c>
      <c r="B897" t="s">
        <v>201</v>
      </c>
      <c r="C897" t="s">
        <v>202</v>
      </c>
      <c r="D897" t="s">
        <v>17</v>
      </c>
      <c r="E897" t="s">
        <v>203</v>
      </c>
      <c r="F897">
        <v>0.61</v>
      </c>
      <c r="G897">
        <v>44.6</v>
      </c>
      <c r="H897" t="s">
        <v>156</v>
      </c>
      <c r="I897" t="s">
        <v>38</v>
      </c>
      <c r="J897" t="s">
        <v>2761</v>
      </c>
      <c r="K897" t="s">
        <v>282</v>
      </c>
      <c r="L897" t="s">
        <v>259</v>
      </c>
      <c r="M897" t="s">
        <v>41</v>
      </c>
      <c r="N897" t="s">
        <v>2762</v>
      </c>
      <c r="O897" t="s">
        <v>2763</v>
      </c>
    </row>
    <row r="898" spans="1:15" x14ac:dyDescent="0.2">
      <c r="A898">
        <v>897</v>
      </c>
      <c r="B898" t="s">
        <v>120</v>
      </c>
      <c r="C898" t="s">
        <v>121</v>
      </c>
      <c r="D898" t="s">
        <v>17</v>
      </c>
      <c r="E898" t="s">
        <v>18</v>
      </c>
      <c r="F898">
        <v>3.6</v>
      </c>
      <c r="G898">
        <v>263.2</v>
      </c>
      <c r="H898" t="s">
        <v>19</v>
      </c>
      <c r="I898" t="s">
        <v>38</v>
      </c>
      <c r="J898" t="s">
        <v>2764</v>
      </c>
      <c r="K898" t="s">
        <v>123</v>
      </c>
      <c r="L898" t="s">
        <v>124</v>
      </c>
      <c r="M898" t="s">
        <v>73</v>
      </c>
      <c r="N898" t="s">
        <v>2023</v>
      </c>
      <c r="O898" t="s">
        <v>2765</v>
      </c>
    </row>
    <row r="899" spans="1:15" x14ac:dyDescent="0.2">
      <c r="A899">
        <v>898</v>
      </c>
      <c r="B899" t="s">
        <v>35</v>
      </c>
      <c r="C899" t="s">
        <v>36</v>
      </c>
      <c r="D899" t="s">
        <v>17</v>
      </c>
      <c r="E899" t="s">
        <v>18</v>
      </c>
      <c r="F899">
        <v>4.54</v>
      </c>
      <c r="G899">
        <v>593.9</v>
      </c>
      <c r="H899" t="s">
        <v>19</v>
      </c>
      <c r="I899" t="s">
        <v>38</v>
      </c>
      <c r="J899" t="s">
        <v>2766</v>
      </c>
      <c r="K899" t="s">
        <v>30</v>
      </c>
      <c r="L899" t="s">
        <v>244</v>
      </c>
      <c r="M899" t="s">
        <v>41</v>
      </c>
      <c r="N899" t="s">
        <v>2767</v>
      </c>
      <c r="O899" t="s">
        <v>2768</v>
      </c>
    </row>
    <row r="900" spans="1:15" x14ac:dyDescent="0.2">
      <c r="A900">
        <v>899</v>
      </c>
      <c r="B900" t="s">
        <v>392</v>
      </c>
      <c r="C900" t="s">
        <v>393</v>
      </c>
      <c r="D900" t="s">
        <v>17</v>
      </c>
      <c r="E900" t="s">
        <v>18</v>
      </c>
      <c r="F900">
        <v>0.8</v>
      </c>
      <c r="G900">
        <v>27.7</v>
      </c>
      <c r="H900" t="s">
        <v>37</v>
      </c>
      <c r="I900" t="s">
        <v>38</v>
      </c>
      <c r="J900" t="s">
        <v>2769</v>
      </c>
      <c r="K900" t="s">
        <v>191</v>
      </c>
      <c r="L900" t="s">
        <v>475</v>
      </c>
      <c r="M900" t="s">
        <v>24</v>
      </c>
      <c r="N900" t="s">
        <v>2770</v>
      </c>
      <c r="O900" t="s">
        <v>2771</v>
      </c>
    </row>
    <row r="901" spans="1:15" x14ac:dyDescent="0.2">
      <c r="A901">
        <v>900</v>
      </c>
      <c r="B901" t="s">
        <v>49</v>
      </c>
      <c r="C901" t="s">
        <v>50</v>
      </c>
      <c r="D901" t="s">
        <v>17</v>
      </c>
      <c r="E901" t="s">
        <v>18</v>
      </c>
      <c r="F901">
        <v>3.72</v>
      </c>
      <c r="G901">
        <v>225.8</v>
      </c>
      <c r="H901" t="s">
        <v>61</v>
      </c>
      <c r="I901" t="s">
        <v>104</v>
      </c>
      <c r="J901" t="s">
        <v>2772</v>
      </c>
      <c r="K901" t="s">
        <v>52</v>
      </c>
      <c r="L901" t="s">
        <v>80</v>
      </c>
      <c r="M901" t="s">
        <v>32</v>
      </c>
      <c r="N901" t="s">
        <v>2773</v>
      </c>
      <c r="O901" t="s">
        <v>2774</v>
      </c>
    </row>
    <row r="902" spans="1:15" x14ac:dyDescent="0.2">
      <c r="A902">
        <v>901</v>
      </c>
      <c r="B902" t="s">
        <v>120</v>
      </c>
      <c r="C902" t="s">
        <v>121</v>
      </c>
      <c r="D902" t="s">
        <v>17</v>
      </c>
      <c r="E902" t="s">
        <v>18</v>
      </c>
      <c r="F902">
        <v>2.02</v>
      </c>
      <c r="G902">
        <v>70.2</v>
      </c>
      <c r="H902" t="s">
        <v>37</v>
      </c>
      <c r="I902" t="s">
        <v>38</v>
      </c>
      <c r="J902" t="s">
        <v>2775</v>
      </c>
      <c r="K902" t="s">
        <v>123</v>
      </c>
      <c r="L902" t="s">
        <v>124</v>
      </c>
      <c r="M902" t="s">
        <v>73</v>
      </c>
      <c r="N902" t="s">
        <v>2776</v>
      </c>
      <c r="O902" t="s">
        <v>2777</v>
      </c>
    </row>
    <row r="903" spans="1:15" x14ac:dyDescent="0.2">
      <c r="A903">
        <v>902</v>
      </c>
      <c r="B903" t="s">
        <v>127</v>
      </c>
      <c r="C903" t="s">
        <v>128</v>
      </c>
      <c r="D903" t="s">
        <v>17</v>
      </c>
      <c r="E903" t="s">
        <v>18</v>
      </c>
      <c r="F903">
        <v>4.0999999999999996</v>
      </c>
      <c r="G903">
        <v>514.5</v>
      </c>
      <c r="H903" t="s">
        <v>19</v>
      </c>
      <c r="I903" t="s">
        <v>38</v>
      </c>
      <c r="J903" t="s">
        <v>2778</v>
      </c>
      <c r="K903" t="s">
        <v>359</v>
      </c>
      <c r="L903" t="s">
        <v>266</v>
      </c>
      <c r="M903" t="s">
        <v>24</v>
      </c>
      <c r="N903" t="s">
        <v>2779</v>
      </c>
      <c r="O903" t="s">
        <v>2780</v>
      </c>
    </row>
    <row r="904" spans="1:15" x14ac:dyDescent="0.2">
      <c r="A904">
        <v>903</v>
      </c>
      <c r="B904" t="s">
        <v>15</v>
      </c>
      <c r="C904" t="s">
        <v>16</v>
      </c>
      <c r="D904" t="s">
        <v>17</v>
      </c>
      <c r="E904" t="s">
        <v>18</v>
      </c>
      <c r="F904">
        <v>1.76</v>
      </c>
      <c r="G904">
        <v>57.8</v>
      </c>
      <c r="H904" t="s">
        <v>19</v>
      </c>
      <c r="I904" t="s">
        <v>104</v>
      </c>
      <c r="J904" t="s">
        <v>2287</v>
      </c>
      <c r="K904" t="s">
        <v>233</v>
      </c>
      <c r="L904" t="s">
        <v>46</v>
      </c>
      <c r="M904" t="s">
        <v>24</v>
      </c>
      <c r="N904" t="s">
        <v>2781</v>
      </c>
      <c r="O904" t="s">
        <v>2782</v>
      </c>
    </row>
    <row r="905" spans="1:15" x14ac:dyDescent="0.2">
      <c r="A905">
        <v>904</v>
      </c>
      <c r="B905" t="s">
        <v>49</v>
      </c>
      <c r="C905" t="s">
        <v>50</v>
      </c>
      <c r="D905" t="s">
        <v>17</v>
      </c>
      <c r="E905" t="s">
        <v>18</v>
      </c>
      <c r="F905">
        <v>1.22</v>
      </c>
      <c r="G905">
        <v>54.4</v>
      </c>
      <c r="H905" t="s">
        <v>37</v>
      </c>
      <c r="I905" t="s">
        <v>104</v>
      </c>
      <c r="J905" t="s">
        <v>2783</v>
      </c>
      <c r="K905" t="s">
        <v>161</v>
      </c>
      <c r="L905" t="s">
        <v>56</v>
      </c>
      <c r="M905" t="s">
        <v>32</v>
      </c>
      <c r="N905" t="s">
        <v>2784</v>
      </c>
      <c r="O905" t="s">
        <v>2785</v>
      </c>
    </row>
    <row r="906" spans="1:15" x14ac:dyDescent="0.2">
      <c r="A906">
        <v>905</v>
      </c>
      <c r="B906" t="s">
        <v>127</v>
      </c>
      <c r="C906" t="s">
        <v>128</v>
      </c>
      <c r="D906" t="s">
        <v>17</v>
      </c>
      <c r="E906" t="s">
        <v>18</v>
      </c>
      <c r="F906">
        <v>4.84</v>
      </c>
      <c r="G906">
        <v>639.9</v>
      </c>
      <c r="H906" t="s">
        <v>19</v>
      </c>
      <c r="I906" t="s">
        <v>20</v>
      </c>
      <c r="J906" t="s">
        <v>2786</v>
      </c>
      <c r="K906" t="s">
        <v>359</v>
      </c>
      <c r="L906" t="s">
        <v>479</v>
      </c>
      <c r="M906" t="s">
        <v>24</v>
      </c>
      <c r="N906" t="s">
        <v>976</v>
      </c>
      <c r="O906" t="s">
        <v>2787</v>
      </c>
    </row>
    <row r="907" spans="1:15" x14ac:dyDescent="0.2">
      <c r="A907">
        <v>906</v>
      </c>
      <c r="B907" t="s">
        <v>201</v>
      </c>
      <c r="C907" t="s">
        <v>202</v>
      </c>
      <c r="D907" t="s">
        <v>17</v>
      </c>
      <c r="E907" t="s">
        <v>203</v>
      </c>
      <c r="F907">
        <v>1.89</v>
      </c>
      <c r="G907">
        <v>77</v>
      </c>
      <c r="H907" t="s">
        <v>37</v>
      </c>
      <c r="I907" t="s">
        <v>20</v>
      </c>
      <c r="J907" t="s">
        <v>2788</v>
      </c>
      <c r="K907" t="s">
        <v>272</v>
      </c>
      <c r="L907" t="s">
        <v>23</v>
      </c>
      <c r="M907" t="s">
        <v>41</v>
      </c>
      <c r="N907" t="s">
        <v>2789</v>
      </c>
      <c r="O907" t="s">
        <v>2790</v>
      </c>
    </row>
    <row r="908" spans="1:15" x14ac:dyDescent="0.2">
      <c r="A908">
        <v>907</v>
      </c>
      <c r="B908" t="s">
        <v>87</v>
      </c>
      <c r="C908" t="s">
        <v>88</v>
      </c>
      <c r="D908" t="s">
        <v>17</v>
      </c>
      <c r="E908" t="s">
        <v>69</v>
      </c>
      <c r="F908">
        <v>1.01</v>
      </c>
      <c r="G908">
        <v>11.6</v>
      </c>
      <c r="H908" t="s">
        <v>61</v>
      </c>
      <c r="I908" t="s">
        <v>104</v>
      </c>
      <c r="J908" t="s">
        <v>2791</v>
      </c>
      <c r="K908" t="s">
        <v>90</v>
      </c>
      <c r="L908" t="s">
        <v>91</v>
      </c>
      <c r="M908" t="s">
        <v>32</v>
      </c>
      <c r="N908" t="s">
        <v>2792</v>
      </c>
      <c r="O908" t="s">
        <v>2793</v>
      </c>
    </row>
    <row r="909" spans="1:15" x14ac:dyDescent="0.2">
      <c r="A909">
        <v>908</v>
      </c>
      <c r="B909" t="s">
        <v>35</v>
      </c>
      <c r="C909" t="s">
        <v>36</v>
      </c>
      <c r="D909" t="s">
        <v>17</v>
      </c>
      <c r="E909" t="s">
        <v>18</v>
      </c>
      <c r="F909">
        <v>4.16</v>
      </c>
      <c r="G909">
        <v>404.5</v>
      </c>
      <c r="H909" t="s">
        <v>19</v>
      </c>
      <c r="I909" t="s">
        <v>38</v>
      </c>
      <c r="J909" t="s">
        <v>2794</v>
      </c>
      <c r="K909" t="s">
        <v>30</v>
      </c>
      <c r="L909" t="s">
        <v>244</v>
      </c>
      <c r="M909" t="s">
        <v>41</v>
      </c>
      <c r="N909" t="s">
        <v>2795</v>
      </c>
      <c r="O909" t="s">
        <v>2796</v>
      </c>
    </row>
    <row r="910" spans="1:15" x14ac:dyDescent="0.2">
      <c r="A910">
        <v>909</v>
      </c>
      <c r="B910" t="s">
        <v>320</v>
      </c>
      <c r="C910" t="s">
        <v>321</v>
      </c>
      <c r="D910" t="s">
        <v>17</v>
      </c>
      <c r="E910" t="s">
        <v>203</v>
      </c>
      <c r="F910">
        <v>2.08</v>
      </c>
      <c r="G910">
        <v>86.9</v>
      </c>
      <c r="H910" t="s">
        <v>19</v>
      </c>
      <c r="I910" t="s">
        <v>38</v>
      </c>
      <c r="J910" t="s">
        <v>2797</v>
      </c>
      <c r="K910" t="s">
        <v>297</v>
      </c>
      <c r="L910" t="s">
        <v>355</v>
      </c>
      <c r="M910" t="s">
        <v>323</v>
      </c>
      <c r="N910" t="s">
        <v>2798</v>
      </c>
      <c r="O910" t="s">
        <v>2799</v>
      </c>
    </row>
    <row r="911" spans="1:15" x14ac:dyDescent="0.2">
      <c r="A911">
        <v>910</v>
      </c>
      <c r="B911" t="s">
        <v>127</v>
      </c>
      <c r="C911" t="s">
        <v>128</v>
      </c>
      <c r="D911" t="s">
        <v>17</v>
      </c>
      <c r="E911" t="s">
        <v>18</v>
      </c>
      <c r="F911">
        <v>5.13</v>
      </c>
      <c r="G911">
        <v>765.1</v>
      </c>
      <c r="H911" t="s">
        <v>19</v>
      </c>
      <c r="I911" t="s">
        <v>38</v>
      </c>
      <c r="J911" t="s">
        <v>2800</v>
      </c>
      <c r="K911" t="s">
        <v>210</v>
      </c>
      <c r="L911" t="s">
        <v>131</v>
      </c>
      <c r="M911" t="s">
        <v>24</v>
      </c>
      <c r="N911" t="s">
        <v>2801</v>
      </c>
      <c r="O911" t="s">
        <v>2802</v>
      </c>
    </row>
    <row r="912" spans="1:15" x14ac:dyDescent="0.2">
      <c r="A912">
        <v>911</v>
      </c>
      <c r="B912" t="s">
        <v>87</v>
      </c>
      <c r="C912" t="s">
        <v>88</v>
      </c>
      <c r="D912" t="s">
        <v>17</v>
      </c>
      <c r="E912" t="s">
        <v>69</v>
      </c>
      <c r="F912">
        <v>0.8</v>
      </c>
      <c r="G912">
        <v>7.7</v>
      </c>
      <c r="H912" t="s">
        <v>37</v>
      </c>
      <c r="I912" t="s">
        <v>20</v>
      </c>
      <c r="J912" t="s">
        <v>2803</v>
      </c>
      <c r="K912" t="s">
        <v>90</v>
      </c>
      <c r="L912" t="s">
        <v>91</v>
      </c>
      <c r="M912" t="s">
        <v>32</v>
      </c>
      <c r="N912" t="s">
        <v>2804</v>
      </c>
      <c r="O912" t="s">
        <v>2805</v>
      </c>
    </row>
    <row r="913" spans="1:15" x14ac:dyDescent="0.2">
      <c r="A913">
        <v>912</v>
      </c>
      <c r="B913" t="s">
        <v>183</v>
      </c>
      <c r="C913" t="s">
        <v>184</v>
      </c>
      <c r="D913" t="s">
        <v>17</v>
      </c>
      <c r="E913" t="s">
        <v>18</v>
      </c>
      <c r="F913">
        <v>2.34</v>
      </c>
      <c r="G913">
        <v>79.400000000000006</v>
      </c>
      <c r="H913" t="s">
        <v>19</v>
      </c>
      <c r="I913" t="s">
        <v>104</v>
      </c>
      <c r="J913" t="s">
        <v>2806</v>
      </c>
      <c r="K913" t="s">
        <v>130</v>
      </c>
      <c r="L913" t="s">
        <v>788</v>
      </c>
      <c r="M913" t="s">
        <v>41</v>
      </c>
      <c r="N913" t="s">
        <v>2807</v>
      </c>
      <c r="O913" t="s">
        <v>2808</v>
      </c>
    </row>
    <row r="914" spans="1:15" x14ac:dyDescent="0.2">
      <c r="A914">
        <v>913</v>
      </c>
      <c r="B914" t="s">
        <v>188</v>
      </c>
      <c r="C914" t="s">
        <v>189</v>
      </c>
      <c r="D914" t="s">
        <v>17</v>
      </c>
      <c r="E914" t="s">
        <v>18</v>
      </c>
      <c r="F914">
        <v>2.75</v>
      </c>
      <c r="G914">
        <v>117.5</v>
      </c>
      <c r="H914" t="s">
        <v>19</v>
      </c>
      <c r="I914" t="s">
        <v>104</v>
      </c>
      <c r="J914" t="s">
        <v>2809</v>
      </c>
      <c r="K914" t="s">
        <v>191</v>
      </c>
      <c r="L914" t="s">
        <v>46</v>
      </c>
      <c r="M914" t="s">
        <v>24</v>
      </c>
      <c r="N914" t="s">
        <v>2810</v>
      </c>
      <c r="O914" t="s">
        <v>2811</v>
      </c>
    </row>
    <row r="915" spans="1:15" x14ac:dyDescent="0.2">
      <c r="A915">
        <v>914</v>
      </c>
      <c r="B915" t="s">
        <v>15</v>
      </c>
      <c r="C915" t="s">
        <v>16</v>
      </c>
      <c r="D915" t="s">
        <v>17</v>
      </c>
      <c r="E915" t="s">
        <v>18</v>
      </c>
      <c r="F915">
        <v>2.6</v>
      </c>
      <c r="G915">
        <v>105.9</v>
      </c>
      <c r="H915" t="s">
        <v>19</v>
      </c>
      <c r="I915" t="s">
        <v>20</v>
      </c>
      <c r="J915" t="s">
        <v>2812</v>
      </c>
      <c r="K915" t="s">
        <v>22</v>
      </c>
      <c r="L915" t="s">
        <v>84</v>
      </c>
      <c r="M915" t="s">
        <v>24</v>
      </c>
      <c r="N915" t="s">
        <v>2813</v>
      </c>
      <c r="O915" t="s">
        <v>2814</v>
      </c>
    </row>
    <row r="916" spans="1:15" x14ac:dyDescent="0.2">
      <c r="A916">
        <v>915</v>
      </c>
      <c r="B916" t="s">
        <v>320</v>
      </c>
      <c r="C916" t="s">
        <v>321</v>
      </c>
      <c r="D916" t="s">
        <v>17</v>
      </c>
      <c r="E916" t="s">
        <v>203</v>
      </c>
      <c r="F916">
        <v>2.27</v>
      </c>
      <c r="G916">
        <v>88.4</v>
      </c>
      <c r="H916" t="s">
        <v>61</v>
      </c>
      <c r="I916" t="s">
        <v>38</v>
      </c>
      <c r="J916" t="s">
        <v>2815</v>
      </c>
      <c r="K916" t="s">
        <v>330</v>
      </c>
      <c r="L916" t="s">
        <v>23</v>
      </c>
      <c r="M916" t="s">
        <v>323</v>
      </c>
      <c r="N916" t="s">
        <v>2816</v>
      </c>
      <c r="O916" t="s">
        <v>2817</v>
      </c>
    </row>
    <row r="917" spans="1:15" x14ac:dyDescent="0.2">
      <c r="A917">
        <v>916</v>
      </c>
      <c r="B917" t="s">
        <v>15</v>
      </c>
      <c r="C917" t="s">
        <v>16</v>
      </c>
      <c r="D917" t="s">
        <v>17</v>
      </c>
      <c r="E917" t="s">
        <v>18</v>
      </c>
      <c r="F917">
        <v>2.9</v>
      </c>
      <c r="G917">
        <v>126.3</v>
      </c>
      <c r="H917" t="s">
        <v>61</v>
      </c>
      <c r="I917" t="s">
        <v>38</v>
      </c>
      <c r="J917" t="s">
        <v>2818</v>
      </c>
      <c r="K917" t="s">
        <v>233</v>
      </c>
      <c r="L917" t="s">
        <v>23</v>
      </c>
      <c r="M917" t="s">
        <v>24</v>
      </c>
      <c r="N917" t="s">
        <v>2819</v>
      </c>
      <c r="O917" t="s">
        <v>2820</v>
      </c>
    </row>
    <row r="918" spans="1:15" x14ac:dyDescent="0.2">
      <c r="A918">
        <v>917</v>
      </c>
      <c r="B918" t="s">
        <v>15</v>
      </c>
      <c r="C918" t="s">
        <v>16</v>
      </c>
      <c r="D918" t="s">
        <v>17</v>
      </c>
      <c r="E918" t="s">
        <v>18</v>
      </c>
      <c r="F918">
        <v>2.4700000000000002</v>
      </c>
      <c r="G918">
        <v>86.4</v>
      </c>
      <c r="H918" t="s">
        <v>19</v>
      </c>
      <c r="I918" t="s">
        <v>38</v>
      </c>
      <c r="J918" t="s">
        <v>2821</v>
      </c>
      <c r="K918" t="s">
        <v>45</v>
      </c>
      <c r="L918" t="s">
        <v>46</v>
      </c>
      <c r="M918" t="s">
        <v>24</v>
      </c>
      <c r="N918" t="s">
        <v>2822</v>
      </c>
      <c r="O918" t="s">
        <v>2823</v>
      </c>
    </row>
    <row r="919" spans="1:15" x14ac:dyDescent="0.2">
      <c r="A919">
        <v>918</v>
      </c>
      <c r="B919" t="s">
        <v>183</v>
      </c>
      <c r="C919" t="s">
        <v>184</v>
      </c>
      <c r="D919" t="s">
        <v>17</v>
      </c>
      <c r="E919" t="s">
        <v>18</v>
      </c>
      <c r="F919">
        <v>1.89</v>
      </c>
      <c r="G919">
        <v>49.8</v>
      </c>
      <c r="H919" t="s">
        <v>19</v>
      </c>
      <c r="I919" t="s">
        <v>104</v>
      </c>
      <c r="J919" t="s">
        <v>2824</v>
      </c>
      <c r="K919" t="s">
        <v>130</v>
      </c>
      <c r="L919" t="s">
        <v>788</v>
      </c>
      <c r="M919" t="s">
        <v>41</v>
      </c>
      <c r="N919" t="s">
        <v>2825</v>
      </c>
      <c r="O919" t="s">
        <v>2826</v>
      </c>
    </row>
    <row r="920" spans="1:15" x14ac:dyDescent="0.2">
      <c r="A920">
        <v>919</v>
      </c>
      <c r="B920" t="s">
        <v>49</v>
      </c>
      <c r="C920" t="s">
        <v>50</v>
      </c>
      <c r="D920" t="s">
        <v>17</v>
      </c>
      <c r="E920" t="s">
        <v>18</v>
      </c>
      <c r="F920">
        <v>3.01</v>
      </c>
      <c r="G920">
        <v>155.1</v>
      </c>
      <c r="H920" t="s">
        <v>61</v>
      </c>
      <c r="I920" t="s">
        <v>104</v>
      </c>
      <c r="J920" t="s">
        <v>2827</v>
      </c>
      <c r="K920" t="s">
        <v>161</v>
      </c>
      <c r="L920" t="s">
        <v>56</v>
      </c>
      <c r="M920" t="s">
        <v>32</v>
      </c>
      <c r="N920" t="s">
        <v>2828</v>
      </c>
      <c r="O920" t="s">
        <v>2829</v>
      </c>
    </row>
    <row r="921" spans="1:15" x14ac:dyDescent="0.2">
      <c r="A921">
        <v>920</v>
      </c>
      <c r="B921" t="s">
        <v>201</v>
      </c>
      <c r="C921" t="s">
        <v>202</v>
      </c>
      <c r="D921" t="s">
        <v>17</v>
      </c>
      <c r="E921" t="s">
        <v>203</v>
      </c>
      <c r="F921">
        <v>2.76</v>
      </c>
      <c r="G921">
        <v>137.80000000000001</v>
      </c>
      <c r="H921" t="s">
        <v>61</v>
      </c>
      <c r="I921" t="s">
        <v>38</v>
      </c>
      <c r="J921" t="s">
        <v>2830</v>
      </c>
      <c r="K921" t="s">
        <v>248</v>
      </c>
      <c r="L921" t="s">
        <v>259</v>
      </c>
      <c r="M921" t="s">
        <v>41</v>
      </c>
      <c r="N921" t="s">
        <v>2831</v>
      </c>
      <c r="O921" t="s">
        <v>2832</v>
      </c>
    </row>
    <row r="922" spans="1:15" x14ac:dyDescent="0.2">
      <c r="A922">
        <v>921</v>
      </c>
      <c r="B922" t="s">
        <v>201</v>
      </c>
      <c r="C922" t="s">
        <v>202</v>
      </c>
      <c r="D922" t="s">
        <v>17</v>
      </c>
      <c r="E922" t="s">
        <v>203</v>
      </c>
      <c r="F922">
        <v>2.5299999999999998</v>
      </c>
      <c r="G922">
        <v>120.8</v>
      </c>
      <c r="H922" t="s">
        <v>19</v>
      </c>
      <c r="I922" t="s">
        <v>20</v>
      </c>
      <c r="J922" t="s">
        <v>2833</v>
      </c>
      <c r="K922" t="s">
        <v>282</v>
      </c>
      <c r="L922" t="s">
        <v>23</v>
      </c>
      <c r="M922" t="s">
        <v>41</v>
      </c>
      <c r="N922" t="s">
        <v>2834</v>
      </c>
      <c r="O922" t="s">
        <v>2835</v>
      </c>
    </row>
    <row r="923" spans="1:15" x14ac:dyDescent="0.2">
      <c r="A923">
        <v>922</v>
      </c>
      <c r="B923" t="s">
        <v>49</v>
      </c>
      <c r="C923" t="s">
        <v>50</v>
      </c>
      <c r="D923" t="s">
        <v>17</v>
      </c>
      <c r="E923" t="s">
        <v>18</v>
      </c>
      <c r="F923">
        <v>2.97</v>
      </c>
      <c r="G923">
        <v>174.6</v>
      </c>
      <c r="H923" t="s">
        <v>61</v>
      </c>
      <c r="I923" t="s">
        <v>20</v>
      </c>
      <c r="J923" t="s">
        <v>2836</v>
      </c>
      <c r="K923" t="s">
        <v>742</v>
      </c>
      <c r="L923" t="s">
        <v>80</v>
      </c>
      <c r="M923" t="s">
        <v>32</v>
      </c>
      <c r="N923" t="s">
        <v>2837</v>
      </c>
      <c r="O923" t="s">
        <v>2838</v>
      </c>
    </row>
    <row r="924" spans="1:15" x14ac:dyDescent="0.2">
      <c r="A924">
        <v>923</v>
      </c>
      <c r="B924" t="s">
        <v>120</v>
      </c>
      <c r="C924" t="s">
        <v>121</v>
      </c>
      <c r="D924" t="s">
        <v>17</v>
      </c>
      <c r="E924" t="s">
        <v>18</v>
      </c>
      <c r="F924">
        <v>2.59</v>
      </c>
      <c r="G924">
        <v>108</v>
      </c>
      <c r="H924" t="s">
        <v>61</v>
      </c>
      <c r="I924" t="s">
        <v>38</v>
      </c>
      <c r="J924" t="s">
        <v>2839</v>
      </c>
      <c r="K924" t="s">
        <v>135</v>
      </c>
      <c r="L924" t="s">
        <v>46</v>
      </c>
      <c r="M924" t="s">
        <v>73</v>
      </c>
      <c r="N924" t="s">
        <v>2840</v>
      </c>
      <c r="O924" t="s">
        <v>2841</v>
      </c>
    </row>
    <row r="925" spans="1:15" x14ac:dyDescent="0.2">
      <c r="A925">
        <v>924</v>
      </c>
      <c r="B925" t="s">
        <v>27</v>
      </c>
      <c r="C925" t="s">
        <v>28</v>
      </c>
      <c r="D925" t="s">
        <v>17</v>
      </c>
      <c r="E925" t="s">
        <v>18</v>
      </c>
      <c r="F925">
        <v>3.74</v>
      </c>
      <c r="G925">
        <v>252</v>
      </c>
      <c r="H925" t="s">
        <v>19</v>
      </c>
      <c r="I925" t="s">
        <v>38</v>
      </c>
      <c r="J925" t="s">
        <v>2842</v>
      </c>
      <c r="K925" t="s">
        <v>148</v>
      </c>
      <c r="L925" t="s">
        <v>131</v>
      </c>
      <c r="M925" t="s">
        <v>32</v>
      </c>
      <c r="N925" t="s">
        <v>2843</v>
      </c>
      <c r="O925" t="s">
        <v>2844</v>
      </c>
    </row>
    <row r="926" spans="1:15" x14ac:dyDescent="0.2">
      <c r="A926">
        <v>925</v>
      </c>
      <c r="B926" t="s">
        <v>201</v>
      </c>
      <c r="C926" t="s">
        <v>202</v>
      </c>
      <c r="D926" t="s">
        <v>17</v>
      </c>
      <c r="E926" t="s">
        <v>203</v>
      </c>
      <c r="F926">
        <v>2.79</v>
      </c>
      <c r="G926">
        <v>138.1</v>
      </c>
      <c r="H926" t="s">
        <v>19</v>
      </c>
      <c r="I926" t="s">
        <v>20</v>
      </c>
      <c r="J926" t="s">
        <v>2845</v>
      </c>
      <c r="K926" t="s">
        <v>272</v>
      </c>
      <c r="L926" t="s">
        <v>23</v>
      </c>
      <c r="M926" t="s">
        <v>41</v>
      </c>
      <c r="N926" t="s">
        <v>2846</v>
      </c>
      <c r="O926" t="s">
        <v>2847</v>
      </c>
    </row>
    <row r="927" spans="1:15" x14ac:dyDescent="0.2">
      <c r="A927">
        <v>926</v>
      </c>
      <c r="B927" t="s">
        <v>76</v>
      </c>
      <c r="C927" t="s">
        <v>77</v>
      </c>
      <c r="D927" t="s">
        <v>17</v>
      </c>
      <c r="E927" t="s">
        <v>18</v>
      </c>
      <c r="F927">
        <v>2.99</v>
      </c>
      <c r="G927">
        <v>192.7</v>
      </c>
      <c r="H927" t="s">
        <v>19</v>
      </c>
      <c r="I927" t="s">
        <v>104</v>
      </c>
      <c r="J927" t="s">
        <v>2848</v>
      </c>
      <c r="K927" t="s">
        <v>79</v>
      </c>
      <c r="L927" t="s">
        <v>80</v>
      </c>
      <c r="M927" t="s">
        <v>24</v>
      </c>
      <c r="N927" t="s">
        <v>2849</v>
      </c>
      <c r="O927" t="s">
        <v>2850</v>
      </c>
    </row>
    <row r="928" spans="1:15" x14ac:dyDescent="0.2">
      <c r="A928">
        <v>927</v>
      </c>
      <c r="B928" t="s">
        <v>188</v>
      </c>
      <c r="C928" t="s">
        <v>189</v>
      </c>
      <c r="D928" t="s">
        <v>17</v>
      </c>
      <c r="E928" t="s">
        <v>18</v>
      </c>
      <c r="F928">
        <v>2.81</v>
      </c>
      <c r="G928">
        <v>130</v>
      </c>
      <c r="H928" t="s">
        <v>19</v>
      </c>
      <c r="I928" t="s">
        <v>38</v>
      </c>
      <c r="J928" t="s">
        <v>2851</v>
      </c>
      <c r="K928" t="s">
        <v>191</v>
      </c>
      <c r="L928" t="s">
        <v>46</v>
      </c>
      <c r="M928" t="s">
        <v>24</v>
      </c>
      <c r="N928" t="s">
        <v>2852</v>
      </c>
      <c r="O928" t="s">
        <v>2853</v>
      </c>
    </row>
    <row r="929" spans="1:15" x14ac:dyDescent="0.2">
      <c r="A929">
        <v>928</v>
      </c>
      <c r="B929" t="s">
        <v>183</v>
      </c>
      <c r="C929" t="s">
        <v>184</v>
      </c>
      <c r="D929" t="s">
        <v>17</v>
      </c>
      <c r="E929" t="s">
        <v>18</v>
      </c>
      <c r="F929">
        <v>2.27</v>
      </c>
      <c r="G929">
        <v>79.3</v>
      </c>
      <c r="H929" t="s">
        <v>19</v>
      </c>
      <c r="I929" t="s">
        <v>38</v>
      </c>
      <c r="J929" t="s">
        <v>2854</v>
      </c>
      <c r="K929" t="s">
        <v>130</v>
      </c>
      <c r="L929" t="s">
        <v>195</v>
      </c>
      <c r="M929" t="s">
        <v>41</v>
      </c>
      <c r="N929" t="s">
        <v>2855</v>
      </c>
      <c r="O929" t="s">
        <v>2856</v>
      </c>
    </row>
    <row r="930" spans="1:15" x14ac:dyDescent="0.2">
      <c r="A930">
        <v>929</v>
      </c>
      <c r="B930" t="s">
        <v>188</v>
      </c>
      <c r="C930" t="s">
        <v>189</v>
      </c>
      <c r="D930" t="s">
        <v>17</v>
      </c>
      <c r="E930" t="s">
        <v>18</v>
      </c>
      <c r="F930">
        <v>2.23</v>
      </c>
      <c r="G930">
        <v>78.8</v>
      </c>
      <c r="H930" t="s">
        <v>61</v>
      </c>
      <c r="I930" t="s">
        <v>104</v>
      </c>
      <c r="J930" t="s">
        <v>2857</v>
      </c>
      <c r="K930" t="s">
        <v>191</v>
      </c>
      <c r="L930" t="s">
        <v>80</v>
      </c>
      <c r="M930" t="s">
        <v>24</v>
      </c>
      <c r="N930" t="s">
        <v>2858</v>
      </c>
      <c r="O930" t="s">
        <v>2859</v>
      </c>
    </row>
    <row r="931" spans="1:15" x14ac:dyDescent="0.2">
      <c r="A931">
        <v>930</v>
      </c>
      <c r="B931" t="s">
        <v>120</v>
      </c>
      <c r="C931" t="s">
        <v>121</v>
      </c>
      <c r="D931" t="s">
        <v>17</v>
      </c>
      <c r="E931" t="s">
        <v>18</v>
      </c>
      <c r="F931">
        <v>2.46</v>
      </c>
      <c r="G931">
        <v>96.9</v>
      </c>
      <c r="H931" t="s">
        <v>19</v>
      </c>
      <c r="I931" t="s">
        <v>20</v>
      </c>
      <c r="J931" t="s">
        <v>2860</v>
      </c>
      <c r="K931" t="s">
        <v>135</v>
      </c>
      <c r="L931" t="s">
        <v>46</v>
      </c>
      <c r="M931" t="s">
        <v>73</v>
      </c>
      <c r="N931" t="s">
        <v>2861</v>
      </c>
      <c r="O931" t="s">
        <v>2862</v>
      </c>
    </row>
    <row r="932" spans="1:15" x14ac:dyDescent="0.2">
      <c r="A932">
        <v>931</v>
      </c>
      <c r="B932" t="s">
        <v>145</v>
      </c>
      <c r="C932" t="s">
        <v>146</v>
      </c>
      <c r="D932" t="s">
        <v>17</v>
      </c>
      <c r="E932" t="s">
        <v>18</v>
      </c>
      <c r="F932">
        <v>3.14</v>
      </c>
      <c r="G932">
        <v>173</v>
      </c>
      <c r="H932" t="s">
        <v>19</v>
      </c>
      <c r="I932" t="s">
        <v>38</v>
      </c>
      <c r="J932" t="s">
        <v>2863</v>
      </c>
      <c r="K932" t="s">
        <v>148</v>
      </c>
      <c r="L932" t="s">
        <v>23</v>
      </c>
      <c r="M932" t="s">
        <v>41</v>
      </c>
      <c r="N932" t="s">
        <v>2864</v>
      </c>
      <c r="O932" t="s">
        <v>2865</v>
      </c>
    </row>
    <row r="933" spans="1:15" x14ac:dyDescent="0.2">
      <c r="A933">
        <v>932</v>
      </c>
      <c r="B933" t="s">
        <v>49</v>
      </c>
      <c r="C933" t="s">
        <v>50</v>
      </c>
      <c r="D933" t="s">
        <v>17</v>
      </c>
      <c r="E933" t="s">
        <v>18</v>
      </c>
      <c r="F933">
        <v>3.97</v>
      </c>
      <c r="G933">
        <v>269.89999999999998</v>
      </c>
      <c r="H933" t="s">
        <v>19</v>
      </c>
      <c r="I933" t="s">
        <v>104</v>
      </c>
      <c r="J933" t="s">
        <v>2866</v>
      </c>
      <c r="K933" t="s">
        <v>742</v>
      </c>
      <c r="L933" t="s">
        <v>153</v>
      </c>
      <c r="M933" t="s">
        <v>32</v>
      </c>
      <c r="N933" t="s">
        <v>2867</v>
      </c>
      <c r="O933" t="s">
        <v>2868</v>
      </c>
    </row>
    <row r="934" spans="1:15" x14ac:dyDescent="0.2">
      <c r="A934">
        <v>933</v>
      </c>
      <c r="B934" t="s">
        <v>76</v>
      </c>
      <c r="C934" t="s">
        <v>77</v>
      </c>
      <c r="D934" t="s">
        <v>17</v>
      </c>
      <c r="E934" t="s">
        <v>18</v>
      </c>
      <c r="F934">
        <v>2.6</v>
      </c>
      <c r="G934">
        <v>111.8</v>
      </c>
      <c r="H934" t="s">
        <v>19</v>
      </c>
      <c r="I934" t="s">
        <v>38</v>
      </c>
      <c r="J934" t="s">
        <v>2869</v>
      </c>
      <c r="K934" t="s">
        <v>350</v>
      </c>
      <c r="L934" t="s">
        <v>46</v>
      </c>
      <c r="M934" t="s">
        <v>24</v>
      </c>
      <c r="N934" t="s">
        <v>2870</v>
      </c>
      <c r="O934" t="s">
        <v>2871</v>
      </c>
    </row>
    <row r="935" spans="1:15" x14ac:dyDescent="0.2">
      <c r="A935">
        <v>934</v>
      </c>
      <c r="B935" t="s">
        <v>87</v>
      </c>
      <c r="C935" t="s">
        <v>88</v>
      </c>
      <c r="D935" t="s">
        <v>17</v>
      </c>
      <c r="E935" t="s">
        <v>69</v>
      </c>
      <c r="F935">
        <v>1.3</v>
      </c>
      <c r="G935">
        <v>17</v>
      </c>
      <c r="H935" t="s">
        <v>19</v>
      </c>
      <c r="I935" t="s">
        <v>104</v>
      </c>
      <c r="J935" t="s">
        <v>2872</v>
      </c>
      <c r="K935" t="s">
        <v>248</v>
      </c>
      <c r="L935" t="s">
        <v>72</v>
      </c>
      <c r="M935" t="s">
        <v>32</v>
      </c>
      <c r="N935" t="s">
        <v>2873</v>
      </c>
      <c r="O935" t="s">
        <v>2874</v>
      </c>
    </row>
    <row r="936" spans="1:15" x14ac:dyDescent="0.2">
      <c r="A936">
        <v>935</v>
      </c>
      <c r="B936" t="s">
        <v>87</v>
      </c>
      <c r="C936" t="s">
        <v>88</v>
      </c>
      <c r="D936" t="s">
        <v>17</v>
      </c>
      <c r="E936" t="s">
        <v>69</v>
      </c>
      <c r="F936">
        <v>1.46</v>
      </c>
      <c r="G936">
        <v>18</v>
      </c>
      <c r="H936" t="s">
        <v>19</v>
      </c>
      <c r="I936" t="s">
        <v>104</v>
      </c>
      <c r="J936" t="s">
        <v>2875</v>
      </c>
      <c r="K936" t="s">
        <v>272</v>
      </c>
      <c r="L936" t="s">
        <v>91</v>
      </c>
      <c r="M936" t="s">
        <v>32</v>
      </c>
      <c r="N936" t="s">
        <v>2876</v>
      </c>
      <c r="O936" t="s">
        <v>2877</v>
      </c>
    </row>
    <row r="937" spans="1:15" x14ac:dyDescent="0.2">
      <c r="A937">
        <v>936</v>
      </c>
      <c r="B937" t="s">
        <v>207</v>
      </c>
      <c r="C937" t="s">
        <v>208</v>
      </c>
      <c r="D937" t="s">
        <v>17</v>
      </c>
      <c r="E937" t="s">
        <v>18</v>
      </c>
      <c r="F937">
        <v>2.4</v>
      </c>
      <c r="G937">
        <v>72.3</v>
      </c>
      <c r="H937" t="s">
        <v>19</v>
      </c>
      <c r="I937" t="s">
        <v>104</v>
      </c>
      <c r="J937" t="s">
        <v>2878</v>
      </c>
      <c r="K937" t="s">
        <v>210</v>
      </c>
      <c r="L937" t="s">
        <v>211</v>
      </c>
      <c r="M937" t="s">
        <v>24</v>
      </c>
      <c r="N937" t="s">
        <v>2879</v>
      </c>
      <c r="O937" t="s">
        <v>2880</v>
      </c>
    </row>
    <row r="938" spans="1:15" x14ac:dyDescent="0.2">
      <c r="A938">
        <v>937</v>
      </c>
      <c r="B938" t="s">
        <v>115</v>
      </c>
      <c r="C938" t="s">
        <v>116</v>
      </c>
      <c r="D938" t="s">
        <v>17</v>
      </c>
      <c r="E938" t="s">
        <v>18</v>
      </c>
      <c r="F938">
        <v>3.43</v>
      </c>
      <c r="G938">
        <v>317.89999999999998</v>
      </c>
      <c r="H938" t="s">
        <v>19</v>
      </c>
      <c r="I938" t="s">
        <v>38</v>
      </c>
      <c r="J938" t="s">
        <v>2881</v>
      </c>
      <c r="K938" t="s">
        <v>139</v>
      </c>
      <c r="L938" t="s">
        <v>153</v>
      </c>
      <c r="M938" t="s">
        <v>24</v>
      </c>
      <c r="N938" t="s">
        <v>2882</v>
      </c>
      <c r="O938" t="s">
        <v>2883</v>
      </c>
    </row>
    <row r="939" spans="1:15" x14ac:dyDescent="0.2">
      <c r="A939">
        <v>938</v>
      </c>
      <c r="B939" t="s">
        <v>35</v>
      </c>
      <c r="C939" t="s">
        <v>36</v>
      </c>
      <c r="D939" t="s">
        <v>17</v>
      </c>
      <c r="E939" t="s">
        <v>18</v>
      </c>
      <c r="F939">
        <v>3.61</v>
      </c>
      <c r="G939">
        <v>364.2</v>
      </c>
      <c r="H939" t="s">
        <v>19</v>
      </c>
      <c r="I939" t="s">
        <v>104</v>
      </c>
      <c r="J939" t="s">
        <v>2884</v>
      </c>
      <c r="K939" t="s">
        <v>30</v>
      </c>
      <c r="L939" t="s">
        <v>244</v>
      </c>
      <c r="M939" t="s">
        <v>41</v>
      </c>
      <c r="N939" t="s">
        <v>2885</v>
      </c>
      <c r="O939" t="s">
        <v>2886</v>
      </c>
    </row>
    <row r="940" spans="1:15" x14ac:dyDescent="0.2">
      <c r="A940">
        <v>939</v>
      </c>
      <c r="B940" t="s">
        <v>320</v>
      </c>
      <c r="C940" t="s">
        <v>321</v>
      </c>
      <c r="D940" t="s">
        <v>17</v>
      </c>
      <c r="E940" t="s">
        <v>203</v>
      </c>
      <c r="F940">
        <v>0.19</v>
      </c>
      <c r="G940">
        <v>25.8</v>
      </c>
      <c r="H940" t="s">
        <v>156</v>
      </c>
      <c r="I940" t="s">
        <v>104</v>
      </c>
      <c r="J940" t="s">
        <v>2887</v>
      </c>
      <c r="K940" t="s">
        <v>330</v>
      </c>
      <c r="L940" t="s">
        <v>355</v>
      </c>
      <c r="M940" t="s">
        <v>323</v>
      </c>
      <c r="N940" t="s">
        <v>2888</v>
      </c>
      <c r="O940" t="s">
        <v>2889</v>
      </c>
    </row>
    <row r="941" spans="1:15" x14ac:dyDescent="0.2">
      <c r="A941">
        <v>940</v>
      </c>
      <c r="B941" t="s">
        <v>127</v>
      </c>
      <c r="C941" t="s">
        <v>128</v>
      </c>
      <c r="D941" t="s">
        <v>17</v>
      </c>
      <c r="E941" t="s">
        <v>18</v>
      </c>
      <c r="F941">
        <v>4.01</v>
      </c>
      <c r="G941">
        <v>509.2</v>
      </c>
      <c r="H941" t="s">
        <v>61</v>
      </c>
      <c r="I941" t="s">
        <v>20</v>
      </c>
      <c r="J941" t="s">
        <v>2890</v>
      </c>
      <c r="K941" t="s">
        <v>191</v>
      </c>
      <c r="L941" t="s">
        <v>266</v>
      </c>
      <c r="M941" t="s">
        <v>24</v>
      </c>
      <c r="N941" t="s">
        <v>2891</v>
      </c>
      <c r="O941" t="s">
        <v>2892</v>
      </c>
    </row>
    <row r="942" spans="1:15" x14ac:dyDescent="0.2">
      <c r="A942">
        <v>941</v>
      </c>
      <c r="B942" t="s">
        <v>67</v>
      </c>
      <c r="C942" t="s">
        <v>68</v>
      </c>
      <c r="D942" t="s">
        <v>17</v>
      </c>
      <c r="E942" t="s">
        <v>69</v>
      </c>
      <c r="F942">
        <v>1.28</v>
      </c>
      <c r="G942">
        <v>20.5</v>
      </c>
      <c r="H942" t="s">
        <v>61</v>
      </c>
      <c r="I942" t="s">
        <v>38</v>
      </c>
      <c r="J942" t="s">
        <v>2893</v>
      </c>
      <c r="K942" t="s">
        <v>142</v>
      </c>
      <c r="L942" t="s">
        <v>310</v>
      </c>
      <c r="M942" t="s">
        <v>73</v>
      </c>
      <c r="N942" t="s">
        <v>2894</v>
      </c>
      <c r="O942" t="s">
        <v>2895</v>
      </c>
    </row>
    <row r="943" spans="1:15" x14ac:dyDescent="0.2">
      <c r="A943">
        <v>942</v>
      </c>
      <c r="B943" t="s">
        <v>183</v>
      </c>
      <c r="C943" t="s">
        <v>184</v>
      </c>
      <c r="D943" t="s">
        <v>17</v>
      </c>
      <c r="E943" t="s">
        <v>18</v>
      </c>
      <c r="F943">
        <v>1.98</v>
      </c>
      <c r="G943">
        <v>56.1</v>
      </c>
      <c r="H943" t="s">
        <v>61</v>
      </c>
      <c r="I943" t="s">
        <v>104</v>
      </c>
      <c r="J943" t="s">
        <v>2896</v>
      </c>
      <c r="K943" t="s">
        <v>130</v>
      </c>
      <c r="L943" t="s">
        <v>46</v>
      </c>
      <c r="M943" t="s">
        <v>41</v>
      </c>
      <c r="N943" t="s">
        <v>2897</v>
      </c>
      <c r="O943" t="s">
        <v>2898</v>
      </c>
    </row>
    <row r="944" spans="1:15" x14ac:dyDescent="0.2">
      <c r="A944">
        <v>943</v>
      </c>
      <c r="B944" t="s">
        <v>87</v>
      </c>
      <c r="C944" t="s">
        <v>88</v>
      </c>
      <c r="D944" t="s">
        <v>17</v>
      </c>
      <c r="E944" t="s">
        <v>69</v>
      </c>
      <c r="F944">
        <v>1.01</v>
      </c>
      <c r="G944">
        <v>11.3</v>
      </c>
      <c r="H944" t="s">
        <v>61</v>
      </c>
      <c r="I944" t="s">
        <v>20</v>
      </c>
      <c r="J944" t="s">
        <v>2899</v>
      </c>
      <c r="K944" t="s">
        <v>106</v>
      </c>
      <c r="L944" t="s">
        <v>72</v>
      </c>
      <c r="M944" t="s">
        <v>32</v>
      </c>
      <c r="N944" t="s">
        <v>2900</v>
      </c>
      <c r="O944" t="s">
        <v>2901</v>
      </c>
    </row>
    <row r="945" spans="1:15" x14ac:dyDescent="0.2">
      <c r="A945">
        <v>944</v>
      </c>
      <c r="B945" t="s">
        <v>35</v>
      </c>
      <c r="C945" t="s">
        <v>36</v>
      </c>
      <c r="D945" t="s">
        <v>17</v>
      </c>
      <c r="E945" t="s">
        <v>18</v>
      </c>
      <c r="F945">
        <v>2.75</v>
      </c>
      <c r="G945">
        <v>204.8</v>
      </c>
      <c r="H945" t="s">
        <v>19</v>
      </c>
      <c r="I945" t="s">
        <v>20</v>
      </c>
      <c r="J945" t="s">
        <v>2902</v>
      </c>
      <c r="K945" t="s">
        <v>240</v>
      </c>
      <c r="L945" t="s">
        <v>40</v>
      </c>
      <c r="M945" t="s">
        <v>41</v>
      </c>
      <c r="N945" t="s">
        <v>2903</v>
      </c>
      <c r="O945" t="s">
        <v>2904</v>
      </c>
    </row>
    <row r="946" spans="1:15" x14ac:dyDescent="0.2">
      <c r="A946">
        <v>945</v>
      </c>
      <c r="B946" t="s">
        <v>201</v>
      </c>
      <c r="C946" t="s">
        <v>202</v>
      </c>
      <c r="D946" t="s">
        <v>17</v>
      </c>
      <c r="E946" t="s">
        <v>203</v>
      </c>
      <c r="F946">
        <v>3.21</v>
      </c>
      <c r="G946">
        <v>219.8</v>
      </c>
      <c r="H946" t="s">
        <v>19</v>
      </c>
      <c r="I946" t="s">
        <v>104</v>
      </c>
      <c r="J946" t="s">
        <v>2905</v>
      </c>
      <c r="K946" t="s">
        <v>248</v>
      </c>
      <c r="L946" t="s">
        <v>23</v>
      </c>
      <c r="M946" t="s">
        <v>41</v>
      </c>
      <c r="N946" t="s">
        <v>2906</v>
      </c>
      <c r="O946" t="s">
        <v>2907</v>
      </c>
    </row>
    <row r="947" spans="1:15" x14ac:dyDescent="0.2">
      <c r="A947">
        <v>946</v>
      </c>
      <c r="B947" t="s">
        <v>320</v>
      </c>
      <c r="C947" t="s">
        <v>321</v>
      </c>
      <c r="D947" t="s">
        <v>17</v>
      </c>
      <c r="E947" t="s">
        <v>203</v>
      </c>
      <c r="F947">
        <v>2.5099999999999998</v>
      </c>
      <c r="G947">
        <v>111.5</v>
      </c>
      <c r="H947" t="s">
        <v>61</v>
      </c>
      <c r="I947" t="s">
        <v>20</v>
      </c>
      <c r="J947" t="s">
        <v>2908</v>
      </c>
      <c r="K947" t="s">
        <v>297</v>
      </c>
      <c r="L947" t="s">
        <v>355</v>
      </c>
      <c r="M947" t="s">
        <v>323</v>
      </c>
      <c r="N947" t="s">
        <v>2909</v>
      </c>
      <c r="O947" t="s">
        <v>2910</v>
      </c>
    </row>
    <row r="948" spans="1:15" x14ac:dyDescent="0.2">
      <c r="A948">
        <v>947</v>
      </c>
      <c r="B948" t="s">
        <v>201</v>
      </c>
      <c r="C948" t="s">
        <v>202</v>
      </c>
      <c r="D948" t="s">
        <v>17</v>
      </c>
      <c r="E948" t="s">
        <v>203</v>
      </c>
      <c r="F948">
        <v>3.06</v>
      </c>
      <c r="G948">
        <v>185.2</v>
      </c>
      <c r="H948" t="s">
        <v>19</v>
      </c>
      <c r="I948" t="s">
        <v>38</v>
      </c>
      <c r="J948" t="s">
        <v>2911</v>
      </c>
      <c r="K948" t="s">
        <v>106</v>
      </c>
      <c r="L948" t="s">
        <v>259</v>
      </c>
      <c r="M948" t="s">
        <v>41</v>
      </c>
      <c r="N948" t="s">
        <v>2912</v>
      </c>
      <c r="O948" t="s">
        <v>2913</v>
      </c>
    </row>
    <row r="949" spans="1:15" x14ac:dyDescent="0.2">
      <c r="A949">
        <v>948</v>
      </c>
      <c r="B949" t="s">
        <v>49</v>
      </c>
      <c r="C949" t="s">
        <v>50</v>
      </c>
      <c r="D949" t="s">
        <v>17</v>
      </c>
      <c r="E949" t="s">
        <v>18</v>
      </c>
      <c r="F949">
        <v>0.47</v>
      </c>
      <c r="G949">
        <v>51.1</v>
      </c>
      <c r="H949" t="s">
        <v>156</v>
      </c>
      <c r="I949" t="s">
        <v>38</v>
      </c>
      <c r="J949" t="s">
        <v>2914</v>
      </c>
      <c r="K949" t="s">
        <v>742</v>
      </c>
      <c r="L949" t="s">
        <v>56</v>
      </c>
      <c r="M949" t="s">
        <v>32</v>
      </c>
      <c r="N949" t="s">
        <v>2915</v>
      </c>
      <c r="O949" t="s">
        <v>2916</v>
      </c>
    </row>
    <row r="950" spans="1:15" x14ac:dyDescent="0.2">
      <c r="A950">
        <v>949</v>
      </c>
      <c r="B950" t="s">
        <v>15</v>
      </c>
      <c r="C950" t="s">
        <v>16</v>
      </c>
      <c r="D950" t="s">
        <v>17</v>
      </c>
      <c r="E950" t="s">
        <v>18</v>
      </c>
      <c r="F950">
        <v>0.6</v>
      </c>
      <c r="G950">
        <v>35.4</v>
      </c>
      <c r="H950" t="s">
        <v>37</v>
      </c>
      <c r="I950" t="s">
        <v>104</v>
      </c>
      <c r="J950" t="s">
        <v>2917</v>
      </c>
      <c r="K950" t="s">
        <v>22</v>
      </c>
      <c r="L950" t="s">
        <v>84</v>
      </c>
      <c r="M950" t="s">
        <v>24</v>
      </c>
      <c r="N950" t="s">
        <v>2918</v>
      </c>
      <c r="O950" t="s">
        <v>2919</v>
      </c>
    </row>
    <row r="951" spans="1:15" x14ac:dyDescent="0.2">
      <c r="A951">
        <v>950</v>
      </c>
      <c r="B951" t="s">
        <v>320</v>
      </c>
      <c r="C951" t="s">
        <v>321</v>
      </c>
      <c r="D951" t="s">
        <v>17</v>
      </c>
      <c r="E951" t="s">
        <v>203</v>
      </c>
      <c r="F951">
        <v>2.69</v>
      </c>
      <c r="G951">
        <v>125.3</v>
      </c>
      <c r="H951" t="s">
        <v>19</v>
      </c>
      <c r="I951" t="s">
        <v>38</v>
      </c>
      <c r="J951" t="s">
        <v>2920</v>
      </c>
      <c r="K951" t="s">
        <v>297</v>
      </c>
      <c r="L951" t="s">
        <v>355</v>
      </c>
      <c r="M951" t="s">
        <v>323</v>
      </c>
      <c r="N951" t="s">
        <v>2921</v>
      </c>
      <c r="O951" t="s">
        <v>2922</v>
      </c>
    </row>
    <row r="952" spans="1:15" x14ac:dyDescent="0.2">
      <c r="A952">
        <v>951</v>
      </c>
      <c r="B952" t="s">
        <v>145</v>
      </c>
      <c r="C952" t="s">
        <v>146</v>
      </c>
      <c r="D952" t="s">
        <v>17</v>
      </c>
      <c r="E952" t="s">
        <v>18</v>
      </c>
      <c r="F952">
        <v>1.79</v>
      </c>
      <c r="G952">
        <v>65.599999999999994</v>
      </c>
      <c r="H952" t="s">
        <v>37</v>
      </c>
      <c r="I952" t="s">
        <v>104</v>
      </c>
      <c r="J952" t="s">
        <v>2923</v>
      </c>
      <c r="K952" t="s">
        <v>148</v>
      </c>
      <c r="L952" t="s">
        <v>475</v>
      </c>
      <c r="M952" t="s">
        <v>41</v>
      </c>
      <c r="N952" t="s">
        <v>2924</v>
      </c>
      <c r="O952" t="s">
        <v>2925</v>
      </c>
    </row>
    <row r="953" spans="1:15" x14ac:dyDescent="0.2">
      <c r="A953">
        <v>952</v>
      </c>
      <c r="B953" t="s">
        <v>27</v>
      </c>
      <c r="C953" t="s">
        <v>28</v>
      </c>
      <c r="D953" t="s">
        <v>17</v>
      </c>
      <c r="E953" t="s">
        <v>18</v>
      </c>
      <c r="F953">
        <v>3.67</v>
      </c>
      <c r="G953">
        <v>269.8</v>
      </c>
      <c r="H953" t="s">
        <v>19</v>
      </c>
      <c r="I953" t="s">
        <v>38</v>
      </c>
      <c r="J953" t="s">
        <v>2926</v>
      </c>
      <c r="K953" t="s">
        <v>148</v>
      </c>
      <c r="L953" t="s">
        <v>317</v>
      </c>
      <c r="M953" t="s">
        <v>32</v>
      </c>
      <c r="N953" t="s">
        <v>2927</v>
      </c>
      <c r="O953" t="s">
        <v>2928</v>
      </c>
    </row>
    <row r="954" spans="1:15" x14ac:dyDescent="0.2">
      <c r="A954">
        <v>953</v>
      </c>
      <c r="B954" t="s">
        <v>59</v>
      </c>
      <c r="C954" t="s">
        <v>60</v>
      </c>
      <c r="D954" t="s">
        <v>17</v>
      </c>
      <c r="E954" t="s">
        <v>18</v>
      </c>
      <c r="F954">
        <v>2.69</v>
      </c>
      <c r="G954">
        <v>131.4</v>
      </c>
      <c r="H954" t="s">
        <v>19</v>
      </c>
      <c r="I954" t="s">
        <v>104</v>
      </c>
      <c r="J954" t="s">
        <v>2929</v>
      </c>
      <c r="K954" t="s">
        <v>98</v>
      </c>
      <c r="L954" t="s">
        <v>581</v>
      </c>
      <c r="M954" t="s">
        <v>41</v>
      </c>
      <c r="N954" t="s">
        <v>2930</v>
      </c>
      <c r="O954" t="s">
        <v>2931</v>
      </c>
    </row>
    <row r="955" spans="1:15" x14ac:dyDescent="0.2">
      <c r="A955">
        <v>954</v>
      </c>
      <c r="B955" t="s">
        <v>145</v>
      </c>
      <c r="C955" t="s">
        <v>146</v>
      </c>
      <c r="D955" t="s">
        <v>17</v>
      </c>
      <c r="E955" t="s">
        <v>18</v>
      </c>
      <c r="F955">
        <v>2.2799999999999998</v>
      </c>
      <c r="G955">
        <v>83.1</v>
      </c>
      <c r="H955" t="s">
        <v>19</v>
      </c>
      <c r="I955" t="s">
        <v>20</v>
      </c>
      <c r="J955" t="s">
        <v>2932</v>
      </c>
      <c r="K955" t="s">
        <v>148</v>
      </c>
      <c r="L955" t="s">
        <v>23</v>
      </c>
      <c r="M955" t="s">
        <v>41</v>
      </c>
      <c r="N955" t="s">
        <v>2933</v>
      </c>
      <c r="O955" t="s">
        <v>2934</v>
      </c>
    </row>
    <row r="956" spans="1:15" x14ac:dyDescent="0.2">
      <c r="A956">
        <v>955</v>
      </c>
      <c r="B956" t="s">
        <v>320</v>
      </c>
      <c r="C956" t="s">
        <v>321</v>
      </c>
      <c r="D956" t="s">
        <v>17</v>
      </c>
      <c r="E956" t="s">
        <v>203</v>
      </c>
      <c r="F956">
        <v>3.02</v>
      </c>
      <c r="G956">
        <v>179.1</v>
      </c>
      <c r="H956" t="s">
        <v>19</v>
      </c>
      <c r="I956" t="s">
        <v>104</v>
      </c>
      <c r="J956" t="s">
        <v>2935</v>
      </c>
      <c r="K956" t="s">
        <v>330</v>
      </c>
      <c r="L956" t="s">
        <v>23</v>
      </c>
      <c r="M956" t="s">
        <v>323</v>
      </c>
      <c r="N956" t="s">
        <v>2936</v>
      </c>
      <c r="O956" t="s">
        <v>2937</v>
      </c>
    </row>
    <row r="957" spans="1:15" x14ac:dyDescent="0.2">
      <c r="A957">
        <v>956</v>
      </c>
      <c r="B957" t="s">
        <v>120</v>
      </c>
      <c r="C957" t="s">
        <v>121</v>
      </c>
      <c r="D957" t="s">
        <v>17</v>
      </c>
      <c r="E957" t="s">
        <v>18</v>
      </c>
      <c r="F957">
        <v>2.1800000000000002</v>
      </c>
      <c r="G957">
        <v>81.8</v>
      </c>
      <c r="H957" t="s">
        <v>19</v>
      </c>
      <c r="I957" t="s">
        <v>38</v>
      </c>
      <c r="J957" t="s">
        <v>2938</v>
      </c>
      <c r="K957" t="s">
        <v>135</v>
      </c>
      <c r="L957" t="s">
        <v>124</v>
      </c>
      <c r="M957" t="s">
        <v>73</v>
      </c>
      <c r="N957" t="s">
        <v>2939</v>
      </c>
      <c r="O957" t="s">
        <v>2940</v>
      </c>
    </row>
    <row r="958" spans="1:15" x14ac:dyDescent="0.2">
      <c r="A958">
        <v>957</v>
      </c>
      <c r="B958" t="s">
        <v>392</v>
      </c>
      <c r="C958" t="s">
        <v>393</v>
      </c>
      <c r="D958" t="s">
        <v>17</v>
      </c>
      <c r="E958" t="s">
        <v>18</v>
      </c>
      <c r="F958">
        <v>1.93</v>
      </c>
      <c r="G958">
        <v>61.7</v>
      </c>
      <c r="H958" t="s">
        <v>37</v>
      </c>
      <c r="I958" t="s">
        <v>38</v>
      </c>
      <c r="J958" t="s">
        <v>2941</v>
      </c>
      <c r="K958" t="s">
        <v>191</v>
      </c>
      <c r="L958" t="s">
        <v>46</v>
      </c>
      <c r="M958" t="s">
        <v>24</v>
      </c>
      <c r="N958" t="s">
        <v>2942</v>
      </c>
      <c r="O958" t="s">
        <v>2943</v>
      </c>
    </row>
    <row r="959" spans="1:15" x14ac:dyDescent="0.2">
      <c r="A959">
        <v>958</v>
      </c>
      <c r="B959" t="s">
        <v>15</v>
      </c>
      <c r="C959" t="s">
        <v>16</v>
      </c>
      <c r="D959" t="s">
        <v>17</v>
      </c>
      <c r="E959" t="s">
        <v>18</v>
      </c>
      <c r="F959">
        <v>3.1</v>
      </c>
      <c r="G959">
        <v>143.30000000000001</v>
      </c>
      <c r="H959" t="s">
        <v>19</v>
      </c>
      <c r="I959" t="s">
        <v>38</v>
      </c>
      <c r="J959" t="s">
        <v>2944</v>
      </c>
      <c r="K959" t="s">
        <v>22</v>
      </c>
      <c r="L959" t="s">
        <v>84</v>
      </c>
      <c r="M959" t="s">
        <v>24</v>
      </c>
      <c r="N959" t="s">
        <v>2945</v>
      </c>
      <c r="O959" t="s">
        <v>2946</v>
      </c>
    </row>
    <row r="960" spans="1:15" x14ac:dyDescent="0.2">
      <c r="A960">
        <v>959</v>
      </c>
      <c r="B960" t="s">
        <v>392</v>
      </c>
      <c r="C960" t="s">
        <v>393</v>
      </c>
      <c r="D960" t="s">
        <v>17</v>
      </c>
      <c r="E960" t="s">
        <v>18</v>
      </c>
      <c r="F960">
        <v>3.01</v>
      </c>
      <c r="G960">
        <v>141.4</v>
      </c>
      <c r="H960" t="s">
        <v>61</v>
      </c>
      <c r="I960" t="s">
        <v>104</v>
      </c>
      <c r="J960" t="s">
        <v>2947</v>
      </c>
      <c r="K960" t="s">
        <v>191</v>
      </c>
      <c r="L960" t="s">
        <v>475</v>
      </c>
      <c r="M960" t="s">
        <v>24</v>
      </c>
      <c r="N960" t="s">
        <v>2948</v>
      </c>
      <c r="O960" t="s">
        <v>2949</v>
      </c>
    </row>
    <row r="961" spans="1:15" x14ac:dyDescent="0.2">
      <c r="A961">
        <v>960</v>
      </c>
      <c r="B961" t="s">
        <v>115</v>
      </c>
      <c r="C961" t="s">
        <v>116</v>
      </c>
      <c r="D961" t="s">
        <v>17</v>
      </c>
      <c r="E961" t="s">
        <v>18</v>
      </c>
      <c r="F961">
        <v>4.5</v>
      </c>
      <c r="G961">
        <v>598.5</v>
      </c>
      <c r="H961" t="s">
        <v>61</v>
      </c>
      <c r="I961" t="s">
        <v>38</v>
      </c>
      <c r="J961" t="s">
        <v>2950</v>
      </c>
      <c r="K961" t="s">
        <v>139</v>
      </c>
      <c r="L961" t="s">
        <v>80</v>
      </c>
      <c r="M961" t="s">
        <v>24</v>
      </c>
      <c r="N961" t="s">
        <v>2951</v>
      </c>
      <c r="O961" t="s">
        <v>2952</v>
      </c>
    </row>
    <row r="962" spans="1:15" x14ac:dyDescent="0.2">
      <c r="A962">
        <v>961</v>
      </c>
      <c r="B962" t="s">
        <v>201</v>
      </c>
      <c r="C962" t="s">
        <v>202</v>
      </c>
      <c r="D962" t="s">
        <v>17</v>
      </c>
      <c r="E962" t="s">
        <v>203</v>
      </c>
      <c r="F962">
        <v>1.48</v>
      </c>
      <c r="G962">
        <v>63.6</v>
      </c>
      <c r="H962" t="s">
        <v>37</v>
      </c>
      <c r="I962" t="s">
        <v>38</v>
      </c>
      <c r="J962" t="s">
        <v>2953</v>
      </c>
      <c r="K962" t="s">
        <v>282</v>
      </c>
      <c r="L962" t="s">
        <v>23</v>
      </c>
      <c r="M962" t="s">
        <v>41</v>
      </c>
      <c r="N962" t="s">
        <v>2954</v>
      </c>
      <c r="O962" t="s">
        <v>2955</v>
      </c>
    </row>
    <row r="963" spans="1:15" x14ac:dyDescent="0.2">
      <c r="A963">
        <v>962</v>
      </c>
      <c r="B963" t="s">
        <v>35</v>
      </c>
      <c r="C963" t="s">
        <v>36</v>
      </c>
      <c r="D963" t="s">
        <v>17</v>
      </c>
      <c r="E963" t="s">
        <v>18</v>
      </c>
      <c r="F963">
        <v>4.5</v>
      </c>
      <c r="G963">
        <v>581</v>
      </c>
      <c r="H963" t="s">
        <v>19</v>
      </c>
      <c r="I963" t="s">
        <v>20</v>
      </c>
      <c r="J963" t="s">
        <v>2956</v>
      </c>
      <c r="K963" t="s">
        <v>240</v>
      </c>
      <c r="L963" t="s">
        <v>244</v>
      </c>
      <c r="M963" t="s">
        <v>41</v>
      </c>
      <c r="N963" t="s">
        <v>2957</v>
      </c>
      <c r="O963" t="s">
        <v>2958</v>
      </c>
    </row>
    <row r="964" spans="1:15" x14ac:dyDescent="0.2">
      <c r="A964">
        <v>963</v>
      </c>
      <c r="B964" t="s">
        <v>76</v>
      </c>
      <c r="C964" t="s">
        <v>77</v>
      </c>
      <c r="D964" t="s">
        <v>17</v>
      </c>
      <c r="E964" t="s">
        <v>18</v>
      </c>
      <c r="F964">
        <v>2.9</v>
      </c>
      <c r="G964">
        <v>146.4</v>
      </c>
      <c r="H964" t="s">
        <v>19</v>
      </c>
      <c r="I964" t="s">
        <v>104</v>
      </c>
      <c r="J964" t="s">
        <v>2959</v>
      </c>
      <c r="K964" t="s">
        <v>415</v>
      </c>
      <c r="L964" t="s">
        <v>80</v>
      </c>
      <c r="M964" t="s">
        <v>24</v>
      </c>
      <c r="N964" t="s">
        <v>2960</v>
      </c>
      <c r="O964" t="s">
        <v>2961</v>
      </c>
    </row>
    <row r="965" spans="1:15" x14ac:dyDescent="0.2">
      <c r="A965">
        <v>964</v>
      </c>
      <c r="B965" t="s">
        <v>35</v>
      </c>
      <c r="C965" t="s">
        <v>36</v>
      </c>
      <c r="D965" t="s">
        <v>17</v>
      </c>
      <c r="E965" t="s">
        <v>18</v>
      </c>
      <c r="F965">
        <v>3.38</v>
      </c>
      <c r="G965">
        <v>310.3</v>
      </c>
      <c r="H965" t="s">
        <v>19</v>
      </c>
      <c r="I965" t="s">
        <v>38</v>
      </c>
      <c r="J965" t="s">
        <v>214</v>
      </c>
      <c r="K965" t="s">
        <v>30</v>
      </c>
      <c r="L965" t="s">
        <v>40</v>
      </c>
      <c r="M965" t="s">
        <v>41</v>
      </c>
      <c r="N965" t="s">
        <v>2962</v>
      </c>
      <c r="O965" t="s">
        <v>2963</v>
      </c>
    </row>
    <row r="966" spans="1:15" x14ac:dyDescent="0.2">
      <c r="A966">
        <v>965</v>
      </c>
      <c r="B966" t="s">
        <v>183</v>
      </c>
      <c r="C966" t="s">
        <v>184</v>
      </c>
      <c r="D966" t="s">
        <v>17</v>
      </c>
      <c r="E966" t="s">
        <v>18</v>
      </c>
      <c r="F966">
        <v>2.17</v>
      </c>
      <c r="G966">
        <v>78.2</v>
      </c>
      <c r="H966" t="s">
        <v>61</v>
      </c>
      <c r="I966" t="s">
        <v>104</v>
      </c>
      <c r="J966" t="s">
        <v>2964</v>
      </c>
      <c r="K966" t="s">
        <v>130</v>
      </c>
      <c r="L966" t="s">
        <v>46</v>
      </c>
      <c r="M966" t="s">
        <v>41</v>
      </c>
      <c r="N966" t="s">
        <v>2965</v>
      </c>
      <c r="O966" t="s">
        <v>2966</v>
      </c>
    </row>
    <row r="967" spans="1:15" x14ac:dyDescent="0.2">
      <c r="A967">
        <v>966</v>
      </c>
      <c r="B967" t="s">
        <v>201</v>
      </c>
      <c r="C967" t="s">
        <v>202</v>
      </c>
      <c r="D967" t="s">
        <v>17</v>
      </c>
      <c r="E967" t="s">
        <v>203</v>
      </c>
      <c r="F967">
        <v>1.93</v>
      </c>
      <c r="G967">
        <v>76</v>
      </c>
      <c r="H967" t="s">
        <v>37</v>
      </c>
      <c r="I967" t="s">
        <v>20</v>
      </c>
      <c r="J967" t="s">
        <v>2967</v>
      </c>
      <c r="K967" t="s">
        <v>272</v>
      </c>
      <c r="L967" t="s">
        <v>23</v>
      </c>
      <c r="M967" t="s">
        <v>41</v>
      </c>
      <c r="N967" t="s">
        <v>2968</v>
      </c>
      <c r="O967" t="s">
        <v>2969</v>
      </c>
    </row>
    <row r="968" spans="1:15" x14ac:dyDescent="0.2">
      <c r="A968">
        <v>967</v>
      </c>
      <c r="B968" t="s">
        <v>115</v>
      </c>
      <c r="C968" t="s">
        <v>116</v>
      </c>
      <c r="D968" t="s">
        <v>17</v>
      </c>
      <c r="E968" t="s">
        <v>18</v>
      </c>
      <c r="F968">
        <v>4.68</v>
      </c>
      <c r="G968">
        <v>661.7</v>
      </c>
      <c r="H968" t="s">
        <v>19</v>
      </c>
      <c r="I968" t="s">
        <v>104</v>
      </c>
      <c r="J968" t="s">
        <v>2970</v>
      </c>
      <c r="K968" t="s">
        <v>139</v>
      </c>
      <c r="L968" t="s">
        <v>153</v>
      </c>
      <c r="M968" t="s">
        <v>24</v>
      </c>
      <c r="N968" t="s">
        <v>2971</v>
      </c>
      <c r="O968" t="s">
        <v>2972</v>
      </c>
    </row>
    <row r="969" spans="1:15" x14ac:dyDescent="0.2">
      <c r="A969">
        <v>968</v>
      </c>
      <c r="B969" t="s">
        <v>120</v>
      </c>
      <c r="C969" t="s">
        <v>121</v>
      </c>
      <c r="D969" t="s">
        <v>17</v>
      </c>
      <c r="E969" t="s">
        <v>18</v>
      </c>
      <c r="F969">
        <v>3.02</v>
      </c>
      <c r="G969">
        <v>133.1</v>
      </c>
      <c r="H969" t="s">
        <v>19</v>
      </c>
      <c r="I969" t="s">
        <v>38</v>
      </c>
      <c r="J969" t="s">
        <v>2973</v>
      </c>
      <c r="K969" t="s">
        <v>123</v>
      </c>
      <c r="L969" t="s">
        <v>46</v>
      </c>
      <c r="M969" t="s">
        <v>73</v>
      </c>
      <c r="N969" t="s">
        <v>2974</v>
      </c>
      <c r="O969" t="s">
        <v>2975</v>
      </c>
    </row>
    <row r="970" spans="1:15" x14ac:dyDescent="0.2">
      <c r="A970">
        <v>969</v>
      </c>
      <c r="B970" t="s">
        <v>320</v>
      </c>
      <c r="C970" t="s">
        <v>321</v>
      </c>
      <c r="D970" t="s">
        <v>17</v>
      </c>
      <c r="E970" t="s">
        <v>203</v>
      </c>
      <c r="F970">
        <v>2.65</v>
      </c>
      <c r="G970">
        <v>146.69999999999999</v>
      </c>
      <c r="H970" t="s">
        <v>19</v>
      </c>
      <c r="I970" t="s">
        <v>20</v>
      </c>
      <c r="J970" t="s">
        <v>2976</v>
      </c>
      <c r="K970" t="s">
        <v>354</v>
      </c>
      <c r="L970" t="s">
        <v>355</v>
      </c>
      <c r="M970" t="s">
        <v>323</v>
      </c>
      <c r="N970" t="s">
        <v>2977</v>
      </c>
      <c r="O970" t="s">
        <v>2978</v>
      </c>
    </row>
    <row r="971" spans="1:15" x14ac:dyDescent="0.2">
      <c r="A971">
        <v>970</v>
      </c>
      <c r="B971" t="s">
        <v>201</v>
      </c>
      <c r="C971" t="s">
        <v>202</v>
      </c>
      <c r="D971" t="s">
        <v>17</v>
      </c>
      <c r="E971" t="s">
        <v>203</v>
      </c>
      <c r="F971">
        <v>2.84</v>
      </c>
      <c r="G971">
        <v>138.19999999999999</v>
      </c>
      <c r="H971" t="s">
        <v>61</v>
      </c>
      <c r="I971" t="s">
        <v>38</v>
      </c>
      <c r="J971" t="s">
        <v>2979</v>
      </c>
      <c r="K971" t="s">
        <v>272</v>
      </c>
      <c r="L971" t="s">
        <v>23</v>
      </c>
      <c r="M971" t="s">
        <v>41</v>
      </c>
      <c r="N971" t="s">
        <v>2980</v>
      </c>
      <c r="O971" t="s">
        <v>2981</v>
      </c>
    </row>
    <row r="972" spans="1:15" x14ac:dyDescent="0.2">
      <c r="A972">
        <v>971</v>
      </c>
      <c r="B972" t="s">
        <v>115</v>
      </c>
      <c r="C972" t="s">
        <v>116</v>
      </c>
      <c r="D972" t="s">
        <v>17</v>
      </c>
      <c r="E972" t="s">
        <v>18</v>
      </c>
      <c r="F972">
        <v>2.0699999999999998</v>
      </c>
      <c r="G972">
        <v>202.3</v>
      </c>
      <c r="H972" t="s">
        <v>37</v>
      </c>
      <c r="I972" t="s">
        <v>38</v>
      </c>
      <c r="J972" t="s">
        <v>2982</v>
      </c>
      <c r="K972" t="s">
        <v>139</v>
      </c>
      <c r="L972" t="s">
        <v>80</v>
      </c>
      <c r="M972" t="s">
        <v>24</v>
      </c>
      <c r="N972" t="s">
        <v>2983</v>
      </c>
      <c r="O972" t="s">
        <v>2984</v>
      </c>
    </row>
    <row r="973" spans="1:15" x14ac:dyDescent="0.2">
      <c r="A973">
        <v>972</v>
      </c>
      <c r="B973" t="s">
        <v>120</v>
      </c>
      <c r="C973" t="s">
        <v>121</v>
      </c>
      <c r="D973" t="s">
        <v>17</v>
      </c>
      <c r="E973" t="s">
        <v>18</v>
      </c>
      <c r="F973">
        <v>2.37</v>
      </c>
      <c r="G973">
        <v>76</v>
      </c>
      <c r="H973" t="s">
        <v>19</v>
      </c>
      <c r="I973" t="s">
        <v>38</v>
      </c>
      <c r="J973" t="s">
        <v>2985</v>
      </c>
      <c r="K973" t="s">
        <v>135</v>
      </c>
      <c r="L973" t="s">
        <v>46</v>
      </c>
      <c r="M973" t="s">
        <v>73</v>
      </c>
      <c r="N973" t="s">
        <v>2986</v>
      </c>
      <c r="O973" t="s">
        <v>2987</v>
      </c>
    </row>
    <row r="974" spans="1:15" x14ac:dyDescent="0.2">
      <c r="A974">
        <v>973</v>
      </c>
      <c r="B974" t="s">
        <v>27</v>
      </c>
      <c r="C974" t="s">
        <v>28</v>
      </c>
      <c r="D974" t="s">
        <v>17</v>
      </c>
      <c r="E974" t="s">
        <v>18</v>
      </c>
      <c r="F974">
        <v>3.25</v>
      </c>
      <c r="G974">
        <v>204.5</v>
      </c>
      <c r="H974" t="s">
        <v>19</v>
      </c>
      <c r="I974" t="s">
        <v>20</v>
      </c>
      <c r="J974" t="s">
        <v>2988</v>
      </c>
      <c r="K974" t="s">
        <v>148</v>
      </c>
      <c r="L974" t="s">
        <v>389</v>
      </c>
      <c r="M974" t="s">
        <v>32</v>
      </c>
      <c r="N974" t="s">
        <v>2989</v>
      </c>
      <c r="O974" t="s">
        <v>2990</v>
      </c>
    </row>
    <row r="975" spans="1:15" x14ac:dyDescent="0.2">
      <c r="A975">
        <v>974</v>
      </c>
      <c r="B975" t="s">
        <v>15</v>
      </c>
      <c r="C975" t="s">
        <v>16</v>
      </c>
      <c r="D975" t="s">
        <v>17</v>
      </c>
      <c r="E975" t="s">
        <v>18</v>
      </c>
      <c r="F975">
        <v>2.41</v>
      </c>
      <c r="G975">
        <v>92.5</v>
      </c>
      <c r="H975" t="s">
        <v>19</v>
      </c>
      <c r="I975" t="s">
        <v>104</v>
      </c>
      <c r="J975" t="s">
        <v>2991</v>
      </c>
      <c r="K975" t="s">
        <v>22</v>
      </c>
      <c r="L975" t="s">
        <v>23</v>
      </c>
      <c r="M975" t="s">
        <v>24</v>
      </c>
      <c r="N975" t="s">
        <v>2992</v>
      </c>
      <c r="O975" t="s">
        <v>2993</v>
      </c>
    </row>
    <row r="976" spans="1:15" x14ac:dyDescent="0.2">
      <c r="A976">
        <v>975</v>
      </c>
      <c r="B976" t="s">
        <v>35</v>
      </c>
      <c r="C976" t="s">
        <v>36</v>
      </c>
      <c r="D976" t="s">
        <v>17</v>
      </c>
      <c r="E976" t="s">
        <v>18</v>
      </c>
      <c r="F976">
        <v>1.73</v>
      </c>
      <c r="G976">
        <v>117.2</v>
      </c>
      <c r="H976" t="s">
        <v>37</v>
      </c>
      <c r="I976" t="s">
        <v>38</v>
      </c>
      <c r="J976" t="s">
        <v>2994</v>
      </c>
      <c r="K976" t="s">
        <v>30</v>
      </c>
      <c r="L976" t="s">
        <v>40</v>
      </c>
      <c r="M976" t="s">
        <v>41</v>
      </c>
      <c r="N976" t="s">
        <v>2995</v>
      </c>
      <c r="O976" t="s">
        <v>2996</v>
      </c>
    </row>
    <row r="977" spans="1:15" x14ac:dyDescent="0.2">
      <c r="A977">
        <v>976</v>
      </c>
      <c r="B977" t="s">
        <v>15</v>
      </c>
      <c r="C977" t="s">
        <v>16</v>
      </c>
      <c r="D977" t="s">
        <v>17</v>
      </c>
      <c r="E977" t="s">
        <v>18</v>
      </c>
      <c r="F977">
        <v>2.1</v>
      </c>
      <c r="G977">
        <v>78.2</v>
      </c>
      <c r="H977" t="s">
        <v>61</v>
      </c>
      <c r="I977" t="s">
        <v>38</v>
      </c>
      <c r="J977" t="s">
        <v>766</v>
      </c>
      <c r="K977" t="s">
        <v>45</v>
      </c>
      <c r="L977" t="s">
        <v>46</v>
      </c>
      <c r="M977" t="s">
        <v>24</v>
      </c>
      <c r="N977" t="s">
        <v>2997</v>
      </c>
      <c r="O977" t="s">
        <v>2998</v>
      </c>
    </row>
    <row r="978" spans="1:15" x14ac:dyDescent="0.2">
      <c r="A978">
        <v>977</v>
      </c>
      <c r="B978" t="s">
        <v>207</v>
      </c>
      <c r="C978" t="s">
        <v>208</v>
      </c>
      <c r="D978" t="s">
        <v>17</v>
      </c>
      <c r="E978" t="s">
        <v>18</v>
      </c>
      <c r="F978">
        <v>1.32</v>
      </c>
      <c r="G978">
        <v>27.3</v>
      </c>
      <c r="H978" t="s">
        <v>37</v>
      </c>
      <c r="I978" t="s">
        <v>20</v>
      </c>
      <c r="J978" t="s">
        <v>2747</v>
      </c>
      <c r="K978" t="s">
        <v>210</v>
      </c>
      <c r="L978" t="s">
        <v>465</v>
      </c>
      <c r="M978" t="s">
        <v>24</v>
      </c>
      <c r="N978" t="s">
        <v>1410</v>
      </c>
      <c r="O978" t="s">
        <v>2999</v>
      </c>
    </row>
    <row r="979" spans="1:15" x14ac:dyDescent="0.2">
      <c r="A979">
        <v>978</v>
      </c>
      <c r="B979" t="s">
        <v>392</v>
      </c>
      <c r="C979" t="s">
        <v>393</v>
      </c>
      <c r="D979" t="s">
        <v>17</v>
      </c>
      <c r="E979" t="s">
        <v>18</v>
      </c>
      <c r="F979">
        <v>1.99</v>
      </c>
      <c r="G979">
        <v>52.1</v>
      </c>
      <c r="H979" t="s">
        <v>37</v>
      </c>
      <c r="I979" t="s">
        <v>20</v>
      </c>
      <c r="J979" t="s">
        <v>1730</v>
      </c>
      <c r="K979" t="s">
        <v>191</v>
      </c>
      <c r="L979" t="s">
        <v>46</v>
      </c>
      <c r="M979" t="s">
        <v>24</v>
      </c>
      <c r="N979" t="s">
        <v>3000</v>
      </c>
      <c r="O979" t="s">
        <v>3001</v>
      </c>
    </row>
    <row r="980" spans="1:15" x14ac:dyDescent="0.2">
      <c r="A980">
        <v>979</v>
      </c>
      <c r="B980" t="s">
        <v>15</v>
      </c>
      <c r="C980" t="s">
        <v>16</v>
      </c>
      <c r="D980" t="s">
        <v>17</v>
      </c>
      <c r="E980" t="s">
        <v>18</v>
      </c>
      <c r="F980">
        <v>2.2999999999999998</v>
      </c>
      <c r="G980">
        <v>80.3</v>
      </c>
      <c r="H980" t="s">
        <v>19</v>
      </c>
      <c r="I980" t="s">
        <v>38</v>
      </c>
      <c r="J980" t="s">
        <v>3002</v>
      </c>
      <c r="K980" t="s">
        <v>22</v>
      </c>
      <c r="L980" t="s">
        <v>46</v>
      </c>
      <c r="M980" t="s">
        <v>24</v>
      </c>
      <c r="N980" t="s">
        <v>3003</v>
      </c>
      <c r="O980" t="s">
        <v>3004</v>
      </c>
    </row>
    <row r="981" spans="1:15" x14ac:dyDescent="0.2">
      <c r="A981">
        <v>980</v>
      </c>
      <c r="B981" t="s">
        <v>76</v>
      </c>
      <c r="C981" t="s">
        <v>77</v>
      </c>
      <c r="D981" t="s">
        <v>17</v>
      </c>
      <c r="E981" t="s">
        <v>18</v>
      </c>
      <c r="F981">
        <v>2.76</v>
      </c>
      <c r="G981">
        <v>121.2</v>
      </c>
      <c r="H981" t="s">
        <v>61</v>
      </c>
      <c r="I981" t="s">
        <v>20</v>
      </c>
      <c r="J981" t="s">
        <v>3005</v>
      </c>
      <c r="K981" t="s">
        <v>415</v>
      </c>
      <c r="L981" t="s">
        <v>216</v>
      </c>
      <c r="M981" t="s">
        <v>24</v>
      </c>
      <c r="N981" t="s">
        <v>3006</v>
      </c>
      <c r="O981" t="s">
        <v>3007</v>
      </c>
    </row>
    <row r="982" spans="1:15" x14ac:dyDescent="0.2">
      <c r="A982">
        <v>981</v>
      </c>
      <c r="B982" t="s">
        <v>87</v>
      </c>
      <c r="C982" t="s">
        <v>88</v>
      </c>
      <c r="D982" t="s">
        <v>17</v>
      </c>
      <c r="E982" t="s">
        <v>69</v>
      </c>
      <c r="F982">
        <v>1.01</v>
      </c>
      <c r="G982">
        <v>11.3</v>
      </c>
      <c r="H982" t="s">
        <v>19</v>
      </c>
      <c r="I982" t="s">
        <v>104</v>
      </c>
      <c r="J982" t="s">
        <v>3008</v>
      </c>
      <c r="K982" t="s">
        <v>248</v>
      </c>
      <c r="L982" t="s">
        <v>91</v>
      </c>
      <c r="M982" t="s">
        <v>32</v>
      </c>
      <c r="N982" t="s">
        <v>3009</v>
      </c>
      <c r="O982" t="s">
        <v>3010</v>
      </c>
    </row>
    <row r="983" spans="1:15" x14ac:dyDescent="0.2">
      <c r="A983">
        <v>982</v>
      </c>
      <c r="B983" t="s">
        <v>207</v>
      </c>
      <c r="C983" t="s">
        <v>208</v>
      </c>
      <c r="D983" t="s">
        <v>17</v>
      </c>
      <c r="E983" t="s">
        <v>18</v>
      </c>
      <c r="F983">
        <v>2.14</v>
      </c>
      <c r="G983">
        <v>57.7</v>
      </c>
      <c r="H983" t="s">
        <v>19</v>
      </c>
      <c r="I983" t="s">
        <v>104</v>
      </c>
      <c r="J983" t="s">
        <v>3011</v>
      </c>
      <c r="K983" t="s">
        <v>210</v>
      </c>
      <c r="L983" t="s">
        <v>465</v>
      </c>
      <c r="M983" t="s">
        <v>24</v>
      </c>
      <c r="N983" t="s">
        <v>3012</v>
      </c>
      <c r="O983" t="s">
        <v>3013</v>
      </c>
    </row>
    <row r="984" spans="1:15" x14ac:dyDescent="0.2">
      <c r="A984">
        <v>983</v>
      </c>
      <c r="B984" t="s">
        <v>183</v>
      </c>
      <c r="C984" t="s">
        <v>184</v>
      </c>
      <c r="D984" t="s">
        <v>17</v>
      </c>
      <c r="E984" t="s">
        <v>18</v>
      </c>
      <c r="F984">
        <v>2.04</v>
      </c>
      <c r="G984">
        <v>69</v>
      </c>
      <c r="H984" t="s">
        <v>19</v>
      </c>
      <c r="I984" t="s">
        <v>20</v>
      </c>
      <c r="J984" t="s">
        <v>3014</v>
      </c>
      <c r="K984" t="s">
        <v>130</v>
      </c>
      <c r="L984" t="s">
        <v>195</v>
      </c>
      <c r="M984" t="s">
        <v>41</v>
      </c>
      <c r="N984" t="s">
        <v>3015</v>
      </c>
      <c r="O984" t="s">
        <v>3016</v>
      </c>
    </row>
    <row r="985" spans="1:15" x14ac:dyDescent="0.2">
      <c r="A985">
        <v>984</v>
      </c>
      <c r="B985" t="s">
        <v>67</v>
      </c>
      <c r="C985" t="s">
        <v>68</v>
      </c>
      <c r="D985" t="s">
        <v>17</v>
      </c>
      <c r="E985" t="s">
        <v>69</v>
      </c>
      <c r="F985">
        <v>0.6</v>
      </c>
      <c r="G985">
        <v>6.8</v>
      </c>
      <c r="H985" t="s">
        <v>37</v>
      </c>
      <c r="I985" t="s">
        <v>20</v>
      </c>
      <c r="J985" t="s">
        <v>3017</v>
      </c>
      <c r="K985" t="s">
        <v>71</v>
      </c>
      <c r="L985" t="s">
        <v>72</v>
      </c>
      <c r="M985" t="s">
        <v>73</v>
      </c>
      <c r="N985" t="s">
        <v>3018</v>
      </c>
      <c r="O985" t="s">
        <v>3019</v>
      </c>
    </row>
    <row r="986" spans="1:15" x14ac:dyDescent="0.2">
      <c r="A986">
        <v>985</v>
      </c>
      <c r="B986" t="s">
        <v>188</v>
      </c>
      <c r="C986" t="s">
        <v>189</v>
      </c>
      <c r="D986" t="s">
        <v>17</v>
      </c>
      <c r="E986" t="s">
        <v>18</v>
      </c>
      <c r="F986">
        <v>2.5</v>
      </c>
      <c r="G986">
        <v>80.400000000000006</v>
      </c>
      <c r="H986" t="s">
        <v>19</v>
      </c>
      <c r="I986" t="s">
        <v>20</v>
      </c>
      <c r="J986" t="s">
        <v>3020</v>
      </c>
      <c r="K986" t="s">
        <v>191</v>
      </c>
      <c r="L986" t="s">
        <v>23</v>
      </c>
      <c r="M986" t="s">
        <v>24</v>
      </c>
      <c r="N986" t="s">
        <v>3021</v>
      </c>
      <c r="O986" t="s">
        <v>3022</v>
      </c>
    </row>
    <row r="987" spans="1:15" x14ac:dyDescent="0.2">
      <c r="A987">
        <v>986</v>
      </c>
      <c r="B987" t="s">
        <v>49</v>
      </c>
      <c r="C987" t="s">
        <v>50</v>
      </c>
      <c r="D987" t="s">
        <v>17</v>
      </c>
      <c r="E987" t="s">
        <v>18</v>
      </c>
      <c r="F987">
        <v>2.54</v>
      </c>
      <c r="G987">
        <v>113.2</v>
      </c>
      <c r="H987" t="s">
        <v>37</v>
      </c>
      <c r="I987" t="s">
        <v>20</v>
      </c>
      <c r="J987" t="s">
        <v>3023</v>
      </c>
      <c r="K987" t="s">
        <v>504</v>
      </c>
      <c r="L987" t="s">
        <v>46</v>
      </c>
      <c r="M987" t="s">
        <v>32</v>
      </c>
      <c r="N987" t="s">
        <v>3024</v>
      </c>
      <c r="O987" t="s">
        <v>3025</v>
      </c>
    </row>
    <row r="988" spans="1:15" x14ac:dyDescent="0.2">
      <c r="A988">
        <v>987</v>
      </c>
      <c r="B988" t="s">
        <v>120</v>
      </c>
      <c r="C988" t="s">
        <v>121</v>
      </c>
      <c r="D988" t="s">
        <v>17</v>
      </c>
      <c r="E988" t="s">
        <v>18</v>
      </c>
      <c r="F988">
        <v>3.91</v>
      </c>
      <c r="G988">
        <v>272.3</v>
      </c>
      <c r="H988" t="s">
        <v>19</v>
      </c>
      <c r="I988" t="s">
        <v>20</v>
      </c>
      <c r="J988" t="s">
        <v>3026</v>
      </c>
      <c r="K988" t="s">
        <v>135</v>
      </c>
      <c r="L988" t="s">
        <v>124</v>
      </c>
      <c r="M988" t="s">
        <v>73</v>
      </c>
      <c r="N988" t="s">
        <v>3027</v>
      </c>
      <c r="O988" t="s">
        <v>3028</v>
      </c>
    </row>
    <row r="989" spans="1:15" x14ac:dyDescent="0.2">
      <c r="A989">
        <v>988</v>
      </c>
      <c r="B989" t="s">
        <v>76</v>
      </c>
      <c r="C989" t="s">
        <v>77</v>
      </c>
      <c r="D989" t="s">
        <v>17</v>
      </c>
      <c r="E989" t="s">
        <v>18</v>
      </c>
      <c r="F989">
        <v>0.92</v>
      </c>
      <c r="G989">
        <v>37.6</v>
      </c>
      <c r="H989" t="s">
        <v>37</v>
      </c>
      <c r="I989" t="s">
        <v>20</v>
      </c>
      <c r="J989" t="s">
        <v>3029</v>
      </c>
      <c r="K989" t="s">
        <v>79</v>
      </c>
      <c r="L989" t="s">
        <v>80</v>
      </c>
      <c r="M989" t="s">
        <v>24</v>
      </c>
      <c r="N989" t="s">
        <v>3030</v>
      </c>
      <c r="O989" t="s">
        <v>3031</v>
      </c>
    </row>
    <row r="990" spans="1:15" x14ac:dyDescent="0.2">
      <c r="A990">
        <v>989</v>
      </c>
      <c r="B990" t="s">
        <v>59</v>
      </c>
      <c r="C990" t="s">
        <v>60</v>
      </c>
      <c r="D990" t="s">
        <v>17</v>
      </c>
      <c r="E990" t="s">
        <v>18</v>
      </c>
      <c r="F990">
        <v>3.04</v>
      </c>
      <c r="G990">
        <v>163.6</v>
      </c>
      <c r="H990" t="s">
        <v>19</v>
      </c>
      <c r="I990" t="s">
        <v>104</v>
      </c>
      <c r="J990" t="s">
        <v>3032</v>
      </c>
      <c r="K990" t="s">
        <v>63</v>
      </c>
      <c r="L990" t="s">
        <v>64</v>
      </c>
      <c r="M990" t="s">
        <v>41</v>
      </c>
      <c r="N990" t="s">
        <v>3033</v>
      </c>
      <c r="O990" t="s">
        <v>3034</v>
      </c>
    </row>
    <row r="991" spans="1:15" x14ac:dyDescent="0.2">
      <c r="A991">
        <v>990</v>
      </c>
      <c r="B991" t="s">
        <v>320</v>
      </c>
      <c r="C991" t="s">
        <v>321</v>
      </c>
      <c r="D991" t="s">
        <v>17</v>
      </c>
      <c r="E991" t="s">
        <v>203</v>
      </c>
      <c r="F991">
        <v>0.35</v>
      </c>
      <c r="G991">
        <v>26.5</v>
      </c>
      <c r="H991" t="s">
        <v>156</v>
      </c>
      <c r="I991" t="s">
        <v>38</v>
      </c>
      <c r="J991" t="s">
        <v>3035</v>
      </c>
      <c r="K991" t="s">
        <v>297</v>
      </c>
      <c r="L991" t="s">
        <v>355</v>
      </c>
      <c r="M991" t="s">
        <v>323</v>
      </c>
      <c r="N991" t="s">
        <v>3036</v>
      </c>
      <c r="O991" t="s">
        <v>3037</v>
      </c>
    </row>
    <row r="992" spans="1:15" x14ac:dyDescent="0.2">
      <c r="A992">
        <v>991</v>
      </c>
      <c r="B992" t="s">
        <v>392</v>
      </c>
      <c r="C992" t="s">
        <v>393</v>
      </c>
      <c r="D992" t="s">
        <v>17</v>
      </c>
      <c r="E992" t="s">
        <v>18</v>
      </c>
      <c r="F992">
        <v>2.74</v>
      </c>
      <c r="G992">
        <v>121.5</v>
      </c>
      <c r="H992" t="s">
        <v>19</v>
      </c>
      <c r="I992" t="s">
        <v>20</v>
      </c>
      <c r="J992" t="s">
        <v>3038</v>
      </c>
      <c r="K992" t="s">
        <v>191</v>
      </c>
      <c r="L992" t="s">
        <v>46</v>
      </c>
      <c r="M992" t="s">
        <v>24</v>
      </c>
      <c r="N992" t="s">
        <v>3039</v>
      </c>
      <c r="O992" t="s">
        <v>3040</v>
      </c>
    </row>
    <row r="993" spans="1:15" x14ac:dyDescent="0.2">
      <c r="A993">
        <v>992</v>
      </c>
      <c r="B993" t="s">
        <v>115</v>
      </c>
      <c r="C993" t="s">
        <v>116</v>
      </c>
      <c r="D993" t="s">
        <v>17</v>
      </c>
      <c r="E993" t="s">
        <v>18</v>
      </c>
      <c r="F993">
        <v>3.13</v>
      </c>
      <c r="G993">
        <v>285.8</v>
      </c>
      <c r="H993" t="s">
        <v>61</v>
      </c>
      <c r="I993" t="s">
        <v>20</v>
      </c>
      <c r="J993" t="s">
        <v>3041</v>
      </c>
      <c r="K993" t="s">
        <v>337</v>
      </c>
      <c r="L993" t="s">
        <v>56</v>
      </c>
      <c r="M993" t="s">
        <v>24</v>
      </c>
      <c r="N993" t="s">
        <v>3042</v>
      </c>
      <c r="O993" t="s">
        <v>3043</v>
      </c>
    </row>
    <row r="994" spans="1:15" x14ac:dyDescent="0.2">
      <c r="A994">
        <v>993</v>
      </c>
      <c r="B994" t="s">
        <v>201</v>
      </c>
      <c r="C994" t="s">
        <v>202</v>
      </c>
      <c r="D994" t="s">
        <v>17</v>
      </c>
      <c r="E994" t="s">
        <v>203</v>
      </c>
      <c r="F994">
        <v>2.2599999999999998</v>
      </c>
      <c r="G994">
        <v>88.5</v>
      </c>
      <c r="H994" t="s">
        <v>19</v>
      </c>
      <c r="I994" t="s">
        <v>20</v>
      </c>
      <c r="J994" t="s">
        <v>3044</v>
      </c>
      <c r="K994" t="s">
        <v>282</v>
      </c>
      <c r="L994" t="s">
        <v>259</v>
      </c>
      <c r="M994" t="s">
        <v>41</v>
      </c>
      <c r="N994" t="s">
        <v>3045</v>
      </c>
      <c r="O994" t="s">
        <v>3046</v>
      </c>
    </row>
    <row r="995" spans="1:15" x14ac:dyDescent="0.2">
      <c r="A995">
        <v>994</v>
      </c>
      <c r="B995" t="s">
        <v>87</v>
      </c>
      <c r="C995" t="s">
        <v>88</v>
      </c>
      <c r="D995" t="s">
        <v>17</v>
      </c>
      <c r="E995" t="s">
        <v>69</v>
      </c>
      <c r="F995">
        <v>0.39</v>
      </c>
      <c r="G995">
        <v>4.9000000000000004</v>
      </c>
      <c r="H995" t="s">
        <v>37</v>
      </c>
      <c r="I995" t="s">
        <v>104</v>
      </c>
      <c r="J995" t="s">
        <v>3047</v>
      </c>
      <c r="K995" t="s">
        <v>538</v>
      </c>
      <c r="L995" t="s">
        <v>72</v>
      </c>
      <c r="M995" t="s">
        <v>32</v>
      </c>
      <c r="N995" t="s">
        <v>3048</v>
      </c>
      <c r="O995" t="s">
        <v>3049</v>
      </c>
    </row>
    <row r="996" spans="1:15" x14ac:dyDescent="0.2">
      <c r="A996">
        <v>995</v>
      </c>
      <c r="B996" t="s">
        <v>15</v>
      </c>
      <c r="C996" t="s">
        <v>16</v>
      </c>
      <c r="D996" t="s">
        <v>17</v>
      </c>
      <c r="E996" t="s">
        <v>18</v>
      </c>
      <c r="F996">
        <v>3.4</v>
      </c>
      <c r="G996">
        <v>159.5</v>
      </c>
      <c r="H996" t="s">
        <v>19</v>
      </c>
      <c r="I996" t="s">
        <v>104</v>
      </c>
      <c r="J996" t="s">
        <v>3050</v>
      </c>
      <c r="K996" t="s">
        <v>233</v>
      </c>
      <c r="L996" t="s">
        <v>46</v>
      </c>
      <c r="M996" t="s">
        <v>24</v>
      </c>
      <c r="N996" t="s">
        <v>3051</v>
      </c>
      <c r="O996" t="s">
        <v>3052</v>
      </c>
    </row>
    <row r="997" spans="1:15" x14ac:dyDescent="0.2">
      <c r="A997">
        <v>996</v>
      </c>
      <c r="B997" t="s">
        <v>76</v>
      </c>
      <c r="C997" t="s">
        <v>77</v>
      </c>
      <c r="D997" t="s">
        <v>17</v>
      </c>
      <c r="E997" t="s">
        <v>18</v>
      </c>
      <c r="F997">
        <v>2.5499999999999998</v>
      </c>
      <c r="G997">
        <v>112.3</v>
      </c>
      <c r="H997" t="s">
        <v>19</v>
      </c>
      <c r="I997" t="s">
        <v>104</v>
      </c>
      <c r="J997" t="s">
        <v>3053</v>
      </c>
      <c r="K997" t="s">
        <v>603</v>
      </c>
      <c r="L997" t="s">
        <v>80</v>
      </c>
      <c r="M997" t="s">
        <v>24</v>
      </c>
      <c r="N997" t="s">
        <v>3054</v>
      </c>
      <c r="O997" t="s">
        <v>3055</v>
      </c>
    </row>
    <row r="998" spans="1:15" x14ac:dyDescent="0.2">
      <c r="A998">
        <v>997</v>
      </c>
      <c r="B998" t="s">
        <v>392</v>
      </c>
      <c r="C998" t="s">
        <v>393</v>
      </c>
      <c r="D998" t="s">
        <v>17</v>
      </c>
      <c r="E998" t="s">
        <v>18</v>
      </c>
      <c r="F998">
        <v>2.27</v>
      </c>
      <c r="G998">
        <v>80.3</v>
      </c>
      <c r="H998" t="s">
        <v>61</v>
      </c>
      <c r="I998" t="s">
        <v>104</v>
      </c>
      <c r="J998" t="s">
        <v>3056</v>
      </c>
      <c r="K998" t="s">
        <v>191</v>
      </c>
      <c r="L998" t="s">
        <v>475</v>
      </c>
      <c r="M998" t="s">
        <v>24</v>
      </c>
      <c r="N998" t="s">
        <v>3057</v>
      </c>
      <c r="O998" t="s">
        <v>3058</v>
      </c>
    </row>
    <row r="999" spans="1:15" x14ac:dyDescent="0.2">
      <c r="A999">
        <v>998</v>
      </c>
      <c r="B999" t="s">
        <v>201</v>
      </c>
      <c r="C999" t="s">
        <v>202</v>
      </c>
      <c r="D999" t="s">
        <v>17</v>
      </c>
      <c r="E999" t="s">
        <v>203</v>
      </c>
      <c r="F999">
        <v>2.34</v>
      </c>
      <c r="G999">
        <v>93.5</v>
      </c>
      <c r="H999" t="s">
        <v>19</v>
      </c>
      <c r="I999" t="s">
        <v>20</v>
      </c>
      <c r="J999" t="s">
        <v>3059</v>
      </c>
      <c r="K999" t="s">
        <v>106</v>
      </c>
      <c r="L999" t="s">
        <v>23</v>
      </c>
      <c r="M999" t="s">
        <v>41</v>
      </c>
      <c r="N999" t="s">
        <v>3060</v>
      </c>
      <c r="O999" t="s">
        <v>3061</v>
      </c>
    </row>
    <row r="1000" spans="1:15" x14ac:dyDescent="0.2">
      <c r="A1000">
        <v>999</v>
      </c>
      <c r="B1000" t="s">
        <v>201</v>
      </c>
      <c r="C1000" t="s">
        <v>202</v>
      </c>
      <c r="D1000" t="s">
        <v>17</v>
      </c>
      <c r="E1000" t="s">
        <v>203</v>
      </c>
      <c r="F1000">
        <v>2.82</v>
      </c>
      <c r="G1000">
        <v>147.6</v>
      </c>
      <c r="H1000" t="s">
        <v>19</v>
      </c>
      <c r="I1000" t="s">
        <v>20</v>
      </c>
      <c r="J1000" t="s">
        <v>3062</v>
      </c>
      <c r="K1000" t="s">
        <v>248</v>
      </c>
      <c r="L1000" t="s">
        <v>259</v>
      </c>
      <c r="M1000" t="s">
        <v>41</v>
      </c>
      <c r="N1000" t="s">
        <v>3063</v>
      </c>
      <c r="O1000" t="s">
        <v>3064</v>
      </c>
    </row>
    <row r="1001" spans="1:15" x14ac:dyDescent="0.2">
      <c r="A1001">
        <v>1000</v>
      </c>
      <c r="B1001" t="s">
        <v>392</v>
      </c>
      <c r="C1001" t="s">
        <v>393</v>
      </c>
      <c r="D1001" t="s">
        <v>17</v>
      </c>
      <c r="E1001" t="s">
        <v>18</v>
      </c>
      <c r="F1001">
        <v>1.73</v>
      </c>
      <c r="G1001">
        <v>47.4</v>
      </c>
      <c r="H1001" t="s">
        <v>37</v>
      </c>
      <c r="I1001" t="s">
        <v>38</v>
      </c>
      <c r="J1001" t="s">
        <v>3065</v>
      </c>
      <c r="K1001" t="s">
        <v>191</v>
      </c>
      <c r="L1001" t="s">
        <v>475</v>
      </c>
      <c r="M1001" t="s">
        <v>24</v>
      </c>
      <c r="N1001" t="s">
        <v>3066</v>
      </c>
      <c r="O1001" t="s">
        <v>3067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38BC-38B9-2245-A707-6DCAC973F1B8}">
  <dimension ref="A1:T1002"/>
  <sheetViews>
    <sheetView topLeftCell="H1" zoomScale="99" workbookViewId="0">
      <selection activeCell="Q6" sqref="Q6"/>
    </sheetView>
  </sheetViews>
  <sheetFormatPr baseColWidth="10" defaultRowHeight="16" x14ac:dyDescent="0.2"/>
  <cols>
    <col min="1" max="1" width="15.83203125" style="4" bestFit="1" customWidth="1"/>
    <col min="2" max="2" width="36" style="3" bestFit="1" customWidth="1"/>
    <col min="3" max="3" width="22.1640625" style="3" bestFit="1" customWidth="1"/>
    <col min="4" max="4" width="12" style="3" bestFit="1" customWidth="1"/>
    <col min="5" max="5" width="11.83203125" style="3" bestFit="1" customWidth="1"/>
    <col min="6" max="6" width="21" style="1" bestFit="1" customWidth="1"/>
    <col min="7" max="7" width="21.5" style="1" bestFit="1" customWidth="1"/>
    <col min="8" max="8" width="12" style="3" bestFit="1" customWidth="1"/>
    <col min="9" max="9" width="8.5" style="3" bestFit="1" customWidth="1"/>
    <col min="10" max="10" width="20.1640625" style="2" bestFit="1" customWidth="1"/>
    <col min="11" max="11" width="21" style="3" bestFit="1" customWidth="1"/>
    <col min="12" max="12" width="18.5" style="3" bestFit="1" customWidth="1"/>
    <col min="13" max="13" width="20.5" style="3" bestFit="1" customWidth="1"/>
    <col min="14" max="14" width="23.5" style="3" bestFit="1" customWidth="1"/>
    <col min="15" max="15" width="127.5" style="3" bestFit="1" customWidth="1"/>
    <col min="16" max="16" width="17.6640625" bestFit="1" customWidth="1"/>
    <col min="17" max="17" width="17.1640625" bestFit="1" customWidth="1"/>
  </cols>
  <sheetData>
    <row r="1" spans="1:17" x14ac:dyDescent="0.2">
      <c r="A1" s="4" t="s">
        <v>0</v>
      </c>
      <c r="B1" s="3" t="s">
        <v>1</v>
      </c>
      <c r="C1" s="3" t="s">
        <v>2</v>
      </c>
      <c r="D1" s="3" t="s">
        <v>3</v>
      </c>
      <c r="E1" s="3" t="s">
        <v>4</v>
      </c>
      <c r="F1" s="1" t="s">
        <v>5</v>
      </c>
      <c r="G1" s="1" t="s">
        <v>6</v>
      </c>
      <c r="H1" s="3" t="s">
        <v>7</v>
      </c>
      <c r="I1" s="3" t="s">
        <v>8</v>
      </c>
      <c r="J1" s="2" t="s">
        <v>9</v>
      </c>
      <c r="K1" s="3" t="s">
        <v>10</v>
      </c>
      <c r="L1" s="3" t="s">
        <v>11</v>
      </c>
      <c r="M1" s="3" t="s">
        <v>12</v>
      </c>
      <c r="N1" s="3" t="s">
        <v>13</v>
      </c>
      <c r="O1" s="3" t="s">
        <v>14</v>
      </c>
      <c r="P1" t="s">
        <v>3080</v>
      </c>
    </row>
    <row r="2" spans="1:17" x14ac:dyDescent="0.2">
      <c r="A2" s="4">
        <v>1</v>
      </c>
      <c r="B2" s="3" t="s">
        <v>15</v>
      </c>
      <c r="C2" s="3" t="s">
        <v>16</v>
      </c>
      <c r="D2" s="3" t="s">
        <v>17</v>
      </c>
      <c r="E2" s="3" t="s">
        <v>18</v>
      </c>
      <c r="F2" s="1">
        <v>1.9</v>
      </c>
      <c r="G2" s="1">
        <v>62</v>
      </c>
      <c r="H2" s="3" t="s">
        <v>19</v>
      </c>
      <c r="I2" s="3" t="s">
        <v>20</v>
      </c>
      <c r="J2" s="2" t="s">
        <v>21</v>
      </c>
      <c r="K2" s="3" t="s">
        <v>22</v>
      </c>
      <c r="L2" s="3" t="s">
        <v>23</v>
      </c>
      <c r="M2" s="3" t="s">
        <v>24</v>
      </c>
      <c r="N2" s="3" t="s">
        <v>25</v>
      </c>
      <c r="O2" s="3" t="s">
        <v>26</v>
      </c>
      <c r="P2">
        <f>IF(IFERROR(VLOOKUP(crocodile_dataset[[#This Row],[Observation ID]],A4:A1002,1,FALSE),0),1,0)</f>
        <v>0</v>
      </c>
      <c r="Q2" s="3"/>
    </row>
    <row r="3" spans="1:17" x14ac:dyDescent="0.2">
      <c r="A3" s="4">
        <v>2</v>
      </c>
      <c r="B3" s="3" t="s">
        <v>27</v>
      </c>
      <c r="C3" s="3" t="s">
        <v>28</v>
      </c>
      <c r="D3" s="3" t="s">
        <v>17</v>
      </c>
      <c r="E3" s="3" t="s">
        <v>18</v>
      </c>
      <c r="F3" s="1">
        <v>4.09</v>
      </c>
      <c r="G3" s="1">
        <v>334.5</v>
      </c>
      <c r="H3" s="3" t="s">
        <v>19</v>
      </c>
      <c r="I3" s="3" t="s">
        <v>20</v>
      </c>
      <c r="J3" s="2" t="s">
        <v>29</v>
      </c>
      <c r="K3" s="3" t="s">
        <v>30</v>
      </c>
      <c r="L3" s="3" t="s">
        <v>31</v>
      </c>
      <c r="M3" s="3" t="s">
        <v>32</v>
      </c>
      <c r="N3" s="3" t="s">
        <v>33</v>
      </c>
      <c r="O3" s="3" t="s">
        <v>34</v>
      </c>
      <c r="P3">
        <f>IF(IFERROR(VLOOKUP(crocodile_dataset[[#This Row],[Observation ID]],A5:A1003,1,FALSE),0),1,0)</f>
        <v>0</v>
      </c>
    </row>
    <row r="4" spans="1:17" x14ac:dyDescent="0.2">
      <c r="A4" s="4">
        <v>3</v>
      </c>
      <c r="B4" s="3" t="s">
        <v>35</v>
      </c>
      <c r="C4" s="3" t="s">
        <v>36</v>
      </c>
      <c r="D4" s="3" t="s">
        <v>17</v>
      </c>
      <c r="E4" s="3" t="s">
        <v>18</v>
      </c>
      <c r="F4" s="1">
        <v>1.08</v>
      </c>
      <c r="G4" s="1">
        <v>118.2</v>
      </c>
      <c r="H4" s="3" t="s">
        <v>37</v>
      </c>
      <c r="I4" s="3" t="s">
        <v>38</v>
      </c>
      <c r="J4" s="2" t="s">
        <v>39</v>
      </c>
      <c r="K4" s="3" t="s">
        <v>30</v>
      </c>
      <c r="L4" s="3" t="s">
        <v>40</v>
      </c>
      <c r="M4" s="3" t="s">
        <v>41</v>
      </c>
      <c r="N4" s="3" t="s">
        <v>42</v>
      </c>
      <c r="O4" s="3" t="s">
        <v>43</v>
      </c>
      <c r="P4">
        <f>IF(IFERROR(VLOOKUP(crocodile_dataset[[#This Row],[Observation ID]],A6:A1004,1,FALSE),0),1,0)</f>
        <v>0</v>
      </c>
    </row>
    <row r="5" spans="1:17" x14ac:dyDescent="0.2">
      <c r="A5" s="4">
        <v>4</v>
      </c>
      <c r="B5" s="3" t="s">
        <v>15</v>
      </c>
      <c r="C5" s="3" t="s">
        <v>16</v>
      </c>
      <c r="D5" s="3" t="s">
        <v>17</v>
      </c>
      <c r="E5" s="3" t="s">
        <v>18</v>
      </c>
      <c r="F5" s="1">
        <v>2.42</v>
      </c>
      <c r="G5" s="1">
        <v>90.4</v>
      </c>
      <c r="H5" s="3" t="s">
        <v>19</v>
      </c>
      <c r="I5" s="3" t="s">
        <v>20</v>
      </c>
      <c r="J5" s="2" t="s">
        <v>44</v>
      </c>
      <c r="K5" s="3" t="s">
        <v>45</v>
      </c>
      <c r="L5" s="3" t="s">
        <v>46</v>
      </c>
      <c r="M5" s="3" t="s">
        <v>24</v>
      </c>
      <c r="N5" s="3" t="s">
        <v>47</v>
      </c>
      <c r="O5" s="3" t="s">
        <v>48</v>
      </c>
      <c r="P5">
        <f>IF(IFERROR(VLOOKUP(crocodile_dataset[[#This Row],[Observation ID]],A7:A1005,1,FALSE),0),1,0)</f>
        <v>0</v>
      </c>
    </row>
    <row r="6" spans="1:17" x14ac:dyDescent="0.2">
      <c r="A6" s="4">
        <v>5</v>
      </c>
      <c r="B6" s="3" t="s">
        <v>49</v>
      </c>
      <c r="C6" s="3" t="s">
        <v>50</v>
      </c>
      <c r="D6" s="3" t="s">
        <v>17</v>
      </c>
      <c r="E6" s="3" t="s">
        <v>18</v>
      </c>
      <c r="F6" s="1">
        <v>3.75</v>
      </c>
      <c r="G6" s="1">
        <v>269.39999999999998</v>
      </c>
      <c r="H6" s="3" t="s">
        <v>19</v>
      </c>
      <c r="I6" s="3" t="s">
        <v>38</v>
      </c>
      <c r="J6" s="2" t="s">
        <v>51</v>
      </c>
      <c r="K6" s="3" t="s">
        <v>52</v>
      </c>
      <c r="L6" s="3" t="s">
        <v>46</v>
      </c>
      <c r="M6" s="3" t="s">
        <v>32</v>
      </c>
      <c r="N6" s="3" t="s">
        <v>53</v>
      </c>
      <c r="O6" s="3" t="s">
        <v>54</v>
      </c>
      <c r="P6">
        <f>IF(IFERROR(VLOOKUP(crocodile_dataset[[#This Row],[Observation ID]],A8:A1006,1,FALSE),0),1,0)</f>
        <v>0</v>
      </c>
    </row>
    <row r="7" spans="1:17" x14ac:dyDescent="0.2">
      <c r="A7" s="4">
        <v>6</v>
      </c>
      <c r="B7" s="3" t="s">
        <v>49</v>
      </c>
      <c r="C7" s="3" t="s">
        <v>50</v>
      </c>
      <c r="D7" s="3" t="s">
        <v>17</v>
      </c>
      <c r="E7" s="3" t="s">
        <v>18</v>
      </c>
      <c r="F7" s="1">
        <v>2.64</v>
      </c>
      <c r="G7" s="1">
        <v>137.4</v>
      </c>
      <c r="H7" s="3" t="s">
        <v>19</v>
      </c>
      <c r="I7" s="3" t="s">
        <v>20</v>
      </c>
      <c r="J7" s="2" t="s">
        <v>55</v>
      </c>
      <c r="K7" s="3" t="s">
        <v>52</v>
      </c>
      <c r="L7" s="3" t="s">
        <v>56</v>
      </c>
      <c r="M7" s="3" t="s">
        <v>32</v>
      </c>
      <c r="N7" s="3" t="s">
        <v>57</v>
      </c>
      <c r="O7" s="3" t="s">
        <v>58</v>
      </c>
      <c r="P7">
        <f>IF(IFERROR(VLOOKUP(crocodile_dataset[[#This Row],[Observation ID]],A9:A1007,1,FALSE),0),1,0)</f>
        <v>0</v>
      </c>
    </row>
    <row r="8" spans="1:17" x14ac:dyDescent="0.2">
      <c r="A8" s="4">
        <v>7</v>
      </c>
      <c r="B8" s="3" t="s">
        <v>59</v>
      </c>
      <c r="C8" s="3" t="s">
        <v>60</v>
      </c>
      <c r="D8" s="3" t="s">
        <v>17</v>
      </c>
      <c r="E8" s="3" t="s">
        <v>18</v>
      </c>
      <c r="F8" s="1">
        <v>2.85</v>
      </c>
      <c r="G8" s="1">
        <v>157.69999999999999</v>
      </c>
      <c r="H8" s="3" t="s">
        <v>61</v>
      </c>
      <c r="I8" s="3" t="s">
        <v>20</v>
      </c>
      <c r="J8" s="2" t="s">
        <v>62</v>
      </c>
      <c r="K8" s="3" t="s">
        <v>63</v>
      </c>
      <c r="L8" s="3" t="s">
        <v>64</v>
      </c>
      <c r="M8" s="3" t="s">
        <v>41</v>
      </c>
      <c r="N8" s="3" t="s">
        <v>65</v>
      </c>
      <c r="O8" s="3" t="s">
        <v>66</v>
      </c>
      <c r="P8">
        <f>IF(IFERROR(VLOOKUP(crocodile_dataset[[#This Row],[Observation ID]],A10:A1008,1,FALSE),0),1,0)</f>
        <v>0</v>
      </c>
    </row>
    <row r="9" spans="1:17" x14ac:dyDescent="0.2">
      <c r="A9" s="4">
        <v>8</v>
      </c>
      <c r="B9" s="3" t="s">
        <v>67</v>
      </c>
      <c r="C9" s="3" t="s">
        <v>68</v>
      </c>
      <c r="D9" s="3" t="s">
        <v>17</v>
      </c>
      <c r="E9" s="3" t="s">
        <v>69</v>
      </c>
      <c r="F9" s="1">
        <v>0.35</v>
      </c>
      <c r="G9" s="1">
        <v>4.7</v>
      </c>
      <c r="H9" s="3" t="s">
        <v>37</v>
      </c>
      <c r="I9" s="3" t="s">
        <v>38</v>
      </c>
      <c r="J9" s="2" t="s">
        <v>70</v>
      </c>
      <c r="K9" s="3" t="s">
        <v>71</v>
      </c>
      <c r="L9" s="3" t="s">
        <v>72</v>
      </c>
      <c r="M9" s="3" t="s">
        <v>73</v>
      </c>
      <c r="N9" s="3" t="s">
        <v>74</v>
      </c>
      <c r="O9" s="3" t="s">
        <v>75</v>
      </c>
      <c r="P9">
        <f>IF(IFERROR(VLOOKUP(crocodile_dataset[[#This Row],[Observation ID]],A11:A1009,1,FALSE),0),1,0)</f>
        <v>0</v>
      </c>
    </row>
    <row r="10" spans="1:17" x14ac:dyDescent="0.2">
      <c r="A10" s="4">
        <v>9</v>
      </c>
      <c r="B10" s="3" t="s">
        <v>76</v>
      </c>
      <c r="C10" s="3" t="s">
        <v>77</v>
      </c>
      <c r="D10" s="3" t="s">
        <v>17</v>
      </c>
      <c r="E10" s="3" t="s">
        <v>18</v>
      </c>
      <c r="F10" s="1">
        <v>3.05</v>
      </c>
      <c r="G10" s="1">
        <v>201.2</v>
      </c>
      <c r="H10" s="3" t="s">
        <v>19</v>
      </c>
      <c r="I10" s="3" t="s">
        <v>20</v>
      </c>
      <c r="J10" s="2" t="s">
        <v>78</v>
      </c>
      <c r="K10" s="3" t="s">
        <v>79</v>
      </c>
      <c r="L10" s="3" t="s">
        <v>80</v>
      </c>
      <c r="M10" s="3" t="s">
        <v>24</v>
      </c>
      <c r="N10" s="3" t="s">
        <v>81</v>
      </c>
      <c r="O10" s="3" t="s">
        <v>82</v>
      </c>
      <c r="P10">
        <f>IF(IFERROR(VLOOKUP(crocodile_dataset[[#This Row],[Observation ID]],A12:A1010,1,FALSE),0),1,0)</f>
        <v>0</v>
      </c>
    </row>
    <row r="11" spans="1:17" x14ac:dyDescent="0.2">
      <c r="A11" s="4">
        <v>10</v>
      </c>
      <c r="B11" s="3" t="s">
        <v>15</v>
      </c>
      <c r="C11" s="3" t="s">
        <v>16</v>
      </c>
      <c r="D11" s="3" t="s">
        <v>17</v>
      </c>
      <c r="E11" s="3" t="s">
        <v>18</v>
      </c>
      <c r="F11" s="1">
        <v>3.39</v>
      </c>
      <c r="G11" s="1">
        <v>197.2</v>
      </c>
      <c r="H11" s="3" t="s">
        <v>19</v>
      </c>
      <c r="I11" s="3" t="s">
        <v>20</v>
      </c>
      <c r="J11" s="2" t="s">
        <v>83</v>
      </c>
      <c r="K11" s="3" t="s">
        <v>45</v>
      </c>
      <c r="L11" s="3" t="s">
        <v>84</v>
      </c>
      <c r="M11" s="3" t="s">
        <v>24</v>
      </c>
      <c r="N11" s="3" t="s">
        <v>85</v>
      </c>
      <c r="O11" s="3" t="s">
        <v>86</v>
      </c>
      <c r="P11">
        <f>IF(IFERROR(VLOOKUP(crocodile_dataset[[#This Row],[Observation ID]],A13:A1011,1,FALSE),0),1,0)</f>
        <v>0</v>
      </c>
    </row>
    <row r="12" spans="1:17" x14ac:dyDescent="0.2">
      <c r="A12" s="4">
        <v>11</v>
      </c>
      <c r="B12" s="3" t="s">
        <v>87</v>
      </c>
      <c r="C12" s="3" t="s">
        <v>88</v>
      </c>
      <c r="D12" s="3" t="s">
        <v>17</v>
      </c>
      <c r="E12" s="3" t="s">
        <v>69</v>
      </c>
      <c r="F12" s="1">
        <v>1.22</v>
      </c>
      <c r="G12" s="1">
        <v>15.8</v>
      </c>
      <c r="H12" s="3" t="s">
        <v>19</v>
      </c>
      <c r="I12" s="3" t="s">
        <v>20</v>
      </c>
      <c r="J12" s="2" t="s">
        <v>89</v>
      </c>
      <c r="K12" s="3" t="s">
        <v>90</v>
      </c>
      <c r="L12" s="3" t="s">
        <v>91</v>
      </c>
      <c r="M12" s="3" t="s">
        <v>32</v>
      </c>
      <c r="N12" s="3" t="s">
        <v>92</v>
      </c>
      <c r="O12" s="3" t="s">
        <v>93</v>
      </c>
      <c r="P12">
        <f>IF(IFERROR(VLOOKUP(crocodile_dataset[[#This Row],[Observation ID]],A14:A1012,1,FALSE),0),1,0)</f>
        <v>0</v>
      </c>
    </row>
    <row r="13" spans="1:17" x14ac:dyDescent="0.2">
      <c r="A13" s="4">
        <v>12</v>
      </c>
      <c r="B13" s="3" t="s">
        <v>15</v>
      </c>
      <c r="C13" s="3" t="s">
        <v>16</v>
      </c>
      <c r="D13" s="3" t="s">
        <v>17</v>
      </c>
      <c r="E13" s="3" t="s">
        <v>18</v>
      </c>
      <c r="F13" s="1">
        <v>1.84</v>
      </c>
      <c r="G13" s="1">
        <v>60.7</v>
      </c>
      <c r="H13" s="3" t="s">
        <v>19</v>
      </c>
      <c r="I13" s="3" t="s">
        <v>20</v>
      </c>
      <c r="J13" s="2" t="s">
        <v>94</v>
      </c>
      <c r="K13" s="3" t="s">
        <v>22</v>
      </c>
      <c r="L13" s="3" t="s">
        <v>84</v>
      </c>
      <c r="M13" s="3" t="s">
        <v>24</v>
      </c>
      <c r="N13" s="3" t="s">
        <v>95</v>
      </c>
      <c r="O13" s="3" t="s">
        <v>96</v>
      </c>
      <c r="P13">
        <f>IF(IFERROR(VLOOKUP(crocodile_dataset[[#This Row],[Observation ID]],A15:A1013,1,FALSE),0),1,0)</f>
        <v>0</v>
      </c>
    </row>
    <row r="14" spans="1:17" x14ac:dyDescent="0.2">
      <c r="A14" s="4">
        <v>13</v>
      </c>
      <c r="B14" s="3" t="s">
        <v>59</v>
      </c>
      <c r="C14" s="3" t="s">
        <v>60</v>
      </c>
      <c r="D14" s="3" t="s">
        <v>17</v>
      </c>
      <c r="E14" s="3" t="s">
        <v>18</v>
      </c>
      <c r="F14" s="1">
        <v>2.63</v>
      </c>
      <c r="G14" s="1">
        <v>121.3</v>
      </c>
      <c r="H14" s="3" t="s">
        <v>61</v>
      </c>
      <c r="I14" s="3" t="s">
        <v>38</v>
      </c>
      <c r="J14" s="2" t="s">
        <v>97</v>
      </c>
      <c r="K14" s="3" t="s">
        <v>98</v>
      </c>
      <c r="L14" s="3" t="s">
        <v>64</v>
      </c>
      <c r="M14" s="3" t="s">
        <v>41</v>
      </c>
      <c r="N14" s="3" t="s">
        <v>99</v>
      </c>
      <c r="O14" s="3" t="s">
        <v>100</v>
      </c>
      <c r="P14">
        <f>IF(IFERROR(VLOOKUP(crocodile_dataset[[#This Row],[Observation ID]],A16:A1014,1,FALSE),0),1,0)</f>
        <v>0</v>
      </c>
    </row>
    <row r="15" spans="1:17" x14ac:dyDescent="0.2">
      <c r="A15" s="4">
        <v>14</v>
      </c>
      <c r="B15" s="3" t="s">
        <v>27</v>
      </c>
      <c r="C15" s="3" t="s">
        <v>28</v>
      </c>
      <c r="D15" s="3" t="s">
        <v>17</v>
      </c>
      <c r="E15" s="3" t="s">
        <v>18</v>
      </c>
      <c r="F15" s="1">
        <v>3.65</v>
      </c>
      <c r="G15" s="1">
        <v>217.7</v>
      </c>
      <c r="H15" s="3" t="s">
        <v>19</v>
      </c>
      <c r="I15" s="3" t="s">
        <v>20</v>
      </c>
      <c r="J15" s="2" t="s">
        <v>101</v>
      </c>
      <c r="K15" s="3" t="s">
        <v>45</v>
      </c>
      <c r="L15" s="3" t="s">
        <v>31</v>
      </c>
      <c r="M15" s="3" t="s">
        <v>32</v>
      </c>
      <c r="N15" s="3" t="s">
        <v>102</v>
      </c>
      <c r="O15" s="3" t="s">
        <v>103</v>
      </c>
      <c r="P15">
        <f>IF(IFERROR(VLOOKUP(crocodile_dataset[[#This Row],[Observation ID]],A17:A1015,1,FALSE),0),1,0)</f>
        <v>0</v>
      </c>
    </row>
    <row r="16" spans="1:17" x14ac:dyDescent="0.2">
      <c r="A16" s="4">
        <v>15</v>
      </c>
      <c r="B16" s="3" t="s">
        <v>87</v>
      </c>
      <c r="C16" s="3" t="s">
        <v>88</v>
      </c>
      <c r="D16" s="3" t="s">
        <v>17</v>
      </c>
      <c r="E16" s="3" t="s">
        <v>69</v>
      </c>
      <c r="F16" s="1">
        <v>1.32</v>
      </c>
      <c r="G16" s="1">
        <v>19.2</v>
      </c>
      <c r="H16" s="3" t="s">
        <v>19</v>
      </c>
      <c r="I16" s="3" t="s">
        <v>104</v>
      </c>
      <c r="J16" s="2" t="s">
        <v>105</v>
      </c>
      <c r="K16" s="3" t="s">
        <v>106</v>
      </c>
      <c r="L16" s="3" t="s">
        <v>91</v>
      </c>
      <c r="M16" s="3" t="s">
        <v>32</v>
      </c>
      <c r="N16" s="3" t="s">
        <v>107</v>
      </c>
      <c r="O16" s="3" t="s">
        <v>108</v>
      </c>
      <c r="P16">
        <f>IF(IFERROR(VLOOKUP(crocodile_dataset[[#This Row],[Observation ID]],A18:A1016,1,FALSE),0),1,0)</f>
        <v>0</v>
      </c>
    </row>
    <row r="17" spans="1:16" x14ac:dyDescent="0.2">
      <c r="A17" s="4">
        <v>16</v>
      </c>
      <c r="B17" s="3" t="s">
        <v>15</v>
      </c>
      <c r="C17" s="3" t="s">
        <v>16</v>
      </c>
      <c r="D17" s="3" t="s">
        <v>17</v>
      </c>
      <c r="E17" s="3" t="s">
        <v>18</v>
      </c>
      <c r="F17" s="1">
        <v>2</v>
      </c>
      <c r="G17" s="1">
        <v>67.900000000000006</v>
      </c>
      <c r="H17" s="3" t="s">
        <v>19</v>
      </c>
      <c r="I17" s="3" t="s">
        <v>38</v>
      </c>
      <c r="J17" s="2" t="s">
        <v>109</v>
      </c>
      <c r="K17" s="3" t="s">
        <v>45</v>
      </c>
      <c r="L17" s="3" t="s">
        <v>46</v>
      </c>
      <c r="M17" s="3" t="s">
        <v>24</v>
      </c>
      <c r="N17" s="3" t="s">
        <v>110</v>
      </c>
      <c r="O17" s="3" t="s">
        <v>111</v>
      </c>
      <c r="P17">
        <f>IF(IFERROR(VLOOKUP(crocodile_dataset[[#This Row],[Observation ID]],A19:A1017,1,FALSE),0),1,0)</f>
        <v>0</v>
      </c>
    </row>
    <row r="18" spans="1:16" x14ac:dyDescent="0.2">
      <c r="A18" s="4">
        <v>17</v>
      </c>
      <c r="B18" s="3" t="s">
        <v>15</v>
      </c>
      <c r="C18" s="3" t="s">
        <v>16</v>
      </c>
      <c r="D18" s="3" t="s">
        <v>17</v>
      </c>
      <c r="E18" s="3" t="s">
        <v>18</v>
      </c>
      <c r="F18" s="1">
        <v>1.98</v>
      </c>
      <c r="G18" s="1">
        <v>61.5</v>
      </c>
      <c r="H18" s="3" t="s">
        <v>37</v>
      </c>
      <c r="I18" s="3" t="s">
        <v>38</v>
      </c>
      <c r="J18" s="2" t="s">
        <v>112</v>
      </c>
      <c r="K18" s="3" t="s">
        <v>45</v>
      </c>
      <c r="L18" s="3" t="s">
        <v>84</v>
      </c>
      <c r="M18" s="3" t="s">
        <v>24</v>
      </c>
      <c r="N18" s="3" t="s">
        <v>113</v>
      </c>
      <c r="O18" s="3" t="s">
        <v>114</v>
      </c>
      <c r="P18">
        <f>IF(IFERROR(VLOOKUP(crocodile_dataset[[#This Row],[Observation ID]],A20:A1018,1,FALSE),0),1,0)</f>
        <v>0</v>
      </c>
    </row>
    <row r="19" spans="1:16" x14ac:dyDescent="0.2">
      <c r="A19" s="4">
        <v>18</v>
      </c>
      <c r="B19" s="3" t="s">
        <v>115</v>
      </c>
      <c r="C19" s="3" t="s">
        <v>116</v>
      </c>
      <c r="D19" s="3" t="s">
        <v>17</v>
      </c>
      <c r="E19" s="3" t="s">
        <v>18</v>
      </c>
      <c r="F19" s="1">
        <v>4.37</v>
      </c>
      <c r="G19" s="1">
        <v>565</v>
      </c>
      <c r="H19" s="3" t="s">
        <v>19</v>
      </c>
      <c r="I19" s="3" t="s">
        <v>104</v>
      </c>
      <c r="J19" s="2" t="s">
        <v>117</v>
      </c>
      <c r="K19" s="3" t="s">
        <v>79</v>
      </c>
      <c r="L19" s="3" t="s">
        <v>56</v>
      </c>
      <c r="M19" s="3" t="s">
        <v>24</v>
      </c>
      <c r="N19" s="3" t="s">
        <v>118</v>
      </c>
      <c r="O19" s="3" t="s">
        <v>119</v>
      </c>
      <c r="P19">
        <f>IF(IFERROR(VLOOKUP(crocodile_dataset[[#This Row],[Observation ID]],A21:A1019,1,FALSE),0),1,0)</f>
        <v>0</v>
      </c>
    </row>
    <row r="20" spans="1:16" x14ac:dyDescent="0.2">
      <c r="A20" s="4">
        <v>19</v>
      </c>
      <c r="B20" s="3" t="s">
        <v>120</v>
      </c>
      <c r="C20" s="3" t="s">
        <v>121</v>
      </c>
      <c r="D20" s="3" t="s">
        <v>17</v>
      </c>
      <c r="E20" s="3" t="s">
        <v>18</v>
      </c>
      <c r="F20" s="1">
        <v>1.07</v>
      </c>
      <c r="G20" s="1">
        <v>31.1</v>
      </c>
      <c r="H20" s="3" t="s">
        <v>37</v>
      </c>
      <c r="I20" s="3" t="s">
        <v>38</v>
      </c>
      <c r="J20" s="2" t="s">
        <v>122</v>
      </c>
      <c r="K20" s="3" t="s">
        <v>123</v>
      </c>
      <c r="L20" s="3" t="s">
        <v>124</v>
      </c>
      <c r="M20" s="3" t="s">
        <v>73</v>
      </c>
      <c r="N20" s="3" t="s">
        <v>125</v>
      </c>
      <c r="O20" s="3" t="s">
        <v>126</v>
      </c>
      <c r="P20">
        <f>IF(IFERROR(VLOOKUP(crocodile_dataset[[#This Row],[Observation ID]],A22:A1020,1,FALSE),0),1,0)</f>
        <v>0</v>
      </c>
    </row>
    <row r="21" spans="1:16" x14ac:dyDescent="0.2">
      <c r="A21" s="4">
        <v>20</v>
      </c>
      <c r="B21" s="3" t="s">
        <v>127</v>
      </c>
      <c r="C21" s="3" t="s">
        <v>128</v>
      </c>
      <c r="D21" s="3" t="s">
        <v>17</v>
      </c>
      <c r="E21" s="3" t="s">
        <v>18</v>
      </c>
      <c r="F21" s="1">
        <v>1.55</v>
      </c>
      <c r="G21" s="1">
        <v>350.9</v>
      </c>
      <c r="H21" s="3" t="s">
        <v>37</v>
      </c>
      <c r="I21" s="3" t="s">
        <v>20</v>
      </c>
      <c r="J21" s="2" t="s">
        <v>129</v>
      </c>
      <c r="K21" s="3" t="s">
        <v>130</v>
      </c>
      <c r="L21" s="3" t="s">
        <v>131</v>
      </c>
      <c r="M21" s="3" t="s">
        <v>24</v>
      </c>
      <c r="N21" s="3" t="s">
        <v>132</v>
      </c>
      <c r="O21" s="3" t="s">
        <v>133</v>
      </c>
      <c r="P21">
        <f>IF(IFERROR(VLOOKUP(crocodile_dataset[[#This Row],[Observation ID]],A23:A1021,1,FALSE),0),1,0)</f>
        <v>0</v>
      </c>
    </row>
    <row r="22" spans="1:16" x14ac:dyDescent="0.2">
      <c r="A22" s="4">
        <v>21</v>
      </c>
      <c r="B22" s="3" t="s">
        <v>120</v>
      </c>
      <c r="C22" s="3" t="s">
        <v>121</v>
      </c>
      <c r="D22" s="3" t="s">
        <v>17</v>
      </c>
      <c r="E22" s="3" t="s">
        <v>18</v>
      </c>
      <c r="F22" s="1">
        <v>2.52</v>
      </c>
      <c r="G22" s="1">
        <v>89.6</v>
      </c>
      <c r="H22" s="3" t="s">
        <v>61</v>
      </c>
      <c r="I22" s="3" t="s">
        <v>38</v>
      </c>
      <c r="J22" s="2" t="s">
        <v>134</v>
      </c>
      <c r="K22" s="3" t="s">
        <v>135</v>
      </c>
      <c r="L22" s="3" t="s">
        <v>124</v>
      </c>
      <c r="M22" s="3" t="s">
        <v>73</v>
      </c>
      <c r="N22" s="3" t="s">
        <v>136</v>
      </c>
      <c r="O22" s="3" t="s">
        <v>137</v>
      </c>
      <c r="P22">
        <f>IF(IFERROR(VLOOKUP(crocodile_dataset[[#This Row],[Observation ID]],A24:A1022,1,FALSE),0),1,0)</f>
        <v>0</v>
      </c>
    </row>
    <row r="23" spans="1:16" x14ac:dyDescent="0.2">
      <c r="A23" s="4">
        <v>22</v>
      </c>
      <c r="B23" s="3" t="s">
        <v>115</v>
      </c>
      <c r="C23" s="3" t="s">
        <v>116</v>
      </c>
      <c r="D23" s="3" t="s">
        <v>17</v>
      </c>
      <c r="E23" s="3" t="s">
        <v>18</v>
      </c>
      <c r="F23" s="1">
        <v>4.6500000000000004</v>
      </c>
      <c r="G23" s="1">
        <v>759.8</v>
      </c>
      <c r="H23" s="3" t="s">
        <v>19</v>
      </c>
      <c r="I23" s="3" t="s">
        <v>20</v>
      </c>
      <c r="J23" s="2" t="s">
        <v>138</v>
      </c>
      <c r="K23" s="3" t="s">
        <v>139</v>
      </c>
      <c r="L23" s="3" t="s">
        <v>80</v>
      </c>
      <c r="M23" s="3" t="s">
        <v>24</v>
      </c>
      <c r="N23" s="3" t="s">
        <v>140</v>
      </c>
      <c r="O23" s="3" t="s">
        <v>141</v>
      </c>
      <c r="P23">
        <f>IF(IFERROR(VLOOKUP(crocodile_dataset[[#This Row],[Observation ID]],A25:A1023,1,FALSE),0),1,0)</f>
        <v>0</v>
      </c>
    </row>
    <row r="24" spans="1:16" x14ac:dyDescent="0.2">
      <c r="A24" s="4">
        <v>23</v>
      </c>
      <c r="B24" s="3" t="s">
        <v>67</v>
      </c>
      <c r="C24" s="3" t="s">
        <v>68</v>
      </c>
      <c r="D24" s="3" t="s">
        <v>17</v>
      </c>
      <c r="E24" s="3" t="s">
        <v>69</v>
      </c>
      <c r="F24" s="1">
        <v>1.77</v>
      </c>
      <c r="G24" s="1">
        <v>36</v>
      </c>
      <c r="H24" s="3" t="s">
        <v>19</v>
      </c>
      <c r="I24" s="3" t="s">
        <v>20</v>
      </c>
      <c r="J24" s="2" t="s">
        <v>39</v>
      </c>
      <c r="K24" s="3" t="s">
        <v>142</v>
      </c>
      <c r="L24" s="3" t="s">
        <v>72</v>
      </c>
      <c r="M24" s="3" t="s">
        <v>73</v>
      </c>
      <c r="N24" s="3" t="s">
        <v>143</v>
      </c>
      <c r="O24" s="3" t="s">
        <v>144</v>
      </c>
      <c r="P24">
        <f>IF(IFERROR(VLOOKUP(crocodile_dataset[[#This Row],[Observation ID]],A26:A1024,1,FALSE),0),1,0)</f>
        <v>0</v>
      </c>
    </row>
    <row r="25" spans="1:16" x14ac:dyDescent="0.2">
      <c r="A25" s="4">
        <v>24</v>
      </c>
      <c r="B25" s="3" t="s">
        <v>145</v>
      </c>
      <c r="C25" s="3" t="s">
        <v>146</v>
      </c>
      <c r="D25" s="3" t="s">
        <v>17</v>
      </c>
      <c r="E25" s="3" t="s">
        <v>18</v>
      </c>
      <c r="F25" s="1">
        <v>2.44</v>
      </c>
      <c r="G25" s="1">
        <v>107.9</v>
      </c>
      <c r="H25" s="3" t="s">
        <v>61</v>
      </c>
      <c r="I25" s="3" t="s">
        <v>20</v>
      </c>
      <c r="J25" s="2" t="s">
        <v>147</v>
      </c>
      <c r="K25" s="3" t="s">
        <v>148</v>
      </c>
      <c r="L25" s="3" t="s">
        <v>23</v>
      </c>
      <c r="M25" s="3" t="s">
        <v>41</v>
      </c>
      <c r="N25" s="3" t="s">
        <v>149</v>
      </c>
      <c r="O25" s="3" t="s">
        <v>150</v>
      </c>
      <c r="P25">
        <f>IF(IFERROR(VLOOKUP(crocodile_dataset[[#This Row],[Observation ID]],A27:A1025,1,FALSE),0),1,0)</f>
        <v>0</v>
      </c>
    </row>
    <row r="26" spans="1:16" x14ac:dyDescent="0.2">
      <c r="A26" s="4">
        <v>25</v>
      </c>
      <c r="B26" s="3" t="s">
        <v>115</v>
      </c>
      <c r="C26" s="3" t="s">
        <v>116</v>
      </c>
      <c r="D26" s="3" t="s">
        <v>17</v>
      </c>
      <c r="E26" s="3" t="s">
        <v>18</v>
      </c>
      <c r="F26" s="1">
        <v>3.18</v>
      </c>
      <c r="G26" s="1">
        <v>342.1</v>
      </c>
      <c r="H26" s="3" t="s">
        <v>37</v>
      </c>
      <c r="I26" s="3" t="s">
        <v>20</v>
      </c>
      <c r="J26" s="2" t="s">
        <v>151</v>
      </c>
      <c r="K26" s="3" t="s">
        <v>152</v>
      </c>
      <c r="L26" s="3" t="s">
        <v>153</v>
      </c>
      <c r="M26" s="3" t="s">
        <v>24</v>
      </c>
      <c r="N26" s="3" t="s">
        <v>154</v>
      </c>
      <c r="O26" s="3" t="s">
        <v>155</v>
      </c>
      <c r="P26">
        <f>IF(IFERROR(VLOOKUP(crocodile_dataset[[#This Row],[Observation ID]],A28:A1026,1,FALSE),0),1,0)</f>
        <v>0</v>
      </c>
    </row>
    <row r="27" spans="1:16" x14ac:dyDescent="0.2">
      <c r="A27" s="4">
        <v>26</v>
      </c>
      <c r="B27" s="3" t="s">
        <v>145</v>
      </c>
      <c r="C27" s="3" t="s">
        <v>146</v>
      </c>
      <c r="D27" s="3" t="s">
        <v>17</v>
      </c>
      <c r="E27" s="3" t="s">
        <v>18</v>
      </c>
      <c r="F27" s="1">
        <v>0.34</v>
      </c>
      <c r="G27" s="1">
        <v>42.4</v>
      </c>
      <c r="H27" s="3" t="s">
        <v>156</v>
      </c>
      <c r="I27" s="3" t="s">
        <v>38</v>
      </c>
      <c r="J27" s="2" t="s">
        <v>157</v>
      </c>
      <c r="K27" s="3" t="s">
        <v>148</v>
      </c>
      <c r="L27" s="3" t="s">
        <v>23</v>
      </c>
      <c r="M27" s="3" t="s">
        <v>41</v>
      </c>
      <c r="N27" s="3" t="s">
        <v>158</v>
      </c>
      <c r="O27" s="3" t="s">
        <v>159</v>
      </c>
      <c r="P27">
        <f>IF(IFERROR(VLOOKUP(crocodile_dataset[[#This Row],[Observation ID]],A29:A1027,1,FALSE),0),1,0)</f>
        <v>0</v>
      </c>
    </row>
    <row r="28" spans="1:16" x14ac:dyDescent="0.2">
      <c r="A28" s="4">
        <v>27</v>
      </c>
      <c r="B28" s="3" t="s">
        <v>49</v>
      </c>
      <c r="C28" s="3" t="s">
        <v>50</v>
      </c>
      <c r="D28" s="3" t="s">
        <v>17</v>
      </c>
      <c r="E28" s="3" t="s">
        <v>18</v>
      </c>
      <c r="F28" s="1">
        <v>3.39</v>
      </c>
      <c r="G28" s="1">
        <v>174.9</v>
      </c>
      <c r="H28" s="3" t="s">
        <v>19</v>
      </c>
      <c r="I28" s="3" t="s">
        <v>104</v>
      </c>
      <c r="J28" s="2" t="s">
        <v>160</v>
      </c>
      <c r="K28" s="3" t="s">
        <v>161</v>
      </c>
      <c r="L28" s="3" t="s">
        <v>46</v>
      </c>
      <c r="M28" s="3" t="s">
        <v>32</v>
      </c>
      <c r="N28" s="3" t="s">
        <v>162</v>
      </c>
      <c r="O28" s="3" t="s">
        <v>163</v>
      </c>
      <c r="P28">
        <f>IF(IFERROR(VLOOKUP(crocodile_dataset[[#This Row],[Observation ID]],A30:A1028,1,FALSE),0),1,0)</f>
        <v>0</v>
      </c>
    </row>
    <row r="29" spans="1:16" x14ac:dyDescent="0.2">
      <c r="A29" s="4">
        <v>28</v>
      </c>
      <c r="B29" s="3" t="s">
        <v>35</v>
      </c>
      <c r="C29" s="3" t="s">
        <v>36</v>
      </c>
      <c r="D29" s="3" t="s">
        <v>17</v>
      </c>
      <c r="E29" s="3" t="s">
        <v>18</v>
      </c>
      <c r="F29" s="1">
        <v>3.94</v>
      </c>
      <c r="G29" s="1">
        <v>367.9</v>
      </c>
      <c r="H29" s="3" t="s">
        <v>61</v>
      </c>
      <c r="I29" s="3" t="s">
        <v>20</v>
      </c>
      <c r="J29" s="2" t="s">
        <v>164</v>
      </c>
      <c r="K29" s="3" t="s">
        <v>30</v>
      </c>
      <c r="L29" s="3" t="s">
        <v>40</v>
      </c>
      <c r="M29" s="3" t="s">
        <v>41</v>
      </c>
      <c r="N29" s="3" t="s">
        <v>165</v>
      </c>
      <c r="O29" s="3" t="s">
        <v>166</v>
      </c>
      <c r="P29">
        <f>IF(IFERROR(VLOOKUP(crocodile_dataset[[#This Row],[Observation ID]],A31:A1029,1,FALSE),0),1,0)</f>
        <v>0</v>
      </c>
    </row>
    <row r="30" spans="1:16" x14ac:dyDescent="0.2">
      <c r="A30" s="4">
        <v>29</v>
      </c>
      <c r="B30" s="3" t="s">
        <v>59</v>
      </c>
      <c r="C30" s="3" t="s">
        <v>60</v>
      </c>
      <c r="D30" s="3" t="s">
        <v>17</v>
      </c>
      <c r="E30" s="3" t="s">
        <v>18</v>
      </c>
      <c r="F30" s="1">
        <v>3.22</v>
      </c>
      <c r="G30" s="1">
        <v>196.6</v>
      </c>
      <c r="H30" s="3" t="s">
        <v>19</v>
      </c>
      <c r="I30" s="3" t="s">
        <v>38</v>
      </c>
      <c r="J30" s="2" t="s">
        <v>167</v>
      </c>
      <c r="K30" s="3" t="s">
        <v>98</v>
      </c>
      <c r="L30" s="3" t="s">
        <v>64</v>
      </c>
      <c r="M30" s="3" t="s">
        <v>41</v>
      </c>
      <c r="N30" s="3" t="s">
        <v>168</v>
      </c>
      <c r="O30" s="3" t="s">
        <v>169</v>
      </c>
      <c r="P30">
        <f>IF(IFERROR(VLOOKUP(crocodile_dataset[[#This Row],[Observation ID]],A32:A1030,1,FALSE),0),1,0)</f>
        <v>0</v>
      </c>
    </row>
    <row r="31" spans="1:16" x14ac:dyDescent="0.2">
      <c r="A31" s="4">
        <v>30</v>
      </c>
      <c r="B31" s="3" t="s">
        <v>35</v>
      </c>
      <c r="C31" s="3" t="s">
        <v>36</v>
      </c>
      <c r="D31" s="3" t="s">
        <v>17</v>
      </c>
      <c r="E31" s="3" t="s">
        <v>18</v>
      </c>
      <c r="F31" s="1">
        <v>4.71</v>
      </c>
      <c r="G31" s="1">
        <v>576.6</v>
      </c>
      <c r="H31" s="3" t="s">
        <v>19</v>
      </c>
      <c r="I31" s="3" t="s">
        <v>104</v>
      </c>
      <c r="J31" s="2" t="s">
        <v>170</v>
      </c>
      <c r="K31" s="3" t="s">
        <v>30</v>
      </c>
      <c r="L31" s="3" t="s">
        <v>40</v>
      </c>
      <c r="M31" s="3" t="s">
        <v>41</v>
      </c>
      <c r="N31" s="3" t="s">
        <v>171</v>
      </c>
      <c r="O31" s="3" t="s">
        <v>172</v>
      </c>
      <c r="P31">
        <f>IF(IFERROR(VLOOKUP(crocodile_dataset[[#This Row],[Observation ID]],A33:A1031,1,FALSE),0),1,0)</f>
        <v>0</v>
      </c>
    </row>
    <row r="32" spans="1:16" x14ac:dyDescent="0.2">
      <c r="A32" s="4">
        <v>31</v>
      </c>
      <c r="B32" s="3" t="s">
        <v>59</v>
      </c>
      <c r="C32" s="3" t="s">
        <v>60</v>
      </c>
      <c r="D32" s="3" t="s">
        <v>17</v>
      </c>
      <c r="E32" s="3" t="s">
        <v>18</v>
      </c>
      <c r="F32" s="1">
        <v>2.04</v>
      </c>
      <c r="G32" s="1">
        <v>80.2</v>
      </c>
      <c r="H32" s="3" t="s">
        <v>19</v>
      </c>
      <c r="I32" s="3" t="s">
        <v>38</v>
      </c>
      <c r="J32" s="2" t="s">
        <v>173</v>
      </c>
      <c r="K32" s="3" t="s">
        <v>63</v>
      </c>
      <c r="L32" s="3" t="s">
        <v>23</v>
      </c>
      <c r="M32" s="3" t="s">
        <v>41</v>
      </c>
      <c r="N32" s="3" t="s">
        <v>174</v>
      </c>
      <c r="O32" s="3" t="s">
        <v>175</v>
      </c>
      <c r="P32">
        <f>IF(IFERROR(VLOOKUP(crocodile_dataset[[#This Row],[Observation ID]],A34:A1032,1,FALSE),0),1,0)</f>
        <v>0</v>
      </c>
    </row>
    <row r="33" spans="1:20" x14ac:dyDescent="0.2">
      <c r="A33" s="4">
        <v>32</v>
      </c>
      <c r="B33" s="3" t="s">
        <v>27</v>
      </c>
      <c r="C33" s="3" t="s">
        <v>28</v>
      </c>
      <c r="D33" s="3" t="s">
        <v>17</v>
      </c>
      <c r="E33" s="3" t="s">
        <v>18</v>
      </c>
      <c r="F33" s="1">
        <v>4.1100000000000003</v>
      </c>
      <c r="G33" s="1">
        <v>324.39999999999998</v>
      </c>
      <c r="H33" s="3" t="s">
        <v>19</v>
      </c>
      <c r="I33" s="3" t="s">
        <v>104</v>
      </c>
      <c r="J33" s="2" t="s">
        <v>176</v>
      </c>
      <c r="K33" s="3" t="s">
        <v>177</v>
      </c>
      <c r="L33" s="3" t="s">
        <v>31</v>
      </c>
      <c r="M33" s="3" t="s">
        <v>32</v>
      </c>
      <c r="N33" s="3" t="s">
        <v>178</v>
      </c>
      <c r="O33" s="3" t="s">
        <v>179</v>
      </c>
      <c r="P33">
        <f>IF(IFERROR(VLOOKUP(crocodile_dataset[[#This Row],[Observation ID]],A35:A1033,1,FALSE),0),1,0)</f>
        <v>0</v>
      </c>
    </row>
    <row r="34" spans="1:20" x14ac:dyDescent="0.2">
      <c r="A34" s="4">
        <v>33</v>
      </c>
      <c r="B34" s="3" t="s">
        <v>145</v>
      </c>
      <c r="C34" s="3" t="s">
        <v>146</v>
      </c>
      <c r="D34" s="3" t="s">
        <v>17</v>
      </c>
      <c r="E34" s="3" t="s">
        <v>18</v>
      </c>
      <c r="F34" s="1">
        <v>2.42</v>
      </c>
      <c r="G34" s="1">
        <v>85.6</v>
      </c>
      <c r="H34" s="3" t="s">
        <v>19</v>
      </c>
      <c r="I34" s="3" t="s">
        <v>104</v>
      </c>
      <c r="J34" s="2" t="s">
        <v>180</v>
      </c>
      <c r="K34" s="3" t="s">
        <v>148</v>
      </c>
      <c r="L34" s="3" t="s">
        <v>23</v>
      </c>
      <c r="M34" s="3" t="s">
        <v>41</v>
      </c>
      <c r="N34" s="3" t="s">
        <v>181</v>
      </c>
      <c r="O34" s="3" t="s">
        <v>182</v>
      </c>
      <c r="P34">
        <f>IF(IFERROR(VLOOKUP(crocodile_dataset[[#This Row],[Observation ID]],A36:A1034,1,FALSE),0),1,0)</f>
        <v>0</v>
      </c>
    </row>
    <row r="35" spans="1:20" x14ac:dyDescent="0.2">
      <c r="A35" s="4">
        <v>34</v>
      </c>
      <c r="B35" s="3" t="s">
        <v>183</v>
      </c>
      <c r="C35" s="3" t="s">
        <v>184</v>
      </c>
      <c r="D35" s="3" t="s">
        <v>17</v>
      </c>
      <c r="E35" s="3" t="s">
        <v>18</v>
      </c>
      <c r="F35" s="1">
        <v>1.01</v>
      </c>
      <c r="G35" s="1">
        <v>28.9</v>
      </c>
      <c r="H35" s="3" t="s">
        <v>37</v>
      </c>
      <c r="I35" s="3" t="s">
        <v>38</v>
      </c>
      <c r="J35" s="2" t="s">
        <v>185</v>
      </c>
      <c r="K35" s="3" t="s">
        <v>130</v>
      </c>
      <c r="L35" s="3" t="s">
        <v>46</v>
      </c>
      <c r="M35" s="3" t="s">
        <v>41</v>
      </c>
      <c r="N35" s="3" t="s">
        <v>186</v>
      </c>
      <c r="O35" s="3" t="s">
        <v>187</v>
      </c>
      <c r="P35">
        <f>IF(IFERROR(VLOOKUP(crocodile_dataset[[#This Row],[Observation ID]],A37:A1035,1,FALSE),0),1,0)</f>
        <v>0</v>
      </c>
    </row>
    <row r="36" spans="1:20" x14ac:dyDescent="0.2">
      <c r="A36" s="4">
        <v>35</v>
      </c>
      <c r="B36" s="3" t="s">
        <v>188</v>
      </c>
      <c r="C36" s="3" t="s">
        <v>189</v>
      </c>
      <c r="D36" s="3" t="s">
        <v>17</v>
      </c>
      <c r="E36" s="3" t="s">
        <v>18</v>
      </c>
      <c r="F36" s="1">
        <v>0.76</v>
      </c>
      <c r="G36" s="1">
        <v>36.700000000000003</v>
      </c>
      <c r="H36" s="3" t="s">
        <v>37</v>
      </c>
      <c r="I36" s="3" t="s">
        <v>38</v>
      </c>
      <c r="J36" s="2" t="s">
        <v>190</v>
      </c>
      <c r="K36" s="3" t="s">
        <v>191</v>
      </c>
      <c r="L36" s="3" t="s">
        <v>23</v>
      </c>
      <c r="M36" s="3" t="s">
        <v>24</v>
      </c>
      <c r="N36" s="3" t="s">
        <v>192</v>
      </c>
      <c r="O36" s="3" t="s">
        <v>193</v>
      </c>
      <c r="P36">
        <f>IF(IFERROR(VLOOKUP(crocodile_dataset[[#This Row],[Observation ID]],A38:A1036,1,FALSE),0),1,0)</f>
        <v>0</v>
      </c>
    </row>
    <row r="37" spans="1:20" x14ac:dyDescent="0.2">
      <c r="A37" s="4">
        <v>36</v>
      </c>
      <c r="B37" s="3" t="s">
        <v>183</v>
      </c>
      <c r="C37" s="3" t="s">
        <v>184</v>
      </c>
      <c r="D37" s="3" t="s">
        <v>17</v>
      </c>
      <c r="E37" s="3" t="s">
        <v>18</v>
      </c>
      <c r="F37" s="1">
        <v>2.2599999999999998</v>
      </c>
      <c r="G37" s="1">
        <v>84.2</v>
      </c>
      <c r="H37" s="3" t="s">
        <v>19</v>
      </c>
      <c r="I37" s="3" t="s">
        <v>20</v>
      </c>
      <c r="J37" s="2" t="s">
        <v>194</v>
      </c>
      <c r="K37" s="3" t="s">
        <v>130</v>
      </c>
      <c r="L37" s="3" t="s">
        <v>195</v>
      </c>
      <c r="M37" s="3" t="s">
        <v>41</v>
      </c>
      <c r="N37" s="3" t="s">
        <v>196</v>
      </c>
      <c r="O37" s="3" t="s">
        <v>197</v>
      </c>
      <c r="P37">
        <f>IF(IFERROR(VLOOKUP(crocodile_dataset[[#This Row],[Observation ID]],A39:A1037,1,FALSE),0),1,0)</f>
        <v>0</v>
      </c>
    </row>
    <row r="38" spans="1:20" x14ac:dyDescent="0.2">
      <c r="A38" s="4">
        <v>37</v>
      </c>
      <c r="B38" s="3" t="s">
        <v>87</v>
      </c>
      <c r="C38" s="3" t="s">
        <v>88</v>
      </c>
      <c r="D38" s="3" t="s">
        <v>17</v>
      </c>
      <c r="E38" s="3" t="s">
        <v>69</v>
      </c>
      <c r="F38" s="1">
        <v>1.48</v>
      </c>
      <c r="G38" s="1">
        <v>21.9</v>
      </c>
      <c r="H38" s="3" t="s">
        <v>19</v>
      </c>
      <c r="I38" s="3" t="s">
        <v>104</v>
      </c>
      <c r="J38" s="2" t="s">
        <v>198</v>
      </c>
      <c r="K38" s="3" t="s">
        <v>106</v>
      </c>
      <c r="L38" s="3" t="s">
        <v>91</v>
      </c>
      <c r="M38" s="3" t="s">
        <v>32</v>
      </c>
      <c r="N38" s="3" t="s">
        <v>199</v>
      </c>
      <c r="O38" s="3" t="s">
        <v>200</v>
      </c>
      <c r="P38">
        <f>IF(IFERROR(VLOOKUP(crocodile_dataset[[#This Row],[Observation ID]],A40:A1038,1,FALSE),0),1,0)</f>
        <v>0</v>
      </c>
    </row>
    <row r="39" spans="1:20" x14ac:dyDescent="0.2">
      <c r="A39" s="4">
        <v>38</v>
      </c>
      <c r="B39" s="3" t="s">
        <v>201</v>
      </c>
      <c r="C39" s="3" t="s">
        <v>202</v>
      </c>
      <c r="D39" s="3" t="s">
        <v>17</v>
      </c>
      <c r="E39" s="3" t="s">
        <v>203</v>
      </c>
      <c r="F39" s="1">
        <v>2.96</v>
      </c>
      <c r="G39" s="1">
        <v>182.7</v>
      </c>
      <c r="H39" s="3" t="s">
        <v>19</v>
      </c>
      <c r="I39" s="3" t="s">
        <v>38</v>
      </c>
      <c r="J39" s="2" t="s">
        <v>204</v>
      </c>
      <c r="K39" s="3" t="s">
        <v>90</v>
      </c>
      <c r="L39" s="3" t="s">
        <v>23</v>
      </c>
      <c r="M39" s="3" t="s">
        <v>41</v>
      </c>
      <c r="N39" s="3" t="s">
        <v>205</v>
      </c>
      <c r="O39" s="3" t="s">
        <v>206</v>
      </c>
      <c r="P39">
        <f>IF(IFERROR(VLOOKUP(crocodile_dataset[[#This Row],[Observation ID]],A41:A1039,1,FALSE),0),1,0)</f>
        <v>0</v>
      </c>
    </row>
    <row r="40" spans="1:20" x14ac:dyDescent="0.2">
      <c r="A40" s="4">
        <v>39</v>
      </c>
      <c r="B40" s="3" t="s">
        <v>207</v>
      </c>
      <c r="C40" s="3" t="s">
        <v>208</v>
      </c>
      <c r="D40" s="3" t="s">
        <v>17</v>
      </c>
      <c r="E40" s="3" t="s">
        <v>18</v>
      </c>
      <c r="F40" s="1">
        <v>1.05</v>
      </c>
      <c r="G40" s="1">
        <v>24</v>
      </c>
      <c r="H40" s="3" t="s">
        <v>37</v>
      </c>
      <c r="I40" s="3" t="s">
        <v>104</v>
      </c>
      <c r="J40" s="2" t="s">
        <v>209</v>
      </c>
      <c r="K40" s="3" t="s">
        <v>210</v>
      </c>
      <c r="L40" s="3" t="s">
        <v>211</v>
      </c>
      <c r="M40" s="3" t="s">
        <v>24</v>
      </c>
      <c r="N40" s="3" t="s">
        <v>212</v>
      </c>
      <c r="O40" s="3" t="s">
        <v>213</v>
      </c>
      <c r="P40">
        <f>IF(IFERROR(VLOOKUP(crocodile_dataset[[#This Row],[Observation ID]],A42:A1040,1,FALSE),0),1,0)</f>
        <v>0</v>
      </c>
    </row>
    <row r="41" spans="1:20" x14ac:dyDescent="0.2">
      <c r="A41" s="4">
        <v>40</v>
      </c>
      <c r="B41" s="3" t="s">
        <v>76</v>
      </c>
      <c r="C41" s="3" t="s">
        <v>77</v>
      </c>
      <c r="D41" s="3" t="s">
        <v>17</v>
      </c>
      <c r="E41" s="3" t="s">
        <v>18</v>
      </c>
      <c r="F41" s="1">
        <v>2.72</v>
      </c>
      <c r="G41" s="1">
        <v>150.30000000000001</v>
      </c>
      <c r="H41" s="3" t="s">
        <v>61</v>
      </c>
      <c r="I41" s="3" t="s">
        <v>104</v>
      </c>
      <c r="J41" s="2" t="s">
        <v>214</v>
      </c>
      <c r="K41" s="3" t="s">
        <v>215</v>
      </c>
      <c r="L41" s="3" t="s">
        <v>216</v>
      </c>
      <c r="M41" s="3" t="s">
        <v>24</v>
      </c>
      <c r="N41" s="3" t="s">
        <v>217</v>
      </c>
      <c r="O41" s="3" t="s">
        <v>218</v>
      </c>
      <c r="P41">
        <f>IF(IFERROR(VLOOKUP(crocodile_dataset[[#This Row],[Observation ID]],A43:A1041,1,FALSE),0),1,0)</f>
        <v>0</v>
      </c>
    </row>
    <row r="42" spans="1:20" x14ac:dyDescent="0.2">
      <c r="A42" s="4">
        <v>41</v>
      </c>
      <c r="B42" s="3" t="s">
        <v>49</v>
      </c>
      <c r="C42" s="3" t="s">
        <v>50</v>
      </c>
      <c r="D42" s="3" t="s">
        <v>17</v>
      </c>
      <c r="E42" s="3" t="s">
        <v>18</v>
      </c>
      <c r="F42" s="1">
        <v>3.25</v>
      </c>
      <c r="G42" s="1">
        <v>195.6</v>
      </c>
      <c r="H42" s="3" t="s">
        <v>19</v>
      </c>
      <c r="I42" s="3" t="s">
        <v>38</v>
      </c>
      <c r="J42" s="2" t="s">
        <v>219</v>
      </c>
      <c r="K42" s="3" t="s">
        <v>161</v>
      </c>
      <c r="L42" s="3" t="s">
        <v>46</v>
      </c>
      <c r="M42" s="3" t="s">
        <v>32</v>
      </c>
      <c r="N42" s="3" t="s">
        <v>220</v>
      </c>
      <c r="O42" s="3" t="s">
        <v>221</v>
      </c>
      <c r="P42">
        <f>IF(IFERROR(VLOOKUP(crocodile_dataset[[#This Row],[Observation ID]],A44:A1042,1,FALSE),0),1,0)</f>
        <v>0</v>
      </c>
    </row>
    <row r="43" spans="1:20" x14ac:dyDescent="0.2">
      <c r="A43" s="4">
        <v>42</v>
      </c>
      <c r="B43" s="3" t="s">
        <v>115</v>
      </c>
      <c r="C43" s="3" t="s">
        <v>116</v>
      </c>
      <c r="D43" s="3" t="s">
        <v>17</v>
      </c>
      <c r="E43" s="3" t="s">
        <v>18</v>
      </c>
      <c r="F43" s="1">
        <v>3.57</v>
      </c>
      <c r="G43" s="1">
        <v>387.4</v>
      </c>
      <c r="H43" s="3" t="s">
        <v>61</v>
      </c>
      <c r="I43" s="3" t="s">
        <v>104</v>
      </c>
      <c r="J43" s="2" t="s">
        <v>222</v>
      </c>
      <c r="K43" s="3" t="s">
        <v>223</v>
      </c>
      <c r="L43" s="3" t="s">
        <v>153</v>
      </c>
      <c r="M43" s="3" t="s">
        <v>24</v>
      </c>
      <c r="N43" s="3" t="s">
        <v>224</v>
      </c>
      <c r="O43" s="3" t="s">
        <v>225</v>
      </c>
      <c r="P43">
        <f>IF(IFERROR(VLOOKUP(crocodile_dataset[[#This Row],[Observation ID]],A45:A1043,1,FALSE),0),1,0)</f>
        <v>0</v>
      </c>
    </row>
    <row r="44" spans="1:20" x14ac:dyDescent="0.2">
      <c r="A44" s="4">
        <v>43</v>
      </c>
      <c r="B44" s="3" t="s">
        <v>59</v>
      </c>
      <c r="C44" s="3" t="s">
        <v>60</v>
      </c>
      <c r="D44" s="3" t="s">
        <v>17</v>
      </c>
      <c r="E44" s="3" t="s">
        <v>18</v>
      </c>
      <c r="F44" s="1">
        <v>0.28999999999999998</v>
      </c>
      <c r="G44" s="1">
        <v>33.200000000000003</v>
      </c>
      <c r="H44" s="3" t="s">
        <v>156</v>
      </c>
      <c r="I44" s="3" t="s">
        <v>38</v>
      </c>
      <c r="J44" s="2" t="s">
        <v>226</v>
      </c>
      <c r="K44" s="3" t="s">
        <v>63</v>
      </c>
      <c r="L44" s="3" t="s">
        <v>64</v>
      </c>
      <c r="M44" s="3" t="s">
        <v>41</v>
      </c>
      <c r="N44" s="3" t="s">
        <v>227</v>
      </c>
      <c r="O44" s="3" t="s">
        <v>228</v>
      </c>
      <c r="P44">
        <f>IF(IFERROR(VLOOKUP(crocodile_dataset[[#This Row],[Observation ID]],A46:A1044,1,FALSE),0),1,0)</f>
        <v>0</v>
      </c>
    </row>
    <row r="45" spans="1:20" x14ac:dyDescent="0.2">
      <c r="A45" s="4">
        <v>44</v>
      </c>
      <c r="B45" s="3" t="s">
        <v>15</v>
      </c>
      <c r="C45" s="3" t="s">
        <v>16</v>
      </c>
      <c r="D45" s="3" t="s">
        <v>17</v>
      </c>
      <c r="E45" s="3" t="s">
        <v>18</v>
      </c>
      <c r="F45" s="1">
        <v>2.33</v>
      </c>
      <c r="G45" s="1">
        <v>74</v>
      </c>
      <c r="H45" s="3" t="s">
        <v>19</v>
      </c>
      <c r="I45" s="3" t="s">
        <v>38</v>
      </c>
      <c r="J45" s="2" t="s">
        <v>229</v>
      </c>
      <c r="K45" s="3" t="s">
        <v>45</v>
      </c>
      <c r="L45" s="3" t="s">
        <v>23</v>
      </c>
      <c r="M45" s="3" t="s">
        <v>24</v>
      </c>
      <c r="N45" s="3" t="s">
        <v>230</v>
      </c>
      <c r="O45" s="3" t="s">
        <v>231</v>
      </c>
      <c r="P45">
        <f>IF(IFERROR(VLOOKUP(crocodile_dataset[[#This Row],[Observation ID]],A47:A1045,1,FALSE),0),1,0)</f>
        <v>0</v>
      </c>
    </row>
    <row r="46" spans="1:20" x14ac:dyDescent="0.2">
      <c r="A46" s="4">
        <v>45</v>
      </c>
      <c r="B46" s="3" t="s">
        <v>15</v>
      </c>
      <c r="C46" s="3" t="s">
        <v>16</v>
      </c>
      <c r="D46" s="3" t="s">
        <v>17</v>
      </c>
      <c r="E46" s="3" t="s">
        <v>18</v>
      </c>
      <c r="F46" s="1">
        <v>2.5</v>
      </c>
      <c r="G46" s="1">
        <v>90.6</v>
      </c>
      <c r="H46" s="3" t="s">
        <v>19</v>
      </c>
      <c r="I46" s="3" t="s">
        <v>20</v>
      </c>
      <c r="J46" s="2" t="s">
        <v>232</v>
      </c>
      <c r="K46" s="3" t="s">
        <v>233</v>
      </c>
      <c r="L46" s="3" t="s">
        <v>84</v>
      </c>
      <c r="M46" s="3" t="s">
        <v>24</v>
      </c>
      <c r="N46" s="3" t="s">
        <v>234</v>
      </c>
      <c r="O46" s="3" t="s">
        <v>235</v>
      </c>
      <c r="P46">
        <f>IF(IFERROR(VLOOKUP(crocodile_dataset[[#This Row],[Observation ID]],A48:A1046,1,FALSE),0),1,0)</f>
        <v>0</v>
      </c>
    </row>
    <row r="47" spans="1:20" x14ac:dyDescent="0.2">
      <c r="A47" s="4">
        <v>46</v>
      </c>
      <c r="B47" s="3" t="s">
        <v>15</v>
      </c>
      <c r="C47" s="3" t="s">
        <v>16</v>
      </c>
      <c r="D47" s="3" t="s">
        <v>17</v>
      </c>
      <c r="E47" s="3" t="s">
        <v>18</v>
      </c>
      <c r="F47" s="1">
        <v>2.52</v>
      </c>
      <c r="G47" s="1">
        <v>104.1</v>
      </c>
      <c r="H47" s="3" t="s">
        <v>19</v>
      </c>
      <c r="I47" s="3" t="s">
        <v>20</v>
      </c>
      <c r="J47" s="2" t="s">
        <v>236</v>
      </c>
      <c r="K47" s="3" t="s">
        <v>233</v>
      </c>
      <c r="L47" s="3" t="s">
        <v>46</v>
      </c>
      <c r="M47" s="3" t="s">
        <v>24</v>
      </c>
      <c r="N47" s="3" t="s">
        <v>237</v>
      </c>
      <c r="O47" s="3" t="s">
        <v>238</v>
      </c>
      <c r="P47">
        <f>IF(IFERROR(VLOOKUP(crocodile_dataset[[#This Row],[Observation ID]],A49:A1047,1,FALSE),0),1,0)</f>
        <v>0</v>
      </c>
    </row>
    <row r="48" spans="1:20" x14ac:dyDescent="0.2">
      <c r="A48" s="4">
        <v>47</v>
      </c>
      <c r="B48" s="3" t="s">
        <v>27</v>
      </c>
      <c r="C48" s="3" t="s">
        <v>28</v>
      </c>
      <c r="D48" s="3" t="s">
        <v>17</v>
      </c>
      <c r="E48" s="3" t="s">
        <v>18</v>
      </c>
      <c r="F48" s="1">
        <v>3.04</v>
      </c>
      <c r="G48" s="1">
        <v>155</v>
      </c>
      <c r="H48" s="3" t="s">
        <v>19</v>
      </c>
      <c r="I48" s="3" t="s">
        <v>38</v>
      </c>
      <c r="J48" s="2" t="s">
        <v>239</v>
      </c>
      <c r="K48" s="3" t="s">
        <v>240</v>
      </c>
      <c r="L48" s="3" t="s">
        <v>131</v>
      </c>
      <c r="M48" s="3" t="s">
        <v>32</v>
      </c>
      <c r="N48" s="3" t="s">
        <v>241</v>
      </c>
      <c r="O48" s="3" t="s">
        <v>242</v>
      </c>
      <c r="P48">
        <f>IF(IFERROR(VLOOKUP(crocodile_dataset[[#This Row],[Observation ID]],A50:A1048,1,FALSE),0),1,0)</f>
        <v>0</v>
      </c>
      <c r="T48" s="1"/>
    </row>
    <row r="49" spans="1:16" x14ac:dyDescent="0.2">
      <c r="A49" s="4">
        <v>48</v>
      </c>
      <c r="B49" s="3" t="s">
        <v>35</v>
      </c>
      <c r="C49" s="3" t="s">
        <v>36</v>
      </c>
      <c r="D49" s="3" t="s">
        <v>17</v>
      </c>
      <c r="E49" s="3" t="s">
        <v>18</v>
      </c>
      <c r="F49" s="1">
        <v>3.4</v>
      </c>
      <c r="G49" s="1">
        <v>316.60000000000002</v>
      </c>
      <c r="H49" s="3" t="s">
        <v>61</v>
      </c>
      <c r="I49" s="3" t="s">
        <v>104</v>
      </c>
      <c r="J49" s="2" t="s">
        <v>243</v>
      </c>
      <c r="K49" s="3" t="s">
        <v>30</v>
      </c>
      <c r="L49" s="3" t="s">
        <v>244</v>
      </c>
      <c r="M49" s="3" t="s">
        <v>41</v>
      </c>
      <c r="N49" s="3" t="s">
        <v>245</v>
      </c>
      <c r="O49" s="3" t="s">
        <v>246</v>
      </c>
      <c r="P49">
        <f>IF(IFERROR(VLOOKUP(crocodile_dataset[[#This Row],[Observation ID]],A51:A1049,1,FALSE),0),1,0)</f>
        <v>0</v>
      </c>
    </row>
    <row r="50" spans="1:16" x14ac:dyDescent="0.2">
      <c r="A50" s="4">
        <v>49</v>
      </c>
      <c r="B50" s="3" t="s">
        <v>201</v>
      </c>
      <c r="C50" s="3" t="s">
        <v>202</v>
      </c>
      <c r="D50" s="3" t="s">
        <v>17</v>
      </c>
      <c r="E50" s="3" t="s">
        <v>203</v>
      </c>
      <c r="F50" s="1">
        <v>2.4300000000000002</v>
      </c>
      <c r="G50" s="1">
        <v>96.9</v>
      </c>
      <c r="H50" s="3" t="s">
        <v>19</v>
      </c>
      <c r="I50" s="3" t="s">
        <v>20</v>
      </c>
      <c r="J50" s="2" t="s">
        <v>247</v>
      </c>
      <c r="K50" s="3" t="s">
        <v>248</v>
      </c>
      <c r="L50" s="3" t="s">
        <v>23</v>
      </c>
      <c r="M50" s="3" t="s">
        <v>41</v>
      </c>
      <c r="N50" s="3" t="s">
        <v>249</v>
      </c>
      <c r="O50" s="3" t="s">
        <v>250</v>
      </c>
      <c r="P50">
        <f>IF(IFERROR(VLOOKUP(crocodile_dataset[[#This Row],[Observation ID]],A52:A1050,1,FALSE),0),1,0)</f>
        <v>0</v>
      </c>
    </row>
    <row r="51" spans="1:16" x14ac:dyDescent="0.2">
      <c r="A51" s="4">
        <v>50</v>
      </c>
      <c r="B51" s="3" t="s">
        <v>188</v>
      </c>
      <c r="C51" s="3" t="s">
        <v>189</v>
      </c>
      <c r="D51" s="3" t="s">
        <v>17</v>
      </c>
      <c r="E51" s="3" t="s">
        <v>18</v>
      </c>
      <c r="F51" s="1">
        <v>2.5099999999999998</v>
      </c>
      <c r="G51" s="1">
        <v>87.4</v>
      </c>
      <c r="H51" s="3" t="s">
        <v>61</v>
      </c>
      <c r="I51" s="3" t="s">
        <v>104</v>
      </c>
      <c r="J51" s="2" t="s">
        <v>251</v>
      </c>
      <c r="K51" s="3" t="s">
        <v>252</v>
      </c>
      <c r="L51" s="3" t="s">
        <v>23</v>
      </c>
      <c r="M51" s="3" t="s">
        <v>24</v>
      </c>
      <c r="N51" s="3" t="s">
        <v>253</v>
      </c>
      <c r="O51" s="3" t="s">
        <v>254</v>
      </c>
      <c r="P51">
        <f>IF(IFERROR(VLOOKUP(crocodile_dataset[[#This Row],[Observation ID]],A53:A1051,1,FALSE),0),1,0)</f>
        <v>0</v>
      </c>
    </row>
    <row r="52" spans="1:16" x14ac:dyDescent="0.2">
      <c r="A52" s="4">
        <v>51</v>
      </c>
      <c r="B52" s="3" t="s">
        <v>27</v>
      </c>
      <c r="C52" s="3" t="s">
        <v>28</v>
      </c>
      <c r="D52" s="3" t="s">
        <v>17</v>
      </c>
      <c r="E52" s="3" t="s">
        <v>18</v>
      </c>
      <c r="F52" s="1">
        <v>3.57</v>
      </c>
      <c r="G52" s="1">
        <v>229.3</v>
      </c>
      <c r="H52" s="3" t="s">
        <v>19</v>
      </c>
      <c r="I52" s="3" t="s">
        <v>104</v>
      </c>
      <c r="J52" s="2" t="s">
        <v>255</v>
      </c>
      <c r="K52" s="3" t="s">
        <v>177</v>
      </c>
      <c r="L52" s="3" t="s">
        <v>31</v>
      </c>
      <c r="M52" s="3" t="s">
        <v>32</v>
      </c>
      <c r="N52" s="3" t="s">
        <v>256</v>
      </c>
      <c r="O52" s="3" t="s">
        <v>257</v>
      </c>
      <c r="P52">
        <f>IF(IFERROR(VLOOKUP(crocodile_dataset[[#This Row],[Observation ID]],A54:A1052,1,FALSE),0),1,0)</f>
        <v>0</v>
      </c>
    </row>
    <row r="53" spans="1:16" x14ac:dyDescent="0.2">
      <c r="A53" s="4">
        <v>52</v>
      </c>
      <c r="B53" s="3" t="s">
        <v>201</v>
      </c>
      <c r="C53" s="3" t="s">
        <v>202</v>
      </c>
      <c r="D53" s="3" t="s">
        <v>17</v>
      </c>
      <c r="E53" s="3" t="s">
        <v>203</v>
      </c>
      <c r="F53" s="1">
        <v>2.96</v>
      </c>
      <c r="G53" s="1">
        <v>149.9</v>
      </c>
      <c r="H53" s="3" t="s">
        <v>19</v>
      </c>
      <c r="I53" s="3" t="s">
        <v>38</v>
      </c>
      <c r="J53" s="2" t="s">
        <v>258</v>
      </c>
      <c r="K53" s="3" t="s">
        <v>248</v>
      </c>
      <c r="L53" s="3" t="s">
        <v>259</v>
      </c>
      <c r="M53" s="3" t="s">
        <v>41</v>
      </c>
      <c r="N53" s="3" t="s">
        <v>260</v>
      </c>
      <c r="O53" s="3" t="s">
        <v>261</v>
      </c>
      <c r="P53">
        <f>IF(IFERROR(VLOOKUP(crocodile_dataset[[#This Row],[Observation ID]],A55:A1053,1,FALSE),0),1,0)</f>
        <v>0</v>
      </c>
    </row>
    <row r="54" spans="1:16" x14ac:dyDescent="0.2">
      <c r="A54" s="4">
        <v>53</v>
      </c>
      <c r="B54" s="3" t="s">
        <v>59</v>
      </c>
      <c r="C54" s="3" t="s">
        <v>60</v>
      </c>
      <c r="D54" s="3" t="s">
        <v>17</v>
      </c>
      <c r="E54" s="3" t="s">
        <v>18</v>
      </c>
      <c r="F54" s="1">
        <v>0.96</v>
      </c>
      <c r="G54" s="1">
        <v>31.8</v>
      </c>
      <c r="H54" s="3" t="s">
        <v>37</v>
      </c>
      <c r="I54" s="3" t="s">
        <v>20</v>
      </c>
      <c r="J54" s="2" t="s">
        <v>262</v>
      </c>
      <c r="K54" s="3" t="s">
        <v>63</v>
      </c>
      <c r="L54" s="3" t="s">
        <v>23</v>
      </c>
      <c r="M54" s="3" t="s">
        <v>41</v>
      </c>
      <c r="N54" s="3" t="s">
        <v>263</v>
      </c>
      <c r="O54" s="3" t="s">
        <v>264</v>
      </c>
      <c r="P54">
        <f>IF(IFERROR(VLOOKUP(crocodile_dataset[[#This Row],[Observation ID]],A56:A1054,1,FALSE),0),1,0)</f>
        <v>0</v>
      </c>
    </row>
    <row r="55" spans="1:16" x14ac:dyDescent="0.2">
      <c r="A55" s="4">
        <v>54</v>
      </c>
      <c r="B55" s="3" t="s">
        <v>127</v>
      </c>
      <c r="C55" s="3" t="s">
        <v>128</v>
      </c>
      <c r="D55" s="3" t="s">
        <v>17</v>
      </c>
      <c r="E55" s="3" t="s">
        <v>18</v>
      </c>
      <c r="F55" s="1">
        <v>5.83</v>
      </c>
      <c r="G55" s="1">
        <v>953.9</v>
      </c>
      <c r="H55" s="3" t="s">
        <v>19</v>
      </c>
      <c r="I55" s="3" t="s">
        <v>38</v>
      </c>
      <c r="J55" s="2" t="s">
        <v>265</v>
      </c>
      <c r="K55" s="3" t="s">
        <v>191</v>
      </c>
      <c r="L55" s="3" t="s">
        <v>266</v>
      </c>
      <c r="M55" s="3" t="s">
        <v>24</v>
      </c>
      <c r="N55" s="3" t="s">
        <v>267</v>
      </c>
      <c r="O55" s="3" t="s">
        <v>268</v>
      </c>
      <c r="P55">
        <f>IF(IFERROR(VLOOKUP(crocodile_dataset[[#This Row],[Observation ID]],A57:A1055,1,FALSE),0),1,0)</f>
        <v>0</v>
      </c>
    </row>
    <row r="56" spans="1:16" x14ac:dyDescent="0.2">
      <c r="A56" s="4">
        <v>55</v>
      </c>
      <c r="B56" s="3" t="s">
        <v>188</v>
      </c>
      <c r="C56" s="3" t="s">
        <v>189</v>
      </c>
      <c r="D56" s="3" t="s">
        <v>17</v>
      </c>
      <c r="E56" s="3" t="s">
        <v>18</v>
      </c>
      <c r="F56" s="1">
        <v>2.97</v>
      </c>
      <c r="G56" s="1">
        <v>120.1</v>
      </c>
      <c r="H56" s="3" t="s">
        <v>61</v>
      </c>
      <c r="I56" s="3" t="s">
        <v>104</v>
      </c>
      <c r="J56" s="2" t="s">
        <v>170</v>
      </c>
      <c r="K56" s="3" t="s">
        <v>191</v>
      </c>
      <c r="L56" s="3" t="s">
        <v>46</v>
      </c>
      <c r="M56" s="3" t="s">
        <v>24</v>
      </c>
      <c r="N56" s="3" t="s">
        <v>269</v>
      </c>
      <c r="O56" s="3" t="s">
        <v>270</v>
      </c>
      <c r="P56">
        <f>IF(IFERROR(VLOOKUP(crocodile_dataset[[#This Row],[Observation ID]],A58:A1056,1,FALSE),0),1,0)</f>
        <v>0</v>
      </c>
    </row>
    <row r="57" spans="1:16" x14ac:dyDescent="0.2">
      <c r="A57" s="4">
        <v>56</v>
      </c>
      <c r="B57" s="3" t="s">
        <v>201</v>
      </c>
      <c r="C57" s="3" t="s">
        <v>202</v>
      </c>
      <c r="D57" s="3" t="s">
        <v>17</v>
      </c>
      <c r="E57" s="3" t="s">
        <v>203</v>
      </c>
      <c r="F57" s="1">
        <v>1.77</v>
      </c>
      <c r="G57" s="1">
        <v>71.7</v>
      </c>
      <c r="H57" s="3" t="s">
        <v>37</v>
      </c>
      <c r="I57" s="3" t="s">
        <v>104</v>
      </c>
      <c r="J57" s="2" t="s">
        <v>271</v>
      </c>
      <c r="K57" s="3" t="s">
        <v>272</v>
      </c>
      <c r="L57" s="3" t="s">
        <v>259</v>
      </c>
      <c r="M57" s="3" t="s">
        <v>41</v>
      </c>
      <c r="N57" s="3" t="s">
        <v>273</v>
      </c>
      <c r="O57" s="3" t="s">
        <v>274</v>
      </c>
      <c r="P57">
        <f>IF(IFERROR(VLOOKUP(crocodile_dataset[[#This Row],[Observation ID]],A59:A1057,1,FALSE),0),1,0)</f>
        <v>0</v>
      </c>
    </row>
    <row r="58" spans="1:16" x14ac:dyDescent="0.2">
      <c r="A58" s="4">
        <v>57</v>
      </c>
      <c r="B58" s="3" t="s">
        <v>35</v>
      </c>
      <c r="C58" s="3" t="s">
        <v>36</v>
      </c>
      <c r="D58" s="3" t="s">
        <v>17</v>
      </c>
      <c r="E58" s="3" t="s">
        <v>18</v>
      </c>
      <c r="F58" s="1">
        <v>0.43</v>
      </c>
      <c r="G58" s="1">
        <v>93.9</v>
      </c>
      <c r="H58" s="3" t="s">
        <v>156</v>
      </c>
      <c r="I58" s="3" t="s">
        <v>104</v>
      </c>
      <c r="J58" s="2" t="s">
        <v>275</v>
      </c>
      <c r="K58" s="3" t="s">
        <v>30</v>
      </c>
      <c r="L58" s="3" t="s">
        <v>40</v>
      </c>
      <c r="M58" s="3" t="s">
        <v>41</v>
      </c>
      <c r="N58" s="3" t="s">
        <v>276</v>
      </c>
      <c r="O58" s="3" t="s">
        <v>277</v>
      </c>
      <c r="P58">
        <f>IF(IFERROR(VLOOKUP(crocodile_dataset[[#This Row],[Observation ID]],A60:A1058,1,FALSE),0),1,0)</f>
        <v>0</v>
      </c>
    </row>
    <row r="59" spans="1:16" x14ac:dyDescent="0.2">
      <c r="A59" s="4">
        <v>58</v>
      </c>
      <c r="B59" s="3" t="s">
        <v>120</v>
      </c>
      <c r="C59" s="3" t="s">
        <v>121</v>
      </c>
      <c r="D59" s="3" t="s">
        <v>17</v>
      </c>
      <c r="E59" s="3" t="s">
        <v>18</v>
      </c>
      <c r="F59" s="1">
        <v>2.0499999999999998</v>
      </c>
      <c r="G59" s="1">
        <v>70.8</v>
      </c>
      <c r="H59" s="3" t="s">
        <v>37</v>
      </c>
      <c r="I59" s="3" t="s">
        <v>38</v>
      </c>
      <c r="J59" s="2" t="s">
        <v>278</v>
      </c>
      <c r="K59" s="3" t="s">
        <v>135</v>
      </c>
      <c r="L59" s="3" t="s">
        <v>124</v>
      </c>
      <c r="M59" s="3" t="s">
        <v>73</v>
      </c>
      <c r="N59" s="3" t="s">
        <v>279</v>
      </c>
      <c r="O59" s="3" t="s">
        <v>280</v>
      </c>
      <c r="P59">
        <f>IF(IFERROR(VLOOKUP(crocodile_dataset[[#This Row],[Observation ID]],A61:A1059,1,FALSE),0),1,0)</f>
        <v>0</v>
      </c>
    </row>
    <row r="60" spans="1:16" x14ac:dyDescent="0.2">
      <c r="A60" s="4">
        <v>59</v>
      </c>
      <c r="B60" s="3" t="s">
        <v>201</v>
      </c>
      <c r="C60" s="3" t="s">
        <v>202</v>
      </c>
      <c r="D60" s="3" t="s">
        <v>17</v>
      </c>
      <c r="E60" s="3" t="s">
        <v>203</v>
      </c>
      <c r="F60" s="1">
        <v>2.2599999999999998</v>
      </c>
      <c r="G60" s="1">
        <v>91.6</v>
      </c>
      <c r="H60" s="3" t="s">
        <v>61</v>
      </c>
      <c r="I60" s="3" t="s">
        <v>20</v>
      </c>
      <c r="J60" s="2" t="s">
        <v>281</v>
      </c>
      <c r="K60" s="3" t="s">
        <v>282</v>
      </c>
      <c r="L60" s="3" t="s">
        <v>259</v>
      </c>
      <c r="M60" s="3" t="s">
        <v>41</v>
      </c>
      <c r="N60" s="3" t="s">
        <v>283</v>
      </c>
      <c r="O60" s="3" t="s">
        <v>284</v>
      </c>
      <c r="P60">
        <f>IF(IFERROR(VLOOKUP(crocodile_dataset[[#This Row],[Observation ID]],A62:A1060,1,FALSE),0),1,0)</f>
        <v>0</v>
      </c>
    </row>
    <row r="61" spans="1:16" x14ac:dyDescent="0.2">
      <c r="A61" s="4">
        <v>60</v>
      </c>
      <c r="B61" s="3" t="s">
        <v>127</v>
      </c>
      <c r="C61" s="3" t="s">
        <v>128</v>
      </c>
      <c r="D61" s="3" t="s">
        <v>17</v>
      </c>
      <c r="E61" s="3" t="s">
        <v>18</v>
      </c>
      <c r="F61" s="1">
        <v>5.43</v>
      </c>
      <c r="G61" s="1">
        <v>818.2</v>
      </c>
      <c r="H61" s="3" t="s">
        <v>19</v>
      </c>
      <c r="I61" s="3" t="s">
        <v>20</v>
      </c>
      <c r="J61" s="2" t="s">
        <v>285</v>
      </c>
      <c r="K61" s="3" t="s">
        <v>286</v>
      </c>
      <c r="L61" s="3" t="s">
        <v>266</v>
      </c>
      <c r="M61" s="3" t="s">
        <v>24</v>
      </c>
      <c r="N61" s="3" t="s">
        <v>287</v>
      </c>
      <c r="O61" s="3" t="s">
        <v>288</v>
      </c>
      <c r="P61">
        <f>IF(IFERROR(VLOOKUP(crocodile_dataset[[#This Row],[Observation ID]],A63:A1061,1,FALSE),0),1,0)</f>
        <v>0</v>
      </c>
    </row>
    <row r="62" spans="1:16" x14ac:dyDescent="0.2">
      <c r="A62" s="4">
        <v>61</v>
      </c>
      <c r="B62" s="3" t="s">
        <v>188</v>
      </c>
      <c r="C62" s="3" t="s">
        <v>189</v>
      </c>
      <c r="D62" s="3" t="s">
        <v>17</v>
      </c>
      <c r="E62" s="3" t="s">
        <v>18</v>
      </c>
      <c r="F62" s="1">
        <v>3.04</v>
      </c>
      <c r="G62" s="1">
        <v>133.9</v>
      </c>
      <c r="H62" s="3" t="s">
        <v>19</v>
      </c>
      <c r="I62" s="3" t="s">
        <v>38</v>
      </c>
      <c r="J62" s="2" t="s">
        <v>289</v>
      </c>
      <c r="K62" s="3" t="s">
        <v>252</v>
      </c>
      <c r="L62" s="3" t="s">
        <v>80</v>
      </c>
      <c r="M62" s="3" t="s">
        <v>24</v>
      </c>
      <c r="N62" s="3" t="s">
        <v>290</v>
      </c>
      <c r="O62" s="3" t="s">
        <v>291</v>
      </c>
      <c r="P62">
        <f>IF(IFERROR(VLOOKUP(crocodile_dataset[[#This Row],[Observation ID]],A64:A1062,1,FALSE),0),1,0)</f>
        <v>0</v>
      </c>
    </row>
    <row r="63" spans="1:16" x14ac:dyDescent="0.2">
      <c r="A63" s="4">
        <v>62</v>
      </c>
      <c r="B63" s="3" t="s">
        <v>59</v>
      </c>
      <c r="C63" s="3" t="s">
        <v>60</v>
      </c>
      <c r="D63" s="3" t="s">
        <v>17</v>
      </c>
      <c r="E63" s="3" t="s">
        <v>18</v>
      </c>
      <c r="F63" s="1">
        <v>2.56</v>
      </c>
      <c r="G63" s="1">
        <v>136.19999999999999</v>
      </c>
      <c r="H63" s="3" t="s">
        <v>19</v>
      </c>
      <c r="I63" s="3" t="s">
        <v>38</v>
      </c>
      <c r="J63" s="2" t="s">
        <v>292</v>
      </c>
      <c r="K63" s="3" t="s">
        <v>293</v>
      </c>
      <c r="L63" s="3" t="s">
        <v>64</v>
      </c>
      <c r="M63" s="3" t="s">
        <v>41</v>
      </c>
      <c r="N63" s="3" t="s">
        <v>294</v>
      </c>
      <c r="O63" s="3" t="s">
        <v>295</v>
      </c>
      <c r="P63">
        <f>IF(IFERROR(VLOOKUP(crocodile_dataset[[#This Row],[Observation ID]],A65:A1063,1,FALSE),0),1,0)</f>
        <v>0</v>
      </c>
    </row>
    <row r="64" spans="1:16" x14ac:dyDescent="0.2">
      <c r="A64" s="4">
        <v>63</v>
      </c>
      <c r="B64" s="3" t="s">
        <v>87</v>
      </c>
      <c r="C64" s="3" t="s">
        <v>88</v>
      </c>
      <c r="D64" s="3" t="s">
        <v>17</v>
      </c>
      <c r="E64" s="3" t="s">
        <v>69</v>
      </c>
      <c r="F64" s="1">
        <v>1.18</v>
      </c>
      <c r="G64" s="1">
        <v>12.5</v>
      </c>
      <c r="H64" s="3" t="s">
        <v>19</v>
      </c>
      <c r="I64" s="3" t="s">
        <v>104</v>
      </c>
      <c r="J64" s="2" t="s">
        <v>296</v>
      </c>
      <c r="K64" s="3" t="s">
        <v>297</v>
      </c>
      <c r="L64" s="3" t="s">
        <v>91</v>
      </c>
      <c r="M64" s="3" t="s">
        <v>32</v>
      </c>
      <c r="N64" s="3" t="s">
        <v>298</v>
      </c>
      <c r="O64" s="3" t="s">
        <v>299</v>
      </c>
      <c r="P64">
        <f>IF(IFERROR(VLOOKUP(crocodile_dataset[[#This Row],[Observation ID]],A66:A1064,1,FALSE),0),1,0)</f>
        <v>0</v>
      </c>
    </row>
    <row r="65" spans="1:16" x14ac:dyDescent="0.2">
      <c r="A65" s="4">
        <v>64</v>
      </c>
      <c r="B65" s="3" t="s">
        <v>115</v>
      </c>
      <c r="C65" s="3" t="s">
        <v>116</v>
      </c>
      <c r="D65" s="3" t="s">
        <v>17</v>
      </c>
      <c r="E65" s="3" t="s">
        <v>18</v>
      </c>
      <c r="F65" s="1">
        <v>3.78</v>
      </c>
      <c r="G65" s="1">
        <v>383.2</v>
      </c>
      <c r="H65" s="3" t="s">
        <v>19</v>
      </c>
      <c r="I65" s="3" t="s">
        <v>20</v>
      </c>
      <c r="J65" s="2" t="s">
        <v>300</v>
      </c>
      <c r="K65" s="3" t="s">
        <v>152</v>
      </c>
      <c r="L65" s="3" t="s">
        <v>80</v>
      </c>
      <c r="M65" s="3" t="s">
        <v>24</v>
      </c>
      <c r="N65" s="3" t="s">
        <v>301</v>
      </c>
      <c r="O65" s="3" t="s">
        <v>302</v>
      </c>
      <c r="P65">
        <f>IF(IFERROR(VLOOKUP(crocodile_dataset[[#This Row],[Observation ID]],A67:A1065,1,FALSE),0),1,0)</f>
        <v>0</v>
      </c>
    </row>
    <row r="66" spans="1:16" x14ac:dyDescent="0.2">
      <c r="A66" s="4">
        <v>65</v>
      </c>
      <c r="B66" s="3" t="s">
        <v>207</v>
      </c>
      <c r="C66" s="3" t="s">
        <v>208</v>
      </c>
      <c r="D66" s="3" t="s">
        <v>17</v>
      </c>
      <c r="E66" s="3" t="s">
        <v>18</v>
      </c>
      <c r="F66" s="1">
        <v>1.93</v>
      </c>
      <c r="G66" s="1">
        <v>46.7</v>
      </c>
      <c r="H66" s="3" t="s">
        <v>19</v>
      </c>
      <c r="I66" s="3" t="s">
        <v>104</v>
      </c>
      <c r="J66" s="2" t="s">
        <v>303</v>
      </c>
      <c r="K66" s="3" t="s">
        <v>210</v>
      </c>
      <c r="L66" s="3" t="s">
        <v>211</v>
      </c>
      <c r="M66" s="3" t="s">
        <v>24</v>
      </c>
      <c r="N66" s="3" t="s">
        <v>304</v>
      </c>
      <c r="O66" s="3" t="s">
        <v>305</v>
      </c>
      <c r="P66">
        <f>IF(IFERROR(VLOOKUP(crocodile_dataset[[#This Row],[Observation ID]],A68:A1066,1,FALSE),0),1,0)</f>
        <v>0</v>
      </c>
    </row>
    <row r="67" spans="1:16" x14ac:dyDescent="0.2">
      <c r="A67" s="4">
        <v>66</v>
      </c>
      <c r="B67" s="3" t="s">
        <v>120</v>
      </c>
      <c r="C67" s="3" t="s">
        <v>121</v>
      </c>
      <c r="D67" s="3" t="s">
        <v>17</v>
      </c>
      <c r="E67" s="3" t="s">
        <v>18</v>
      </c>
      <c r="F67" s="1">
        <v>2.56</v>
      </c>
      <c r="G67" s="1">
        <v>106.5</v>
      </c>
      <c r="H67" s="3" t="s">
        <v>19</v>
      </c>
      <c r="I67" s="3" t="s">
        <v>20</v>
      </c>
      <c r="J67" s="2" t="s">
        <v>306</v>
      </c>
      <c r="K67" s="3" t="s">
        <v>135</v>
      </c>
      <c r="L67" s="3" t="s">
        <v>124</v>
      </c>
      <c r="M67" s="3" t="s">
        <v>73</v>
      </c>
      <c r="N67" s="3" t="s">
        <v>307</v>
      </c>
      <c r="O67" s="3" t="s">
        <v>308</v>
      </c>
      <c r="P67">
        <f>IF(IFERROR(VLOOKUP(crocodile_dataset[[#This Row],[Observation ID]],A69:A1067,1,FALSE),0),1,0)</f>
        <v>0</v>
      </c>
    </row>
    <row r="68" spans="1:16" x14ac:dyDescent="0.2">
      <c r="A68" s="4">
        <v>67</v>
      </c>
      <c r="B68" s="3" t="s">
        <v>67</v>
      </c>
      <c r="C68" s="3" t="s">
        <v>68</v>
      </c>
      <c r="D68" s="3" t="s">
        <v>17</v>
      </c>
      <c r="E68" s="3" t="s">
        <v>69</v>
      </c>
      <c r="F68" s="1">
        <v>1.25</v>
      </c>
      <c r="G68" s="1">
        <v>19.3</v>
      </c>
      <c r="H68" s="3" t="s">
        <v>61</v>
      </c>
      <c r="I68" s="3" t="s">
        <v>104</v>
      </c>
      <c r="J68" s="2" t="s">
        <v>309</v>
      </c>
      <c r="K68" s="3" t="s">
        <v>142</v>
      </c>
      <c r="L68" s="3" t="s">
        <v>310</v>
      </c>
      <c r="M68" s="3" t="s">
        <v>73</v>
      </c>
      <c r="N68" s="3" t="s">
        <v>311</v>
      </c>
      <c r="O68" s="3" t="s">
        <v>312</v>
      </c>
      <c r="P68">
        <f>IF(IFERROR(VLOOKUP(crocodile_dataset[[#This Row],[Observation ID]],A70:A1068,1,FALSE),0),1,0)</f>
        <v>0</v>
      </c>
    </row>
    <row r="69" spans="1:16" x14ac:dyDescent="0.2">
      <c r="A69" s="4">
        <v>68</v>
      </c>
      <c r="B69" s="3" t="s">
        <v>145</v>
      </c>
      <c r="C69" s="3" t="s">
        <v>146</v>
      </c>
      <c r="D69" s="3" t="s">
        <v>17</v>
      </c>
      <c r="E69" s="3" t="s">
        <v>18</v>
      </c>
      <c r="F69" s="1">
        <v>2.23</v>
      </c>
      <c r="G69" s="1">
        <v>81.8</v>
      </c>
      <c r="H69" s="3" t="s">
        <v>19</v>
      </c>
      <c r="I69" s="3" t="s">
        <v>104</v>
      </c>
      <c r="J69" s="2" t="s">
        <v>313</v>
      </c>
      <c r="K69" s="3" t="s">
        <v>148</v>
      </c>
      <c r="L69" s="3" t="s">
        <v>23</v>
      </c>
      <c r="M69" s="3" t="s">
        <v>41</v>
      </c>
      <c r="N69" s="3" t="s">
        <v>314</v>
      </c>
      <c r="O69" s="3" t="s">
        <v>315</v>
      </c>
      <c r="P69">
        <f>IF(IFERROR(VLOOKUP(crocodile_dataset[[#This Row],[Observation ID]],A71:A1069,1,FALSE),0),1,0)</f>
        <v>0</v>
      </c>
    </row>
    <row r="70" spans="1:16" x14ac:dyDescent="0.2">
      <c r="A70" s="4">
        <v>69</v>
      </c>
      <c r="B70" s="3" t="s">
        <v>27</v>
      </c>
      <c r="C70" s="3" t="s">
        <v>28</v>
      </c>
      <c r="D70" s="3" t="s">
        <v>17</v>
      </c>
      <c r="E70" s="3" t="s">
        <v>18</v>
      </c>
      <c r="F70" s="1">
        <v>3.66</v>
      </c>
      <c r="G70" s="1">
        <v>262.60000000000002</v>
      </c>
      <c r="H70" s="3" t="s">
        <v>19</v>
      </c>
      <c r="I70" s="3" t="s">
        <v>38</v>
      </c>
      <c r="J70" s="2" t="s">
        <v>316</v>
      </c>
      <c r="K70" s="3" t="s">
        <v>30</v>
      </c>
      <c r="L70" s="3" t="s">
        <v>317</v>
      </c>
      <c r="M70" s="3" t="s">
        <v>32</v>
      </c>
      <c r="N70" s="3" t="s">
        <v>318</v>
      </c>
      <c r="O70" s="3" t="s">
        <v>319</v>
      </c>
      <c r="P70">
        <f>IF(IFERROR(VLOOKUP(crocodile_dataset[[#This Row],[Observation ID]],A72:A1070,1,FALSE),0),1,0)</f>
        <v>0</v>
      </c>
    </row>
    <row r="71" spans="1:16" x14ac:dyDescent="0.2">
      <c r="A71" s="4">
        <v>70</v>
      </c>
      <c r="B71" s="3" t="s">
        <v>320</v>
      </c>
      <c r="C71" s="3" t="s">
        <v>321</v>
      </c>
      <c r="D71" s="3" t="s">
        <v>17</v>
      </c>
      <c r="E71" s="3" t="s">
        <v>203</v>
      </c>
      <c r="F71" s="1">
        <v>1.85</v>
      </c>
      <c r="G71" s="1">
        <v>67.3</v>
      </c>
      <c r="H71" s="3" t="s">
        <v>61</v>
      </c>
      <c r="I71" s="3" t="s">
        <v>20</v>
      </c>
      <c r="J71" s="2" t="s">
        <v>322</v>
      </c>
      <c r="K71" s="3" t="s">
        <v>297</v>
      </c>
      <c r="L71" s="3" t="s">
        <v>23</v>
      </c>
      <c r="M71" s="3" t="s">
        <v>323</v>
      </c>
      <c r="N71" s="3" t="s">
        <v>324</v>
      </c>
      <c r="O71" s="3" t="s">
        <v>325</v>
      </c>
      <c r="P71">
        <f>IF(IFERROR(VLOOKUP(crocodile_dataset[[#This Row],[Observation ID]],A73:A1071,1,FALSE),0),1,0)</f>
        <v>0</v>
      </c>
    </row>
    <row r="72" spans="1:16" x14ac:dyDescent="0.2">
      <c r="A72" s="4">
        <v>71</v>
      </c>
      <c r="B72" s="3" t="s">
        <v>127</v>
      </c>
      <c r="C72" s="3" t="s">
        <v>128</v>
      </c>
      <c r="D72" s="3" t="s">
        <v>17</v>
      </c>
      <c r="E72" s="3" t="s">
        <v>18</v>
      </c>
      <c r="F72" s="1">
        <v>4.9000000000000004</v>
      </c>
      <c r="G72" s="1">
        <v>629.70000000000005</v>
      </c>
      <c r="H72" s="3" t="s">
        <v>61</v>
      </c>
      <c r="I72" s="3" t="s">
        <v>20</v>
      </c>
      <c r="J72" s="2" t="s">
        <v>326</v>
      </c>
      <c r="K72" s="3" t="s">
        <v>130</v>
      </c>
      <c r="L72" s="3" t="s">
        <v>266</v>
      </c>
      <c r="M72" s="3" t="s">
        <v>24</v>
      </c>
      <c r="N72" s="3" t="s">
        <v>327</v>
      </c>
      <c r="O72" s="3" t="s">
        <v>328</v>
      </c>
      <c r="P72">
        <f>IF(IFERROR(VLOOKUP(crocodile_dataset[[#This Row],[Observation ID]],A74:A1072,1,FALSE),0),1,0)</f>
        <v>0</v>
      </c>
    </row>
    <row r="73" spans="1:16" x14ac:dyDescent="0.2">
      <c r="A73" s="4">
        <v>72</v>
      </c>
      <c r="B73" s="3" t="s">
        <v>320</v>
      </c>
      <c r="C73" s="3" t="s">
        <v>321</v>
      </c>
      <c r="D73" s="3" t="s">
        <v>17</v>
      </c>
      <c r="E73" s="3" t="s">
        <v>203</v>
      </c>
      <c r="F73" s="1">
        <v>1.2</v>
      </c>
      <c r="G73" s="1">
        <v>38</v>
      </c>
      <c r="H73" s="3" t="s">
        <v>37</v>
      </c>
      <c r="I73" s="3" t="s">
        <v>38</v>
      </c>
      <c r="J73" s="2" t="s">
        <v>329</v>
      </c>
      <c r="K73" s="3" t="s">
        <v>330</v>
      </c>
      <c r="L73" s="3" t="s">
        <v>23</v>
      </c>
      <c r="M73" s="3" t="s">
        <v>323</v>
      </c>
      <c r="N73" s="3" t="s">
        <v>331</v>
      </c>
      <c r="O73" s="3" t="s">
        <v>332</v>
      </c>
      <c r="P73">
        <f>IF(IFERROR(VLOOKUP(crocodile_dataset[[#This Row],[Observation ID]],A75:A1073,1,FALSE),0),1,0)</f>
        <v>0</v>
      </c>
    </row>
    <row r="74" spans="1:16" x14ac:dyDescent="0.2">
      <c r="A74" s="4">
        <v>73</v>
      </c>
      <c r="B74" s="3" t="s">
        <v>201</v>
      </c>
      <c r="C74" s="3" t="s">
        <v>202</v>
      </c>
      <c r="D74" s="3" t="s">
        <v>17</v>
      </c>
      <c r="E74" s="3" t="s">
        <v>203</v>
      </c>
      <c r="F74" s="1">
        <v>2.9</v>
      </c>
      <c r="G74" s="1">
        <v>165.4</v>
      </c>
      <c r="H74" s="3" t="s">
        <v>19</v>
      </c>
      <c r="I74" s="3" t="s">
        <v>104</v>
      </c>
      <c r="J74" s="2" t="s">
        <v>333</v>
      </c>
      <c r="K74" s="3" t="s">
        <v>282</v>
      </c>
      <c r="L74" s="3" t="s">
        <v>23</v>
      </c>
      <c r="M74" s="3" t="s">
        <v>41</v>
      </c>
      <c r="N74" s="3" t="s">
        <v>334</v>
      </c>
      <c r="O74" s="3" t="s">
        <v>335</v>
      </c>
      <c r="P74">
        <f>IF(IFERROR(VLOOKUP(crocodile_dataset[[#This Row],[Observation ID]],A76:A1074,1,FALSE),0),1,0)</f>
        <v>0</v>
      </c>
    </row>
    <row r="75" spans="1:16" x14ac:dyDescent="0.2">
      <c r="A75" s="4">
        <v>74</v>
      </c>
      <c r="B75" s="3" t="s">
        <v>115</v>
      </c>
      <c r="C75" s="3" t="s">
        <v>116</v>
      </c>
      <c r="D75" s="3" t="s">
        <v>17</v>
      </c>
      <c r="E75" s="3" t="s">
        <v>18</v>
      </c>
      <c r="F75" s="1">
        <v>4.34</v>
      </c>
      <c r="G75" s="1">
        <v>596.20000000000005</v>
      </c>
      <c r="H75" s="3" t="s">
        <v>61</v>
      </c>
      <c r="I75" s="3" t="s">
        <v>104</v>
      </c>
      <c r="J75" s="2" t="s">
        <v>336</v>
      </c>
      <c r="K75" s="3" t="s">
        <v>337</v>
      </c>
      <c r="L75" s="3" t="s">
        <v>80</v>
      </c>
      <c r="M75" s="3" t="s">
        <v>24</v>
      </c>
      <c r="N75" s="3" t="s">
        <v>338</v>
      </c>
      <c r="O75" s="3" t="s">
        <v>339</v>
      </c>
      <c r="P75">
        <f>IF(IFERROR(VLOOKUP(crocodile_dataset[[#This Row],[Observation ID]],A77:A1075,1,FALSE),0),1,0)</f>
        <v>0</v>
      </c>
    </row>
    <row r="76" spans="1:16" x14ac:dyDescent="0.2">
      <c r="A76" s="4">
        <v>75</v>
      </c>
      <c r="B76" s="3" t="s">
        <v>145</v>
      </c>
      <c r="C76" s="3" t="s">
        <v>146</v>
      </c>
      <c r="D76" s="3" t="s">
        <v>17</v>
      </c>
      <c r="E76" s="3" t="s">
        <v>18</v>
      </c>
      <c r="F76" s="1">
        <v>2.63</v>
      </c>
      <c r="G76" s="1">
        <v>107.9</v>
      </c>
      <c r="H76" s="3" t="s">
        <v>19</v>
      </c>
      <c r="I76" s="3" t="s">
        <v>38</v>
      </c>
      <c r="J76" s="2" t="s">
        <v>340</v>
      </c>
      <c r="K76" s="3" t="s">
        <v>148</v>
      </c>
      <c r="L76" s="3" t="s">
        <v>23</v>
      </c>
      <c r="M76" s="3" t="s">
        <v>41</v>
      </c>
      <c r="N76" s="3" t="s">
        <v>341</v>
      </c>
      <c r="O76" s="3" t="s">
        <v>342</v>
      </c>
      <c r="P76">
        <f>IF(IFERROR(VLOOKUP(crocodile_dataset[[#This Row],[Observation ID]],A78:A1076,1,FALSE),0),1,0)</f>
        <v>0</v>
      </c>
    </row>
    <row r="77" spans="1:16" x14ac:dyDescent="0.2">
      <c r="A77" s="4">
        <v>76</v>
      </c>
      <c r="B77" s="3" t="s">
        <v>120</v>
      </c>
      <c r="C77" s="3" t="s">
        <v>121</v>
      </c>
      <c r="D77" s="3" t="s">
        <v>17</v>
      </c>
      <c r="E77" s="3" t="s">
        <v>18</v>
      </c>
      <c r="F77" s="1">
        <v>2.54</v>
      </c>
      <c r="G77" s="1">
        <v>103.3</v>
      </c>
      <c r="H77" s="3" t="s">
        <v>19</v>
      </c>
      <c r="I77" s="3" t="s">
        <v>20</v>
      </c>
      <c r="J77" s="2" t="s">
        <v>343</v>
      </c>
      <c r="K77" s="3" t="s">
        <v>135</v>
      </c>
      <c r="L77" s="3" t="s">
        <v>124</v>
      </c>
      <c r="M77" s="3" t="s">
        <v>73</v>
      </c>
      <c r="N77" s="3" t="s">
        <v>344</v>
      </c>
      <c r="O77" s="3" t="s">
        <v>345</v>
      </c>
      <c r="P77">
        <f>IF(IFERROR(VLOOKUP(crocodile_dataset[[#This Row],[Observation ID]],A79:A1077,1,FALSE),0),1,0)</f>
        <v>0</v>
      </c>
    </row>
    <row r="78" spans="1:16" x14ac:dyDescent="0.2">
      <c r="A78" s="4">
        <v>77</v>
      </c>
      <c r="B78" s="3" t="s">
        <v>15</v>
      </c>
      <c r="C78" s="3" t="s">
        <v>16</v>
      </c>
      <c r="D78" s="3" t="s">
        <v>17</v>
      </c>
      <c r="E78" s="3" t="s">
        <v>18</v>
      </c>
      <c r="F78" s="1">
        <v>2.15</v>
      </c>
      <c r="G78" s="1">
        <v>75.099999999999994</v>
      </c>
      <c r="H78" s="3" t="s">
        <v>19</v>
      </c>
      <c r="I78" s="3" t="s">
        <v>104</v>
      </c>
      <c r="J78" s="2" t="s">
        <v>346</v>
      </c>
      <c r="K78" s="3" t="s">
        <v>233</v>
      </c>
      <c r="L78" s="3" t="s">
        <v>46</v>
      </c>
      <c r="M78" s="3" t="s">
        <v>24</v>
      </c>
      <c r="N78" s="3" t="s">
        <v>347</v>
      </c>
      <c r="O78" s="3" t="s">
        <v>348</v>
      </c>
      <c r="P78">
        <f>IF(IFERROR(VLOOKUP(crocodile_dataset[[#This Row],[Observation ID]],A80:A1078,1,FALSE),0),1,0)</f>
        <v>0</v>
      </c>
    </row>
    <row r="79" spans="1:16" x14ac:dyDescent="0.2">
      <c r="A79" s="4">
        <v>78</v>
      </c>
      <c r="B79" s="3" t="s">
        <v>76</v>
      </c>
      <c r="C79" s="3" t="s">
        <v>77</v>
      </c>
      <c r="D79" s="3" t="s">
        <v>17</v>
      </c>
      <c r="E79" s="3" t="s">
        <v>18</v>
      </c>
      <c r="F79" s="1">
        <v>2.13</v>
      </c>
      <c r="G79" s="1">
        <v>86.4</v>
      </c>
      <c r="H79" s="3" t="s">
        <v>19</v>
      </c>
      <c r="I79" s="3" t="s">
        <v>38</v>
      </c>
      <c r="J79" s="2" t="s">
        <v>349</v>
      </c>
      <c r="K79" s="3" t="s">
        <v>350</v>
      </c>
      <c r="L79" s="3" t="s">
        <v>216</v>
      </c>
      <c r="M79" s="3" t="s">
        <v>24</v>
      </c>
      <c r="N79" s="3" t="s">
        <v>351</v>
      </c>
      <c r="O79" s="3" t="s">
        <v>352</v>
      </c>
      <c r="P79">
        <f>IF(IFERROR(VLOOKUP(crocodile_dataset[[#This Row],[Observation ID]],A81:A1079,1,FALSE),0),1,0)</f>
        <v>0</v>
      </c>
    </row>
    <row r="80" spans="1:16" x14ac:dyDescent="0.2">
      <c r="A80" s="4">
        <v>79</v>
      </c>
      <c r="B80" s="3" t="s">
        <v>320</v>
      </c>
      <c r="C80" s="3" t="s">
        <v>321</v>
      </c>
      <c r="D80" s="3" t="s">
        <v>17</v>
      </c>
      <c r="E80" s="3" t="s">
        <v>203</v>
      </c>
      <c r="F80" s="1">
        <v>1.69</v>
      </c>
      <c r="G80" s="1">
        <v>63.7</v>
      </c>
      <c r="H80" s="3" t="s">
        <v>37</v>
      </c>
      <c r="I80" s="3" t="s">
        <v>104</v>
      </c>
      <c r="J80" s="2" t="s">
        <v>353</v>
      </c>
      <c r="K80" s="3" t="s">
        <v>354</v>
      </c>
      <c r="L80" s="3" t="s">
        <v>355</v>
      </c>
      <c r="M80" s="3" t="s">
        <v>323</v>
      </c>
      <c r="N80" s="3" t="s">
        <v>356</v>
      </c>
      <c r="O80" s="3" t="s">
        <v>357</v>
      </c>
      <c r="P80">
        <f>IF(IFERROR(VLOOKUP(crocodile_dataset[[#This Row],[Observation ID]],A82:A1080,1,FALSE),0),1,0)</f>
        <v>0</v>
      </c>
    </row>
    <row r="81" spans="1:16" x14ac:dyDescent="0.2">
      <c r="A81" s="4">
        <v>80</v>
      </c>
      <c r="B81" s="3" t="s">
        <v>127</v>
      </c>
      <c r="C81" s="3" t="s">
        <v>128</v>
      </c>
      <c r="D81" s="3" t="s">
        <v>17</v>
      </c>
      <c r="E81" s="3" t="s">
        <v>18</v>
      </c>
      <c r="F81" s="1">
        <v>5.07</v>
      </c>
      <c r="G81" s="1">
        <v>791.7</v>
      </c>
      <c r="H81" s="3" t="s">
        <v>19</v>
      </c>
      <c r="I81" s="3" t="s">
        <v>104</v>
      </c>
      <c r="J81" s="2" t="s">
        <v>358</v>
      </c>
      <c r="K81" s="3" t="s">
        <v>359</v>
      </c>
      <c r="L81" s="3" t="s">
        <v>31</v>
      </c>
      <c r="M81" s="3" t="s">
        <v>24</v>
      </c>
      <c r="N81" s="3" t="s">
        <v>360</v>
      </c>
      <c r="O81" s="3" t="s">
        <v>361</v>
      </c>
      <c r="P81">
        <f>IF(IFERROR(VLOOKUP(crocodile_dataset[[#This Row],[Observation ID]],A83:A1081,1,FALSE),0),1,0)</f>
        <v>0</v>
      </c>
    </row>
    <row r="82" spans="1:16" x14ac:dyDescent="0.2">
      <c r="A82" s="4">
        <v>81</v>
      </c>
      <c r="B82" s="3" t="s">
        <v>15</v>
      </c>
      <c r="C82" s="3" t="s">
        <v>16</v>
      </c>
      <c r="D82" s="3" t="s">
        <v>17</v>
      </c>
      <c r="E82" s="3" t="s">
        <v>18</v>
      </c>
      <c r="F82" s="1">
        <v>1.1000000000000001</v>
      </c>
      <c r="G82" s="1">
        <v>41.1</v>
      </c>
      <c r="H82" s="3" t="s">
        <v>37</v>
      </c>
      <c r="I82" s="3" t="s">
        <v>104</v>
      </c>
      <c r="J82" s="2" t="s">
        <v>362</v>
      </c>
      <c r="K82" s="3" t="s">
        <v>233</v>
      </c>
      <c r="L82" s="3" t="s">
        <v>46</v>
      </c>
      <c r="M82" s="3" t="s">
        <v>24</v>
      </c>
      <c r="N82" s="3" t="s">
        <v>363</v>
      </c>
      <c r="O82" s="3" t="s">
        <v>364</v>
      </c>
      <c r="P82">
        <f>IF(IFERROR(VLOOKUP(crocodile_dataset[[#This Row],[Observation ID]],A84:A1082,1,FALSE),0),1,0)</f>
        <v>0</v>
      </c>
    </row>
    <row r="83" spans="1:16" x14ac:dyDescent="0.2">
      <c r="A83" s="4">
        <v>82</v>
      </c>
      <c r="B83" s="3" t="s">
        <v>76</v>
      </c>
      <c r="C83" s="3" t="s">
        <v>77</v>
      </c>
      <c r="D83" s="3" t="s">
        <v>17</v>
      </c>
      <c r="E83" s="3" t="s">
        <v>18</v>
      </c>
      <c r="F83" s="1">
        <v>3.02</v>
      </c>
      <c r="G83" s="1">
        <v>180.7</v>
      </c>
      <c r="H83" s="3" t="s">
        <v>19</v>
      </c>
      <c r="I83" s="3" t="s">
        <v>20</v>
      </c>
      <c r="J83" s="2" t="s">
        <v>365</v>
      </c>
      <c r="K83" s="3" t="s">
        <v>366</v>
      </c>
      <c r="L83" s="3" t="s">
        <v>46</v>
      </c>
      <c r="M83" s="3" t="s">
        <v>24</v>
      </c>
      <c r="N83" s="3" t="s">
        <v>367</v>
      </c>
      <c r="O83" s="3" t="s">
        <v>368</v>
      </c>
      <c r="P83">
        <f>IF(IFERROR(VLOOKUP(crocodile_dataset[[#This Row],[Observation ID]],A85:A1083,1,FALSE),0),1,0)</f>
        <v>0</v>
      </c>
    </row>
    <row r="84" spans="1:16" x14ac:dyDescent="0.2">
      <c r="A84" s="4">
        <v>83</v>
      </c>
      <c r="B84" s="3" t="s">
        <v>183</v>
      </c>
      <c r="C84" s="3" t="s">
        <v>184</v>
      </c>
      <c r="D84" s="3" t="s">
        <v>17</v>
      </c>
      <c r="E84" s="3" t="s">
        <v>18</v>
      </c>
      <c r="F84" s="1">
        <v>1.6</v>
      </c>
      <c r="G84" s="1">
        <v>47</v>
      </c>
      <c r="H84" s="3" t="s">
        <v>61</v>
      </c>
      <c r="I84" s="3" t="s">
        <v>20</v>
      </c>
      <c r="J84" s="2" t="s">
        <v>369</v>
      </c>
      <c r="K84" s="3" t="s">
        <v>130</v>
      </c>
      <c r="L84" s="3" t="s">
        <v>195</v>
      </c>
      <c r="M84" s="3" t="s">
        <v>41</v>
      </c>
      <c r="N84" s="3" t="s">
        <v>370</v>
      </c>
      <c r="O84" s="3" t="s">
        <v>371</v>
      </c>
      <c r="P84">
        <f>IF(IFERROR(VLOOKUP(crocodile_dataset[[#This Row],[Observation ID]],A86:A1084,1,FALSE),0),1,0)</f>
        <v>0</v>
      </c>
    </row>
    <row r="85" spans="1:16" x14ac:dyDescent="0.2">
      <c r="A85" s="4">
        <v>84</v>
      </c>
      <c r="B85" s="3" t="s">
        <v>59</v>
      </c>
      <c r="C85" s="3" t="s">
        <v>60</v>
      </c>
      <c r="D85" s="3" t="s">
        <v>17</v>
      </c>
      <c r="E85" s="3" t="s">
        <v>18</v>
      </c>
      <c r="F85" s="1">
        <v>1.25</v>
      </c>
      <c r="G85" s="1">
        <v>36.299999999999997</v>
      </c>
      <c r="H85" s="3" t="s">
        <v>37</v>
      </c>
      <c r="I85" s="3" t="s">
        <v>20</v>
      </c>
      <c r="J85" s="2" t="s">
        <v>372</v>
      </c>
      <c r="K85" s="3" t="s">
        <v>293</v>
      </c>
      <c r="L85" s="3" t="s">
        <v>23</v>
      </c>
      <c r="M85" s="3" t="s">
        <v>41</v>
      </c>
      <c r="N85" s="3" t="s">
        <v>373</v>
      </c>
      <c r="O85" s="3" t="s">
        <v>374</v>
      </c>
      <c r="P85">
        <f>IF(IFERROR(VLOOKUP(crocodile_dataset[[#This Row],[Observation ID]],A87:A1085,1,FALSE),0),1,0)</f>
        <v>0</v>
      </c>
    </row>
    <row r="86" spans="1:16" x14ac:dyDescent="0.2">
      <c r="A86" s="4">
        <v>85</v>
      </c>
      <c r="B86" s="3" t="s">
        <v>15</v>
      </c>
      <c r="C86" s="3" t="s">
        <v>16</v>
      </c>
      <c r="D86" s="3" t="s">
        <v>17</v>
      </c>
      <c r="E86" s="3" t="s">
        <v>18</v>
      </c>
      <c r="F86" s="1">
        <v>2.31</v>
      </c>
      <c r="G86" s="1">
        <v>90.9</v>
      </c>
      <c r="H86" s="3" t="s">
        <v>19</v>
      </c>
      <c r="I86" s="3" t="s">
        <v>104</v>
      </c>
      <c r="J86" s="2" t="s">
        <v>375</v>
      </c>
      <c r="K86" s="3" t="s">
        <v>233</v>
      </c>
      <c r="L86" s="3" t="s">
        <v>23</v>
      </c>
      <c r="M86" s="3" t="s">
        <v>24</v>
      </c>
      <c r="N86" s="3" t="s">
        <v>376</v>
      </c>
      <c r="O86" s="3" t="s">
        <v>377</v>
      </c>
      <c r="P86">
        <f>IF(IFERROR(VLOOKUP(crocodile_dataset[[#This Row],[Observation ID]],A88:A1086,1,FALSE),0),1,0)</f>
        <v>0</v>
      </c>
    </row>
    <row r="87" spans="1:16" x14ac:dyDescent="0.2">
      <c r="A87" s="4">
        <v>86</v>
      </c>
      <c r="B87" s="3" t="s">
        <v>320</v>
      </c>
      <c r="C87" s="3" t="s">
        <v>321</v>
      </c>
      <c r="D87" s="3" t="s">
        <v>17</v>
      </c>
      <c r="E87" s="3" t="s">
        <v>203</v>
      </c>
      <c r="F87" s="1">
        <v>0.79</v>
      </c>
      <c r="G87" s="1">
        <v>34.200000000000003</v>
      </c>
      <c r="H87" s="3" t="s">
        <v>37</v>
      </c>
      <c r="I87" s="3" t="s">
        <v>38</v>
      </c>
      <c r="J87" s="2" t="s">
        <v>378</v>
      </c>
      <c r="K87" s="3" t="s">
        <v>330</v>
      </c>
      <c r="L87" s="3" t="s">
        <v>23</v>
      </c>
      <c r="M87" s="3" t="s">
        <v>323</v>
      </c>
      <c r="N87" s="3" t="s">
        <v>379</v>
      </c>
      <c r="O87" s="3" t="s">
        <v>380</v>
      </c>
      <c r="P87">
        <f>IF(IFERROR(VLOOKUP(crocodile_dataset[[#This Row],[Observation ID]],A89:A1087,1,FALSE),0),1,0)</f>
        <v>0</v>
      </c>
    </row>
    <row r="88" spans="1:16" x14ac:dyDescent="0.2">
      <c r="A88" s="4">
        <v>87</v>
      </c>
      <c r="B88" s="3" t="s">
        <v>87</v>
      </c>
      <c r="C88" s="3" t="s">
        <v>88</v>
      </c>
      <c r="D88" s="3" t="s">
        <v>17</v>
      </c>
      <c r="E88" s="3" t="s">
        <v>69</v>
      </c>
      <c r="F88" s="1">
        <v>1.23</v>
      </c>
      <c r="G88" s="1">
        <v>13.1</v>
      </c>
      <c r="H88" s="3" t="s">
        <v>19</v>
      </c>
      <c r="I88" s="3" t="s">
        <v>38</v>
      </c>
      <c r="J88" s="2" t="s">
        <v>381</v>
      </c>
      <c r="K88" s="3" t="s">
        <v>248</v>
      </c>
      <c r="L88" s="3" t="s">
        <v>91</v>
      </c>
      <c r="M88" s="3" t="s">
        <v>32</v>
      </c>
      <c r="N88" s="3" t="s">
        <v>382</v>
      </c>
      <c r="O88" s="3" t="s">
        <v>383</v>
      </c>
      <c r="P88">
        <f>IF(IFERROR(VLOOKUP(crocodile_dataset[[#This Row],[Observation ID]],A90:A1088,1,FALSE),0),1,0)</f>
        <v>0</v>
      </c>
    </row>
    <row r="89" spans="1:16" x14ac:dyDescent="0.2">
      <c r="A89" s="4">
        <v>88</v>
      </c>
      <c r="B89" s="3" t="s">
        <v>49</v>
      </c>
      <c r="C89" s="3" t="s">
        <v>50</v>
      </c>
      <c r="D89" s="3" t="s">
        <v>17</v>
      </c>
      <c r="E89" s="3" t="s">
        <v>18</v>
      </c>
      <c r="F89" s="1">
        <v>2.82</v>
      </c>
      <c r="G89" s="1">
        <v>159.30000000000001</v>
      </c>
      <c r="H89" s="3" t="s">
        <v>61</v>
      </c>
      <c r="I89" s="3" t="s">
        <v>38</v>
      </c>
      <c r="J89" s="2" t="s">
        <v>384</v>
      </c>
      <c r="K89" s="3" t="s">
        <v>161</v>
      </c>
      <c r="L89" s="3" t="s">
        <v>80</v>
      </c>
      <c r="M89" s="3" t="s">
        <v>32</v>
      </c>
      <c r="N89" s="3" t="s">
        <v>385</v>
      </c>
      <c r="O89" s="3" t="s">
        <v>386</v>
      </c>
      <c r="P89">
        <f>IF(IFERROR(VLOOKUP(crocodile_dataset[[#This Row],[Observation ID]],A91:A1089,1,FALSE),0),1,0)</f>
        <v>0</v>
      </c>
    </row>
    <row r="90" spans="1:16" x14ac:dyDescent="0.2">
      <c r="A90" s="4">
        <v>89</v>
      </c>
      <c r="B90" s="3" t="s">
        <v>27</v>
      </c>
      <c r="C90" s="3" t="s">
        <v>28</v>
      </c>
      <c r="D90" s="3" t="s">
        <v>17</v>
      </c>
      <c r="E90" s="3" t="s">
        <v>18</v>
      </c>
      <c r="F90" s="1">
        <v>2.76</v>
      </c>
      <c r="G90" s="1">
        <v>152.5</v>
      </c>
      <c r="H90" s="3" t="s">
        <v>19</v>
      </c>
      <c r="I90" s="3" t="s">
        <v>38</v>
      </c>
      <c r="J90" s="2" t="s">
        <v>387</v>
      </c>
      <c r="K90" s="3" t="s">
        <v>388</v>
      </c>
      <c r="L90" s="3" t="s">
        <v>389</v>
      </c>
      <c r="M90" s="3" t="s">
        <v>32</v>
      </c>
      <c r="N90" s="3" t="s">
        <v>390</v>
      </c>
      <c r="O90" s="3" t="s">
        <v>391</v>
      </c>
      <c r="P90">
        <f>IF(IFERROR(VLOOKUP(crocodile_dataset[[#This Row],[Observation ID]],A92:A1090,1,FALSE),0),1,0)</f>
        <v>0</v>
      </c>
    </row>
    <row r="91" spans="1:16" x14ac:dyDescent="0.2">
      <c r="A91" s="4">
        <v>90</v>
      </c>
      <c r="B91" s="3" t="s">
        <v>392</v>
      </c>
      <c r="C91" s="3" t="s">
        <v>393</v>
      </c>
      <c r="D91" s="3" t="s">
        <v>17</v>
      </c>
      <c r="E91" s="3" t="s">
        <v>18</v>
      </c>
      <c r="F91" s="1">
        <v>2.4500000000000002</v>
      </c>
      <c r="G91" s="1">
        <v>75.8</v>
      </c>
      <c r="H91" s="3" t="s">
        <v>61</v>
      </c>
      <c r="I91" s="3" t="s">
        <v>38</v>
      </c>
      <c r="J91" s="2" t="s">
        <v>394</v>
      </c>
      <c r="K91" s="3" t="s">
        <v>191</v>
      </c>
      <c r="L91" s="3" t="s">
        <v>46</v>
      </c>
      <c r="M91" s="3" t="s">
        <v>24</v>
      </c>
      <c r="N91" s="3" t="s">
        <v>395</v>
      </c>
      <c r="O91" s="3" t="s">
        <v>396</v>
      </c>
      <c r="P91">
        <f>IF(IFERROR(VLOOKUP(crocodile_dataset[[#This Row],[Observation ID]],A93:A1091,1,FALSE),0),1,0)</f>
        <v>0</v>
      </c>
    </row>
    <row r="92" spans="1:16" x14ac:dyDescent="0.2">
      <c r="A92" s="4">
        <v>91</v>
      </c>
      <c r="B92" s="3" t="s">
        <v>15</v>
      </c>
      <c r="C92" s="3" t="s">
        <v>16</v>
      </c>
      <c r="D92" s="3" t="s">
        <v>17</v>
      </c>
      <c r="E92" s="3" t="s">
        <v>18</v>
      </c>
      <c r="F92" s="1">
        <v>2.5099999999999998</v>
      </c>
      <c r="G92" s="1">
        <v>102.4</v>
      </c>
      <c r="H92" s="3" t="s">
        <v>61</v>
      </c>
      <c r="I92" s="3" t="s">
        <v>38</v>
      </c>
      <c r="J92" s="2" t="s">
        <v>397</v>
      </c>
      <c r="K92" s="3" t="s">
        <v>233</v>
      </c>
      <c r="L92" s="3" t="s">
        <v>84</v>
      </c>
      <c r="M92" s="3" t="s">
        <v>24</v>
      </c>
      <c r="N92" s="3" t="s">
        <v>398</v>
      </c>
      <c r="O92" s="3" t="s">
        <v>399</v>
      </c>
      <c r="P92">
        <f>IF(IFERROR(VLOOKUP(crocodile_dataset[[#This Row],[Observation ID]],A94:A1092,1,FALSE),0),1,0)</f>
        <v>0</v>
      </c>
    </row>
    <row r="93" spans="1:16" x14ac:dyDescent="0.2">
      <c r="A93" s="4">
        <v>92</v>
      </c>
      <c r="B93" s="3" t="s">
        <v>115</v>
      </c>
      <c r="C93" s="3" t="s">
        <v>116</v>
      </c>
      <c r="D93" s="3" t="s">
        <v>17</v>
      </c>
      <c r="E93" s="3" t="s">
        <v>18</v>
      </c>
      <c r="F93" s="1">
        <v>3.32</v>
      </c>
      <c r="G93" s="1">
        <v>309.5</v>
      </c>
      <c r="H93" s="3" t="s">
        <v>61</v>
      </c>
      <c r="I93" s="3" t="s">
        <v>38</v>
      </c>
      <c r="J93" s="2" t="s">
        <v>400</v>
      </c>
      <c r="K93" s="3" t="s">
        <v>152</v>
      </c>
      <c r="L93" s="3" t="s">
        <v>80</v>
      </c>
      <c r="M93" s="3" t="s">
        <v>24</v>
      </c>
      <c r="N93" s="3" t="s">
        <v>401</v>
      </c>
      <c r="O93" s="3" t="s">
        <v>402</v>
      </c>
      <c r="P93">
        <f>IF(IFERROR(VLOOKUP(crocodile_dataset[[#This Row],[Observation ID]],A95:A1093,1,FALSE),0),1,0)</f>
        <v>0</v>
      </c>
    </row>
    <row r="94" spans="1:16" x14ac:dyDescent="0.2">
      <c r="A94" s="4">
        <v>93</v>
      </c>
      <c r="B94" s="3" t="s">
        <v>27</v>
      </c>
      <c r="C94" s="3" t="s">
        <v>28</v>
      </c>
      <c r="D94" s="3" t="s">
        <v>17</v>
      </c>
      <c r="E94" s="3" t="s">
        <v>18</v>
      </c>
      <c r="F94" s="1">
        <v>3.88</v>
      </c>
      <c r="G94" s="1">
        <v>273.60000000000002</v>
      </c>
      <c r="H94" s="3" t="s">
        <v>19</v>
      </c>
      <c r="I94" s="3" t="s">
        <v>38</v>
      </c>
      <c r="J94" s="2" t="s">
        <v>403</v>
      </c>
      <c r="K94" s="3" t="s">
        <v>45</v>
      </c>
      <c r="L94" s="3" t="s">
        <v>389</v>
      </c>
      <c r="M94" s="3" t="s">
        <v>32</v>
      </c>
      <c r="N94" s="3" t="s">
        <v>404</v>
      </c>
      <c r="O94" s="3" t="s">
        <v>405</v>
      </c>
      <c r="P94">
        <f>IF(IFERROR(VLOOKUP(crocodile_dataset[[#This Row],[Observation ID]],A96:A1094,1,FALSE),0),1,0)</f>
        <v>0</v>
      </c>
    </row>
    <row r="95" spans="1:16" x14ac:dyDescent="0.2">
      <c r="A95" s="4">
        <v>94</v>
      </c>
      <c r="B95" s="3" t="s">
        <v>35</v>
      </c>
      <c r="C95" s="3" t="s">
        <v>36</v>
      </c>
      <c r="D95" s="3" t="s">
        <v>17</v>
      </c>
      <c r="E95" s="3" t="s">
        <v>18</v>
      </c>
      <c r="F95" s="1">
        <v>1.96</v>
      </c>
      <c r="G95" s="1">
        <v>133.19999999999999</v>
      </c>
      <c r="H95" s="3" t="s">
        <v>37</v>
      </c>
      <c r="I95" s="3" t="s">
        <v>20</v>
      </c>
      <c r="J95" s="2" t="s">
        <v>406</v>
      </c>
      <c r="K95" s="3" t="s">
        <v>240</v>
      </c>
      <c r="L95" s="3" t="s">
        <v>40</v>
      </c>
      <c r="M95" s="3" t="s">
        <v>41</v>
      </c>
      <c r="N95" s="3" t="s">
        <v>407</v>
      </c>
      <c r="O95" s="3" t="s">
        <v>408</v>
      </c>
      <c r="P95">
        <f>IF(IFERROR(VLOOKUP(crocodile_dataset[[#This Row],[Observation ID]],A97:A1095,1,FALSE),0),1,0)</f>
        <v>0</v>
      </c>
    </row>
    <row r="96" spans="1:16" x14ac:dyDescent="0.2">
      <c r="A96" s="4">
        <v>95</v>
      </c>
      <c r="B96" s="3" t="s">
        <v>49</v>
      </c>
      <c r="C96" s="3" t="s">
        <v>50</v>
      </c>
      <c r="D96" s="3" t="s">
        <v>17</v>
      </c>
      <c r="E96" s="3" t="s">
        <v>18</v>
      </c>
      <c r="F96" s="1">
        <v>1.21</v>
      </c>
      <c r="G96" s="1">
        <v>54.8</v>
      </c>
      <c r="H96" s="3" t="s">
        <v>37</v>
      </c>
      <c r="I96" s="3" t="s">
        <v>20</v>
      </c>
      <c r="J96" s="2" t="s">
        <v>409</v>
      </c>
      <c r="K96" s="3" t="s">
        <v>161</v>
      </c>
      <c r="L96" s="3" t="s">
        <v>46</v>
      </c>
      <c r="M96" s="3" t="s">
        <v>32</v>
      </c>
      <c r="N96" s="3" t="s">
        <v>410</v>
      </c>
      <c r="O96" s="3" t="s">
        <v>411</v>
      </c>
      <c r="P96">
        <f>IF(IFERROR(VLOOKUP(crocodile_dataset[[#This Row],[Observation ID]],A98:A1096,1,FALSE),0),1,0)</f>
        <v>0</v>
      </c>
    </row>
    <row r="97" spans="1:16" x14ac:dyDescent="0.2">
      <c r="A97" s="4">
        <v>96</v>
      </c>
      <c r="B97" s="3" t="s">
        <v>76</v>
      </c>
      <c r="C97" s="3" t="s">
        <v>77</v>
      </c>
      <c r="D97" s="3" t="s">
        <v>17</v>
      </c>
      <c r="E97" s="3" t="s">
        <v>18</v>
      </c>
      <c r="F97" s="1">
        <v>2.7</v>
      </c>
      <c r="G97" s="1">
        <v>131.1</v>
      </c>
      <c r="H97" s="3" t="s">
        <v>61</v>
      </c>
      <c r="I97" s="3" t="s">
        <v>104</v>
      </c>
      <c r="J97" s="2" t="s">
        <v>278</v>
      </c>
      <c r="K97" s="3" t="s">
        <v>350</v>
      </c>
      <c r="L97" s="3" t="s">
        <v>80</v>
      </c>
      <c r="M97" s="3" t="s">
        <v>24</v>
      </c>
      <c r="N97" s="3" t="s">
        <v>412</v>
      </c>
      <c r="O97" s="3" t="s">
        <v>413</v>
      </c>
      <c r="P97">
        <f>IF(IFERROR(VLOOKUP(crocodile_dataset[[#This Row],[Observation ID]],A99:A1097,1,FALSE),0),1,0)</f>
        <v>0</v>
      </c>
    </row>
    <row r="98" spans="1:16" x14ac:dyDescent="0.2">
      <c r="A98" s="4">
        <v>97</v>
      </c>
      <c r="B98" s="3" t="s">
        <v>76</v>
      </c>
      <c r="C98" s="3" t="s">
        <v>77</v>
      </c>
      <c r="D98" s="3" t="s">
        <v>17</v>
      </c>
      <c r="E98" s="3" t="s">
        <v>18</v>
      </c>
      <c r="F98" s="1">
        <v>3.08</v>
      </c>
      <c r="G98" s="1">
        <v>188.3</v>
      </c>
      <c r="H98" s="3" t="s">
        <v>19</v>
      </c>
      <c r="I98" s="3" t="s">
        <v>104</v>
      </c>
      <c r="J98" s="2" t="s">
        <v>414</v>
      </c>
      <c r="K98" s="3" t="s">
        <v>415</v>
      </c>
      <c r="L98" s="3" t="s">
        <v>46</v>
      </c>
      <c r="M98" s="3" t="s">
        <v>24</v>
      </c>
      <c r="N98" s="3" t="s">
        <v>416</v>
      </c>
      <c r="O98" s="3" t="s">
        <v>417</v>
      </c>
      <c r="P98">
        <f>IF(IFERROR(VLOOKUP(crocodile_dataset[[#This Row],[Observation ID]],A100:A1098,1,FALSE),0),1,0)</f>
        <v>0</v>
      </c>
    </row>
    <row r="99" spans="1:16" x14ac:dyDescent="0.2">
      <c r="A99" s="4">
        <v>98</v>
      </c>
      <c r="B99" s="3" t="s">
        <v>120</v>
      </c>
      <c r="C99" s="3" t="s">
        <v>121</v>
      </c>
      <c r="D99" s="3" t="s">
        <v>17</v>
      </c>
      <c r="E99" s="3" t="s">
        <v>18</v>
      </c>
      <c r="F99" s="1">
        <v>2.4</v>
      </c>
      <c r="G99" s="1">
        <v>91.7</v>
      </c>
      <c r="H99" s="3" t="s">
        <v>61</v>
      </c>
      <c r="I99" s="3" t="s">
        <v>20</v>
      </c>
      <c r="J99" s="2" t="s">
        <v>418</v>
      </c>
      <c r="K99" s="3" t="s">
        <v>123</v>
      </c>
      <c r="L99" s="3" t="s">
        <v>124</v>
      </c>
      <c r="M99" s="3" t="s">
        <v>73</v>
      </c>
      <c r="N99" s="3" t="s">
        <v>419</v>
      </c>
      <c r="O99" s="3" t="s">
        <v>420</v>
      </c>
      <c r="P99">
        <f>IF(IFERROR(VLOOKUP(crocodile_dataset[[#This Row],[Observation ID]],A101:A1099,1,FALSE),0),1,0)</f>
        <v>0</v>
      </c>
    </row>
    <row r="100" spans="1:16" x14ac:dyDescent="0.2">
      <c r="A100" s="4">
        <v>99</v>
      </c>
      <c r="B100" s="3" t="s">
        <v>145</v>
      </c>
      <c r="C100" s="3" t="s">
        <v>146</v>
      </c>
      <c r="D100" s="3" t="s">
        <v>17</v>
      </c>
      <c r="E100" s="3" t="s">
        <v>18</v>
      </c>
      <c r="F100" s="1">
        <v>2.71</v>
      </c>
      <c r="G100" s="1">
        <v>125.3</v>
      </c>
      <c r="H100" s="3" t="s">
        <v>19</v>
      </c>
      <c r="I100" s="3" t="s">
        <v>20</v>
      </c>
      <c r="J100" s="2" t="s">
        <v>421</v>
      </c>
      <c r="K100" s="3" t="s">
        <v>148</v>
      </c>
      <c r="L100" s="3" t="s">
        <v>23</v>
      </c>
      <c r="M100" s="3" t="s">
        <v>41</v>
      </c>
      <c r="N100" s="3" t="s">
        <v>422</v>
      </c>
      <c r="O100" s="3" t="s">
        <v>423</v>
      </c>
      <c r="P100">
        <f>IF(IFERROR(VLOOKUP(crocodile_dataset[[#This Row],[Observation ID]],A102:A1100,1,FALSE),0),1,0)</f>
        <v>0</v>
      </c>
    </row>
    <row r="101" spans="1:16" x14ac:dyDescent="0.2">
      <c r="A101" s="4">
        <v>100</v>
      </c>
      <c r="B101" s="3" t="s">
        <v>188</v>
      </c>
      <c r="C101" s="3" t="s">
        <v>189</v>
      </c>
      <c r="D101" s="3" t="s">
        <v>17</v>
      </c>
      <c r="E101" s="3" t="s">
        <v>18</v>
      </c>
      <c r="F101" s="1">
        <v>2.21</v>
      </c>
      <c r="G101" s="1">
        <v>64.900000000000006</v>
      </c>
      <c r="H101" s="3" t="s">
        <v>61</v>
      </c>
      <c r="I101" s="3" t="s">
        <v>38</v>
      </c>
      <c r="J101" s="2" t="s">
        <v>424</v>
      </c>
      <c r="K101" s="3" t="s">
        <v>252</v>
      </c>
      <c r="L101" s="3" t="s">
        <v>23</v>
      </c>
      <c r="M101" s="3" t="s">
        <v>24</v>
      </c>
      <c r="N101" s="3" t="s">
        <v>425</v>
      </c>
      <c r="O101" s="3" t="s">
        <v>426</v>
      </c>
      <c r="P101">
        <f>IF(IFERROR(VLOOKUP(crocodile_dataset[[#This Row],[Observation ID]],A103:A1101,1,FALSE),0),1,0)</f>
        <v>0</v>
      </c>
    </row>
    <row r="102" spans="1:16" x14ac:dyDescent="0.2">
      <c r="A102" s="4">
        <v>101</v>
      </c>
      <c r="B102" s="3" t="s">
        <v>127</v>
      </c>
      <c r="C102" s="3" t="s">
        <v>128</v>
      </c>
      <c r="D102" s="3" t="s">
        <v>17</v>
      </c>
      <c r="E102" s="3" t="s">
        <v>18</v>
      </c>
      <c r="F102" s="1">
        <v>4.8600000000000003</v>
      </c>
      <c r="G102" s="1">
        <v>760.5</v>
      </c>
      <c r="H102" s="3" t="s">
        <v>19</v>
      </c>
      <c r="I102" s="3" t="s">
        <v>38</v>
      </c>
      <c r="J102" s="2" t="s">
        <v>427</v>
      </c>
      <c r="K102" s="3" t="s">
        <v>191</v>
      </c>
      <c r="L102" s="3" t="s">
        <v>131</v>
      </c>
      <c r="M102" s="3" t="s">
        <v>24</v>
      </c>
      <c r="N102" s="3" t="s">
        <v>428</v>
      </c>
      <c r="O102" s="3" t="s">
        <v>429</v>
      </c>
      <c r="P102">
        <f>IF(IFERROR(VLOOKUP(crocodile_dataset[[#This Row],[Observation ID]],A104:A1102,1,FALSE),0),1,0)</f>
        <v>0</v>
      </c>
    </row>
    <row r="103" spans="1:16" x14ac:dyDescent="0.2">
      <c r="A103" s="4">
        <v>102</v>
      </c>
      <c r="B103" s="3" t="s">
        <v>183</v>
      </c>
      <c r="C103" s="3" t="s">
        <v>184</v>
      </c>
      <c r="D103" s="3" t="s">
        <v>17</v>
      </c>
      <c r="E103" s="3" t="s">
        <v>18</v>
      </c>
      <c r="F103" s="1">
        <v>2.27</v>
      </c>
      <c r="G103" s="1">
        <v>76.7</v>
      </c>
      <c r="H103" s="3" t="s">
        <v>19</v>
      </c>
      <c r="I103" s="3" t="s">
        <v>38</v>
      </c>
      <c r="J103" s="2" t="s">
        <v>430</v>
      </c>
      <c r="K103" s="3" t="s">
        <v>130</v>
      </c>
      <c r="L103" s="3" t="s">
        <v>195</v>
      </c>
      <c r="M103" s="3" t="s">
        <v>41</v>
      </c>
      <c r="N103" s="3" t="s">
        <v>431</v>
      </c>
      <c r="O103" s="3" t="s">
        <v>432</v>
      </c>
      <c r="P103">
        <f>IF(IFERROR(VLOOKUP(crocodile_dataset[[#This Row],[Observation ID]],A105:A1103,1,FALSE),0),1,0)</f>
        <v>0</v>
      </c>
    </row>
    <row r="104" spans="1:16" x14ac:dyDescent="0.2">
      <c r="A104" s="4">
        <v>103</v>
      </c>
      <c r="B104" s="3" t="s">
        <v>201</v>
      </c>
      <c r="C104" s="3" t="s">
        <v>202</v>
      </c>
      <c r="D104" s="3" t="s">
        <v>17</v>
      </c>
      <c r="E104" s="3" t="s">
        <v>203</v>
      </c>
      <c r="F104" s="1">
        <v>2.58</v>
      </c>
      <c r="G104" s="1">
        <v>109.7</v>
      </c>
      <c r="H104" s="3" t="s">
        <v>19</v>
      </c>
      <c r="I104" s="3" t="s">
        <v>104</v>
      </c>
      <c r="J104" s="2" t="s">
        <v>433</v>
      </c>
      <c r="K104" s="3" t="s">
        <v>90</v>
      </c>
      <c r="L104" s="3" t="s">
        <v>259</v>
      </c>
      <c r="M104" s="3" t="s">
        <v>41</v>
      </c>
      <c r="N104" s="3" t="s">
        <v>434</v>
      </c>
      <c r="O104" s="3" t="s">
        <v>435</v>
      </c>
      <c r="P104">
        <f>IF(IFERROR(VLOOKUP(crocodile_dataset[[#This Row],[Observation ID]],A106:A1104,1,FALSE),0),1,0)</f>
        <v>0</v>
      </c>
    </row>
    <row r="105" spans="1:16" x14ac:dyDescent="0.2">
      <c r="A105" s="4">
        <v>104</v>
      </c>
      <c r="B105" s="3" t="s">
        <v>76</v>
      </c>
      <c r="C105" s="3" t="s">
        <v>77</v>
      </c>
      <c r="D105" s="3" t="s">
        <v>17</v>
      </c>
      <c r="E105" s="3" t="s">
        <v>18</v>
      </c>
      <c r="F105" s="1">
        <v>2.54</v>
      </c>
      <c r="G105" s="1">
        <v>104.3</v>
      </c>
      <c r="H105" s="3" t="s">
        <v>61</v>
      </c>
      <c r="I105" s="3" t="s">
        <v>104</v>
      </c>
      <c r="J105" s="2" t="s">
        <v>436</v>
      </c>
      <c r="K105" s="3" t="s">
        <v>215</v>
      </c>
      <c r="L105" s="3" t="s">
        <v>216</v>
      </c>
      <c r="M105" s="3" t="s">
        <v>24</v>
      </c>
      <c r="N105" s="3" t="s">
        <v>437</v>
      </c>
      <c r="O105" s="3" t="s">
        <v>438</v>
      </c>
      <c r="P105">
        <f>IF(IFERROR(VLOOKUP(crocodile_dataset[[#This Row],[Observation ID]],A107:A1105,1,FALSE),0),1,0)</f>
        <v>0</v>
      </c>
    </row>
    <row r="106" spans="1:16" x14ac:dyDescent="0.2">
      <c r="A106" s="4">
        <v>105</v>
      </c>
      <c r="B106" s="3" t="s">
        <v>145</v>
      </c>
      <c r="C106" s="3" t="s">
        <v>146</v>
      </c>
      <c r="D106" s="3" t="s">
        <v>17</v>
      </c>
      <c r="E106" s="3" t="s">
        <v>18</v>
      </c>
      <c r="F106" s="1">
        <v>2.93</v>
      </c>
      <c r="G106" s="1">
        <v>147.4</v>
      </c>
      <c r="H106" s="3" t="s">
        <v>19</v>
      </c>
      <c r="I106" s="3" t="s">
        <v>38</v>
      </c>
      <c r="J106" s="2" t="s">
        <v>439</v>
      </c>
      <c r="K106" s="3" t="s">
        <v>148</v>
      </c>
      <c r="L106" s="3" t="s">
        <v>23</v>
      </c>
      <c r="M106" s="3" t="s">
        <v>41</v>
      </c>
      <c r="N106" s="3" t="s">
        <v>440</v>
      </c>
      <c r="O106" s="3" t="s">
        <v>441</v>
      </c>
      <c r="P106">
        <f>IF(IFERROR(VLOOKUP(crocodile_dataset[[#This Row],[Observation ID]],A108:A1106,1,FALSE),0),1,0)</f>
        <v>0</v>
      </c>
    </row>
    <row r="107" spans="1:16" x14ac:dyDescent="0.2">
      <c r="A107" s="4">
        <v>106</v>
      </c>
      <c r="B107" s="3" t="s">
        <v>392</v>
      </c>
      <c r="C107" s="3" t="s">
        <v>393</v>
      </c>
      <c r="D107" s="3" t="s">
        <v>17</v>
      </c>
      <c r="E107" s="3" t="s">
        <v>18</v>
      </c>
      <c r="F107" s="1">
        <v>2.2599999999999998</v>
      </c>
      <c r="G107" s="1">
        <v>74.5</v>
      </c>
      <c r="H107" s="3" t="s">
        <v>19</v>
      </c>
      <c r="I107" s="3" t="s">
        <v>38</v>
      </c>
      <c r="J107" s="2" t="s">
        <v>442</v>
      </c>
      <c r="K107" s="3" t="s">
        <v>191</v>
      </c>
      <c r="L107" s="3" t="s">
        <v>46</v>
      </c>
      <c r="M107" s="3" t="s">
        <v>24</v>
      </c>
      <c r="N107" s="3" t="s">
        <v>443</v>
      </c>
      <c r="O107" s="3" t="s">
        <v>444</v>
      </c>
      <c r="P107">
        <f>IF(IFERROR(VLOOKUP(crocodile_dataset[[#This Row],[Observation ID]],A109:A1107,1,FALSE),0),1,0)</f>
        <v>0</v>
      </c>
    </row>
    <row r="108" spans="1:16" x14ac:dyDescent="0.2">
      <c r="A108" s="4">
        <v>107</v>
      </c>
      <c r="B108" s="3" t="s">
        <v>76</v>
      </c>
      <c r="C108" s="3" t="s">
        <v>77</v>
      </c>
      <c r="D108" s="3" t="s">
        <v>17</v>
      </c>
      <c r="E108" s="3" t="s">
        <v>18</v>
      </c>
      <c r="F108" s="1">
        <v>2.2799999999999998</v>
      </c>
      <c r="G108" s="1">
        <v>104.8</v>
      </c>
      <c r="H108" s="3" t="s">
        <v>19</v>
      </c>
      <c r="I108" s="3" t="s">
        <v>20</v>
      </c>
      <c r="J108" s="2" t="s">
        <v>445</v>
      </c>
      <c r="K108" s="3" t="s">
        <v>366</v>
      </c>
      <c r="L108" s="3" t="s">
        <v>216</v>
      </c>
      <c r="M108" s="3" t="s">
        <v>24</v>
      </c>
      <c r="N108" s="3" t="s">
        <v>446</v>
      </c>
      <c r="O108" s="3" t="s">
        <v>447</v>
      </c>
      <c r="P108">
        <f>IF(IFERROR(VLOOKUP(crocodile_dataset[[#This Row],[Observation ID]],A110:A1108,1,FALSE),0),1,0)</f>
        <v>0</v>
      </c>
    </row>
    <row r="109" spans="1:16" x14ac:dyDescent="0.2">
      <c r="A109" s="4">
        <v>108</v>
      </c>
      <c r="B109" s="3" t="s">
        <v>201</v>
      </c>
      <c r="C109" s="3" t="s">
        <v>202</v>
      </c>
      <c r="D109" s="3" t="s">
        <v>17</v>
      </c>
      <c r="E109" s="3" t="s">
        <v>203</v>
      </c>
      <c r="F109" s="1">
        <v>3.07</v>
      </c>
      <c r="G109" s="1">
        <v>199.3</v>
      </c>
      <c r="H109" s="3" t="s">
        <v>19</v>
      </c>
      <c r="I109" s="3" t="s">
        <v>20</v>
      </c>
      <c r="J109" s="2" t="s">
        <v>448</v>
      </c>
      <c r="K109" s="3" t="s">
        <v>282</v>
      </c>
      <c r="L109" s="3" t="s">
        <v>23</v>
      </c>
      <c r="M109" s="3" t="s">
        <v>41</v>
      </c>
      <c r="N109" s="3" t="s">
        <v>449</v>
      </c>
      <c r="O109" s="3" t="s">
        <v>450</v>
      </c>
      <c r="P109">
        <f>IF(IFERROR(VLOOKUP(crocodile_dataset[[#This Row],[Observation ID]],A111:A1109,1,FALSE),0),1,0)</f>
        <v>0</v>
      </c>
    </row>
    <row r="110" spans="1:16" x14ac:dyDescent="0.2">
      <c r="A110" s="4">
        <v>109</v>
      </c>
      <c r="B110" s="3" t="s">
        <v>207</v>
      </c>
      <c r="C110" s="3" t="s">
        <v>208</v>
      </c>
      <c r="D110" s="3" t="s">
        <v>17</v>
      </c>
      <c r="E110" s="3" t="s">
        <v>18</v>
      </c>
      <c r="F110" s="1">
        <v>2.57</v>
      </c>
      <c r="G110" s="1">
        <v>82.1</v>
      </c>
      <c r="H110" s="3" t="s">
        <v>19</v>
      </c>
      <c r="I110" s="3" t="s">
        <v>104</v>
      </c>
      <c r="J110" s="2" t="s">
        <v>451</v>
      </c>
      <c r="K110" s="3" t="s">
        <v>210</v>
      </c>
      <c r="L110" s="3" t="s">
        <v>452</v>
      </c>
      <c r="M110" s="3" t="s">
        <v>24</v>
      </c>
      <c r="N110" s="3" t="s">
        <v>453</v>
      </c>
      <c r="O110" s="3" t="s">
        <v>454</v>
      </c>
      <c r="P110">
        <f>IF(IFERROR(VLOOKUP(crocodile_dataset[[#This Row],[Observation ID]],A112:A1110,1,FALSE),0),1,0)</f>
        <v>0</v>
      </c>
    </row>
    <row r="111" spans="1:16" x14ac:dyDescent="0.2">
      <c r="A111" s="4">
        <v>110</v>
      </c>
      <c r="B111" s="3" t="s">
        <v>15</v>
      </c>
      <c r="C111" s="3" t="s">
        <v>16</v>
      </c>
      <c r="D111" s="3" t="s">
        <v>17</v>
      </c>
      <c r="E111" s="3" t="s">
        <v>18</v>
      </c>
      <c r="F111" s="1">
        <v>2.46</v>
      </c>
      <c r="G111" s="1">
        <v>100.2</v>
      </c>
      <c r="H111" s="3" t="s">
        <v>61</v>
      </c>
      <c r="I111" s="3" t="s">
        <v>20</v>
      </c>
      <c r="J111" s="2" t="s">
        <v>455</v>
      </c>
      <c r="K111" s="3" t="s">
        <v>45</v>
      </c>
      <c r="L111" s="3" t="s">
        <v>46</v>
      </c>
      <c r="M111" s="3" t="s">
        <v>24</v>
      </c>
      <c r="N111" s="3" t="s">
        <v>456</v>
      </c>
      <c r="O111" s="3" t="s">
        <v>457</v>
      </c>
      <c r="P111">
        <f>IF(IFERROR(VLOOKUP(crocodile_dataset[[#This Row],[Observation ID]],A113:A1111,1,FALSE),0),1,0)</f>
        <v>0</v>
      </c>
    </row>
    <row r="112" spans="1:16" x14ac:dyDescent="0.2">
      <c r="A112" s="4">
        <v>111</v>
      </c>
      <c r="B112" s="3" t="s">
        <v>115</v>
      </c>
      <c r="C112" s="3" t="s">
        <v>116</v>
      </c>
      <c r="D112" s="3" t="s">
        <v>17</v>
      </c>
      <c r="E112" s="3" t="s">
        <v>18</v>
      </c>
      <c r="F112" s="1">
        <v>1.77</v>
      </c>
      <c r="G112" s="1">
        <v>159.9</v>
      </c>
      <c r="H112" s="3" t="s">
        <v>37</v>
      </c>
      <c r="I112" s="3" t="s">
        <v>38</v>
      </c>
      <c r="J112" s="2" t="s">
        <v>458</v>
      </c>
      <c r="K112" s="3" t="s">
        <v>139</v>
      </c>
      <c r="L112" s="3" t="s">
        <v>80</v>
      </c>
      <c r="M112" s="3" t="s">
        <v>24</v>
      </c>
      <c r="N112" s="3" t="s">
        <v>459</v>
      </c>
      <c r="O112" s="3" t="s">
        <v>460</v>
      </c>
      <c r="P112">
        <f>IF(IFERROR(VLOOKUP(crocodile_dataset[[#This Row],[Observation ID]],A114:A1112,1,FALSE),0),1,0)</f>
        <v>0</v>
      </c>
    </row>
    <row r="113" spans="1:16" x14ac:dyDescent="0.2">
      <c r="A113" s="4">
        <v>112</v>
      </c>
      <c r="B113" s="3" t="s">
        <v>127</v>
      </c>
      <c r="C113" s="3" t="s">
        <v>128</v>
      </c>
      <c r="D113" s="3" t="s">
        <v>17</v>
      </c>
      <c r="E113" s="3" t="s">
        <v>18</v>
      </c>
      <c r="F113" s="1">
        <v>3.59</v>
      </c>
      <c r="G113" s="1">
        <v>402.7</v>
      </c>
      <c r="H113" s="3" t="s">
        <v>61</v>
      </c>
      <c r="I113" s="3" t="s">
        <v>104</v>
      </c>
      <c r="J113" s="2" t="s">
        <v>461</v>
      </c>
      <c r="K113" s="3" t="s">
        <v>52</v>
      </c>
      <c r="L113" s="3" t="s">
        <v>266</v>
      </c>
      <c r="M113" s="3" t="s">
        <v>24</v>
      </c>
      <c r="N113" s="3" t="s">
        <v>462</v>
      </c>
      <c r="O113" s="3" t="s">
        <v>463</v>
      </c>
      <c r="P113">
        <f>IF(IFERROR(VLOOKUP(crocodile_dataset[[#This Row],[Observation ID]],A115:A1113,1,FALSE),0),1,0)</f>
        <v>0</v>
      </c>
    </row>
    <row r="114" spans="1:16" x14ac:dyDescent="0.2">
      <c r="A114" s="4">
        <v>113</v>
      </c>
      <c r="B114" s="3" t="s">
        <v>207</v>
      </c>
      <c r="C114" s="3" t="s">
        <v>208</v>
      </c>
      <c r="D114" s="3" t="s">
        <v>17</v>
      </c>
      <c r="E114" s="3" t="s">
        <v>18</v>
      </c>
      <c r="F114" s="1">
        <v>1.59</v>
      </c>
      <c r="G114" s="1">
        <v>37.4</v>
      </c>
      <c r="H114" s="3" t="s">
        <v>37</v>
      </c>
      <c r="I114" s="3" t="s">
        <v>38</v>
      </c>
      <c r="J114" s="2" t="s">
        <v>464</v>
      </c>
      <c r="K114" s="3" t="s">
        <v>210</v>
      </c>
      <c r="L114" s="3" t="s">
        <v>465</v>
      </c>
      <c r="M114" s="3" t="s">
        <v>24</v>
      </c>
      <c r="N114" s="3" t="s">
        <v>466</v>
      </c>
      <c r="O114" s="3" t="s">
        <v>467</v>
      </c>
      <c r="P114">
        <f>IF(IFERROR(VLOOKUP(crocodile_dataset[[#This Row],[Observation ID]],A116:A1114,1,FALSE),0),1,0)</f>
        <v>0</v>
      </c>
    </row>
    <row r="115" spans="1:16" x14ac:dyDescent="0.2">
      <c r="A115" s="4">
        <v>114</v>
      </c>
      <c r="B115" s="3" t="s">
        <v>207</v>
      </c>
      <c r="C115" s="3" t="s">
        <v>208</v>
      </c>
      <c r="D115" s="3" t="s">
        <v>17</v>
      </c>
      <c r="E115" s="3" t="s">
        <v>18</v>
      </c>
      <c r="F115" s="1">
        <v>1.77</v>
      </c>
      <c r="G115" s="1">
        <v>38.1</v>
      </c>
      <c r="H115" s="3" t="s">
        <v>37</v>
      </c>
      <c r="I115" s="3" t="s">
        <v>38</v>
      </c>
      <c r="J115" s="2" t="s">
        <v>468</v>
      </c>
      <c r="K115" s="3" t="s">
        <v>210</v>
      </c>
      <c r="L115" s="3" t="s">
        <v>452</v>
      </c>
      <c r="M115" s="3" t="s">
        <v>24</v>
      </c>
      <c r="N115" s="3" t="s">
        <v>469</v>
      </c>
      <c r="O115" s="3" t="s">
        <v>470</v>
      </c>
      <c r="P115">
        <f>IF(IFERROR(VLOOKUP(crocodile_dataset[[#This Row],[Observation ID]],A117:A1115,1,FALSE),0),1,0)</f>
        <v>0</v>
      </c>
    </row>
    <row r="116" spans="1:16" x14ac:dyDescent="0.2">
      <c r="A116" s="4">
        <v>115</v>
      </c>
      <c r="B116" s="3" t="s">
        <v>127</v>
      </c>
      <c r="C116" s="3" t="s">
        <v>128</v>
      </c>
      <c r="D116" s="3" t="s">
        <v>17</v>
      </c>
      <c r="E116" s="3" t="s">
        <v>18</v>
      </c>
      <c r="F116" s="1">
        <v>4.68</v>
      </c>
      <c r="G116" s="1">
        <v>692.4</v>
      </c>
      <c r="H116" s="3" t="s">
        <v>19</v>
      </c>
      <c r="I116" s="3" t="s">
        <v>38</v>
      </c>
      <c r="J116" s="2" t="s">
        <v>471</v>
      </c>
      <c r="K116" s="3" t="s">
        <v>286</v>
      </c>
      <c r="L116" s="3" t="s">
        <v>31</v>
      </c>
      <c r="M116" s="3" t="s">
        <v>24</v>
      </c>
      <c r="N116" s="3" t="s">
        <v>472</v>
      </c>
      <c r="O116" s="3" t="s">
        <v>473</v>
      </c>
      <c r="P116">
        <f>IF(IFERROR(VLOOKUP(crocodile_dataset[[#This Row],[Observation ID]],A118:A1116,1,FALSE),0),1,0)</f>
        <v>0</v>
      </c>
    </row>
    <row r="117" spans="1:16" x14ac:dyDescent="0.2">
      <c r="A117" s="4">
        <v>116</v>
      </c>
      <c r="B117" s="3" t="s">
        <v>392</v>
      </c>
      <c r="C117" s="3" t="s">
        <v>393</v>
      </c>
      <c r="D117" s="3" t="s">
        <v>17</v>
      </c>
      <c r="E117" s="3" t="s">
        <v>18</v>
      </c>
      <c r="F117" s="1">
        <v>3.32</v>
      </c>
      <c r="G117" s="1">
        <v>163.4</v>
      </c>
      <c r="H117" s="3" t="s">
        <v>19</v>
      </c>
      <c r="I117" s="3" t="s">
        <v>38</v>
      </c>
      <c r="J117" s="2" t="s">
        <v>474</v>
      </c>
      <c r="K117" s="3" t="s">
        <v>191</v>
      </c>
      <c r="L117" s="3" t="s">
        <v>475</v>
      </c>
      <c r="M117" s="3" t="s">
        <v>24</v>
      </c>
      <c r="N117" s="3" t="s">
        <v>476</v>
      </c>
      <c r="O117" s="3" t="s">
        <v>477</v>
      </c>
      <c r="P117">
        <f>IF(IFERROR(VLOOKUP(crocodile_dataset[[#This Row],[Observation ID]],A119:A1117,1,FALSE),0),1,0)</f>
        <v>0</v>
      </c>
    </row>
    <row r="118" spans="1:16" x14ac:dyDescent="0.2">
      <c r="A118" s="4">
        <v>117</v>
      </c>
      <c r="B118" s="3" t="s">
        <v>127</v>
      </c>
      <c r="C118" s="3" t="s">
        <v>128</v>
      </c>
      <c r="D118" s="3" t="s">
        <v>17</v>
      </c>
      <c r="E118" s="3" t="s">
        <v>18</v>
      </c>
      <c r="F118" s="1">
        <v>5.0999999999999996</v>
      </c>
      <c r="G118" s="1">
        <v>827.2</v>
      </c>
      <c r="H118" s="3" t="s">
        <v>61</v>
      </c>
      <c r="I118" s="3" t="s">
        <v>104</v>
      </c>
      <c r="J118" s="2" t="s">
        <v>478</v>
      </c>
      <c r="K118" s="3" t="s">
        <v>210</v>
      </c>
      <c r="L118" s="3" t="s">
        <v>479</v>
      </c>
      <c r="M118" s="3" t="s">
        <v>24</v>
      </c>
      <c r="N118" s="3" t="s">
        <v>480</v>
      </c>
      <c r="O118" s="3" t="s">
        <v>481</v>
      </c>
      <c r="P118">
        <f>IF(IFERROR(VLOOKUP(crocodile_dataset[[#This Row],[Observation ID]],A120:A1118,1,FALSE),0),1,0)</f>
        <v>0</v>
      </c>
    </row>
    <row r="119" spans="1:16" x14ac:dyDescent="0.2">
      <c r="A119" s="4">
        <v>118</v>
      </c>
      <c r="B119" s="3" t="s">
        <v>76</v>
      </c>
      <c r="C119" s="3" t="s">
        <v>77</v>
      </c>
      <c r="D119" s="3" t="s">
        <v>17</v>
      </c>
      <c r="E119" s="3" t="s">
        <v>18</v>
      </c>
      <c r="F119" s="1">
        <v>2.9</v>
      </c>
      <c r="G119" s="1">
        <v>158.4</v>
      </c>
      <c r="H119" s="3" t="s">
        <v>61</v>
      </c>
      <c r="I119" s="3" t="s">
        <v>20</v>
      </c>
      <c r="J119" s="2" t="s">
        <v>482</v>
      </c>
      <c r="K119" s="3" t="s">
        <v>415</v>
      </c>
      <c r="L119" s="3" t="s">
        <v>46</v>
      </c>
      <c r="M119" s="3" t="s">
        <v>24</v>
      </c>
      <c r="N119" s="3" t="s">
        <v>483</v>
      </c>
      <c r="O119" s="3" t="s">
        <v>484</v>
      </c>
      <c r="P119">
        <f>IF(IFERROR(VLOOKUP(crocodile_dataset[[#This Row],[Observation ID]],A121:A1119,1,FALSE),0),1,0)</f>
        <v>0</v>
      </c>
    </row>
    <row r="120" spans="1:16" x14ac:dyDescent="0.2">
      <c r="A120" s="4">
        <v>119</v>
      </c>
      <c r="B120" s="3" t="s">
        <v>35</v>
      </c>
      <c r="C120" s="3" t="s">
        <v>36</v>
      </c>
      <c r="D120" s="3" t="s">
        <v>17</v>
      </c>
      <c r="E120" s="3" t="s">
        <v>18</v>
      </c>
      <c r="F120" s="1">
        <v>4.55</v>
      </c>
      <c r="G120" s="1">
        <v>524.1</v>
      </c>
      <c r="H120" s="3" t="s">
        <v>19</v>
      </c>
      <c r="I120" s="3" t="s">
        <v>104</v>
      </c>
      <c r="J120" s="2" t="s">
        <v>485</v>
      </c>
      <c r="K120" s="3" t="s">
        <v>240</v>
      </c>
      <c r="L120" s="3" t="s">
        <v>40</v>
      </c>
      <c r="M120" s="3" t="s">
        <v>41</v>
      </c>
      <c r="N120" s="3" t="s">
        <v>486</v>
      </c>
      <c r="O120" s="3" t="s">
        <v>487</v>
      </c>
      <c r="P120">
        <f>IF(IFERROR(VLOOKUP(crocodile_dataset[[#This Row],[Observation ID]],A122:A1120,1,FALSE),0),1,0)</f>
        <v>0</v>
      </c>
    </row>
    <row r="121" spans="1:16" x14ac:dyDescent="0.2">
      <c r="A121" s="4">
        <v>120</v>
      </c>
      <c r="B121" s="3" t="s">
        <v>127</v>
      </c>
      <c r="C121" s="3" t="s">
        <v>128</v>
      </c>
      <c r="D121" s="3" t="s">
        <v>17</v>
      </c>
      <c r="E121" s="3" t="s">
        <v>18</v>
      </c>
      <c r="F121" s="1">
        <v>5.22</v>
      </c>
      <c r="G121" s="1">
        <v>809</v>
      </c>
      <c r="H121" s="3" t="s">
        <v>19</v>
      </c>
      <c r="I121" s="3" t="s">
        <v>20</v>
      </c>
      <c r="J121" s="2" t="s">
        <v>488</v>
      </c>
      <c r="K121" s="3" t="s">
        <v>359</v>
      </c>
      <c r="L121" s="3" t="s">
        <v>266</v>
      </c>
      <c r="M121" s="3" t="s">
        <v>24</v>
      </c>
      <c r="N121" s="3" t="s">
        <v>489</v>
      </c>
      <c r="O121" s="3" t="s">
        <v>490</v>
      </c>
      <c r="P121">
        <f>IF(IFERROR(VLOOKUP(crocodile_dataset[[#This Row],[Observation ID]],A123:A1121,1,FALSE),0),1,0)</f>
        <v>0</v>
      </c>
    </row>
    <row r="122" spans="1:16" x14ac:dyDescent="0.2">
      <c r="A122" s="4">
        <v>121</v>
      </c>
      <c r="B122" s="3" t="s">
        <v>87</v>
      </c>
      <c r="C122" s="3" t="s">
        <v>88</v>
      </c>
      <c r="D122" s="3" t="s">
        <v>17</v>
      </c>
      <c r="E122" s="3" t="s">
        <v>69</v>
      </c>
      <c r="F122" s="1">
        <v>0.86</v>
      </c>
      <c r="G122" s="1">
        <v>8.1</v>
      </c>
      <c r="H122" s="3" t="s">
        <v>37</v>
      </c>
      <c r="I122" s="3" t="s">
        <v>104</v>
      </c>
      <c r="J122" s="2" t="s">
        <v>491</v>
      </c>
      <c r="K122" s="3" t="s">
        <v>272</v>
      </c>
      <c r="L122" s="3" t="s">
        <v>72</v>
      </c>
      <c r="M122" s="3" t="s">
        <v>32</v>
      </c>
      <c r="N122" s="3" t="s">
        <v>492</v>
      </c>
      <c r="O122" s="3" t="s">
        <v>493</v>
      </c>
      <c r="P122">
        <f>IF(IFERROR(VLOOKUP(crocodile_dataset[[#This Row],[Observation ID]],A124:A1122,1,FALSE),0),1,0)</f>
        <v>0</v>
      </c>
    </row>
    <row r="123" spans="1:16" x14ac:dyDescent="0.2">
      <c r="A123" s="4">
        <v>122</v>
      </c>
      <c r="B123" s="3" t="s">
        <v>392</v>
      </c>
      <c r="C123" s="3" t="s">
        <v>393</v>
      </c>
      <c r="D123" s="3" t="s">
        <v>17</v>
      </c>
      <c r="E123" s="3" t="s">
        <v>18</v>
      </c>
      <c r="F123" s="1">
        <v>2.69</v>
      </c>
      <c r="G123" s="1">
        <v>100.3</v>
      </c>
      <c r="H123" s="3" t="s">
        <v>19</v>
      </c>
      <c r="I123" s="3" t="s">
        <v>20</v>
      </c>
      <c r="J123" s="2" t="s">
        <v>494</v>
      </c>
      <c r="K123" s="3" t="s">
        <v>191</v>
      </c>
      <c r="L123" s="3" t="s">
        <v>475</v>
      </c>
      <c r="M123" s="3" t="s">
        <v>24</v>
      </c>
      <c r="N123" s="3" t="s">
        <v>495</v>
      </c>
      <c r="O123" s="3" t="s">
        <v>496</v>
      </c>
      <c r="P123">
        <f>IF(IFERROR(VLOOKUP(crocodile_dataset[[#This Row],[Observation ID]],A125:A1123,1,FALSE),0),1,0)</f>
        <v>0</v>
      </c>
    </row>
    <row r="124" spans="1:16" x14ac:dyDescent="0.2">
      <c r="A124" s="4">
        <v>123</v>
      </c>
      <c r="B124" s="3" t="s">
        <v>87</v>
      </c>
      <c r="C124" s="3" t="s">
        <v>88</v>
      </c>
      <c r="D124" s="3" t="s">
        <v>17</v>
      </c>
      <c r="E124" s="3" t="s">
        <v>69</v>
      </c>
      <c r="F124" s="1">
        <v>1.37</v>
      </c>
      <c r="G124" s="1">
        <v>18.100000000000001</v>
      </c>
      <c r="H124" s="3" t="s">
        <v>19</v>
      </c>
      <c r="I124" s="3" t="s">
        <v>104</v>
      </c>
      <c r="J124" s="2" t="s">
        <v>497</v>
      </c>
      <c r="K124" s="3" t="s">
        <v>106</v>
      </c>
      <c r="L124" s="3" t="s">
        <v>72</v>
      </c>
      <c r="M124" s="3" t="s">
        <v>32</v>
      </c>
      <c r="N124" s="3" t="s">
        <v>498</v>
      </c>
      <c r="O124" s="3" t="s">
        <v>499</v>
      </c>
      <c r="P124">
        <f>IF(IFERROR(VLOOKUP(crocodile_dataset[[#This Row],[Observation ID]],A126:A1124,1,FALSE),0),1,0)</f>
        <v>0</v>
      </c>
    </row>
    <row r="125" spans="1:16" x14ac:dyDescent="0.2">
      <c r="A125" s="4">
        <v>124</v>
      </c>
      <c r="B125" s="3" t="s">
        <v>145</v>
      </c>
      <c r="C125" s="3" t="s">
        <v>146</v>
      </c>
      <c r="D125" s="3" t="s">
        <v>17</v>
      </c>
      <c r="E125" s="3" t="s">
        <v>18</v>
      </c>
      <c r="F125" s="1">
        <v>2.2599999999999998</v>
      </c>
      <c r="G125" s="1">
        <v>86.1</v>
      </c>
      <c r="H125" s="3" t="s">
        <v>19</v>
      </c>
      <c r="I125" s="3" t="s">
        <v>20</v>
      </c>
      <c r="J125" s="2" t="s">
        <v>500</v>
      </c>
      <c r="K125" s="3" t="s">
        <v>148</v>
      </c>
      <c r="L125" s="3" t="s">
        <v>23</v>
      </c>
      <c r="M125" s="3" t="s">
        <v>41</v>
      </c>
      <c r="N125" s="3" t="s">
        <v>501</v>
      </c>
      <c r="O125" s="3" t="s">
        <v>502</v>
      </c>
      <c r="P125">
        <f>IF(IFERROR(VLOOKUP(crocodile_dataset[[#This Row],[Observation ID]],A127:A1125,1,FALSE),0),1,0)</f>
        <v>0</v>
      </c>
    </row>
    <row r="126" spans="1:16" x14ac:dyDescent="0.2">
      <c r="A126" s="4">
        <v>125</v>
      </c>
      <c r="B126" s="3" t="s">
        <v>49</v>
      </c>
      <c r="C126" s="3" t="s">
        <v>50</v>
      </c>
      <c r="D126" s="3" t="s">
        <v>17</v>
      </c>
      <c r="E126" s="3" t="s">
        <v>18</v>
      </c>
      <c r="F126" s="1">
        <v>3.19</v>
      </c>
      <c r="G126" s="1">
        <v>153.6</v>
      </c>
      <c r="H126" s="3" t="s">
        <v>19</v>
      </c>
      <c r="I126" s="3" t="s">
        <v>104</v>
      </c>
      <c r="J126" s="2" t="s">
        <v>503</v>
      </c>
      <c r="K126" s="3" t="s">
        <v>504</v>
      </c>
      <c r="L126" s="3" t="s">
        <v>46</v>
      </c>
      <c r="M126" s="3" t="s">
        <v>32</v>
      </c>
      <c r="N126" s="3" t="s">
        <v>505</v>
      </c>
      <c r="O126" s="3" t="s">
        <v>506</v>
      </c>
      <c r="P126">
        <f>IF(IFERROR(VLOOKUP(crocodile_dataset[[#This Row],[Observation ID]],A128:A1126,1,FALSE),0),1,0)</f>
        <v>0</v>
      </c>
    </row>
    <row r="127" spans="1:16" x14ac:dyDescent="0.2">
      <c r="A127" s="4">
        <v>126</v>
      </c>
      <c r="B127" s="3" t="s">
        <v>27</v>
      </c>
      <c r="C127" s="3" t="s">
        <v>28</v>
      </c>
      <c r="D127" s="3" t="s">
        <v>17</v>
      </c>
      <c r="E127" s="3" t="s">
        <v>18</v>
      </c>
      <c r="F127" s="1">
        <v>3.04</v>
      </c>
      <c r="G127" s="1">
        <v>190</v>
      </c>
      <c r="H127" s="3" t="s">
        <v>19</v>
      </c>
      <c r="I127" s="3" t="s">
        <v>20</v>
      </c>
      <c r="J127" s="2" t="s">
        <v>507</v>
      </c>
      <c r="K127" s="3" t="s">
        <v>388</v>
      </c>
      <c r="L127" s="3" t="s">
        <v>389</v>
      </c>
      <c r="M127" s="3" t="s">
        <v>32</v>
      </c>
      <c r="N127" s="3" t="s">
        <v>508</v>
      </c>
      <c r="O127" s="3" t="s">
        <v>509</v>
      </c>
      <c r="P127">
        <f>IF(IFERROR(VLOOKUP(crocodile_dataset[[#This Row],[Observation ID]],A129:A1127,1,FALSE),0),1,0)</f>
        <v>0</v>
      </c>
    </row>
    <row r="128" spans="1:16" x14ac:dyDescent="0.2">
      <c r="A128" s="4">
        <v>127</v>
      </c>
      <c r="B128" s="3" t="s">
        <v>201</v>
      </c>
      <c r="C128" s="3" t="s">
        <v>202</v>
      </c>
      <c r="D128" s="3" t="s">
        <v>17</v>
      </c>
      <c r="E128" s="3" t="s">
        <v>203</v>
      </c>
      <c r="F128" s="1">
        <v>2.0499999999999998</v>
      </c>
      <c r="G128" s="1">
        <v>82.8</v>
      </c>
      <c r="H128" s="3" t="s">
        <v>37</v>
      </c>
      <c r="I128" s="3" t="s">
        <v>20</v>
      </c>
      <c r="J128" s="2" t="s">
        <v>510</v>
      </c>
      <c r="K128" s="3" t="s">
        <v>272</v>
      </c>
      <c r="L128" s="3" t="s">
        <v>259</v>
      </c>
      <c r="M128" s="3" t="s">
        <v>41</v>
      </c>
      <c r="N128" s="3" t="s">
        <v>511</v>
      </c>
      <c r="O128" s="3" t="s">
        <v>512</v>
      </c>
      <c r="P128">
        <f>IF(IFERROR(VLOOKUP(crocodile_dataset[[#This Row],[Observation ID]],A130:A1128,1,FALSE),0),1,0)</f>
        <v>0</v>
      </c>
    </row>
    <row r="129" spans="1:16" x14ac:dyDescent="0.2">
      <c r="A129" s="4">
        <v>128</v>
      </c>
      <c r="B129" s="3" t="s">
        <v>35</v>
      </c>
      <c r="C129" s="3" t="s">
        <v>36</v>
      </c>
      <c r="D129" s="3" t="s">
        <v>17</v>
      </c>
      <c r="E129" s="3" t="s">
        <v>18</v>
      </c>
      <c r="F129" s="1">
        <v>2.87</v>
      </c>
      <c r="G129" s="1">
        <v>199.9</v>
      </c>
      <c r="H129" s="3" t="s">
        <v>61</v>
      </c>
      <c r="I129" s="3" t="s">
        <v>38</v>
      </c>
      <c r="J129" s="2" t="s">
        <v>513</v>
      </c>
      <c r="K129" s="3" t="s">
        <v>30</v>
      </c>
      <c r="L129" s="3" t="s">
        <v>40</v>
      </c>
      <c r="M129" s="3" t="s">
        <v>41</v>
      </c>
      <c r="N129" s="3" t="s">
        <v>514</v>
      </c>
      <c r="O129" s="3" t="s">
        <v>515</v>
      </c>
      <c r="P129">
        <f>IF(IFERROR(VLOOKUP(crocodile_dataset[[#This Row],[Observation ID]],A131:A1129,1,FALSE),0),1,0)</f>
        <v>0</v>
      </c>
    </row>
    <row r="130" spans="1:16" x14ac:dyDescent="0.2">
      <c r="A130" s="4">
        <v>129</v>
      </c>
      <c r="B130" s="3" t="s">
        <v>27</v>
      </c>
      <c r="C130" s="3" t="s">
        <v>28</v>
      </c>
      <c r="D130" s="3" t="s">
        <v>17</v>
      </c>
      <c r="E130" s="3" t="s">
        <v>18</v>
      </c>
      <c r="F130" s="1">
        <v>3.32</v>
      </c>
      <c r="G130" s="1">
        <v>213.1</v>
      </c>
      <c r="H130" s="3" t="s">
        <v>19</v>
      </c>
      <c r="I130" s="3" t="s">
        <v>38</v>
      </c>
      <c r="J130" s="2" t="s">
        <v>516</v>
      </c>
      <c r="K130" s="3" t="s">
        <v>45</v>
      </c>
      <c r="L130" s="3" t="s">
        <v>389</v>
      </c>
      <c r="M130" s="3" t="s">
        <v>32</v>
      </c>
      <c r="N130" s="3" t="s">
        <v>517</v>
      </c>
      <c r="O130" s="3" t="s">
        <v>518</v>
      </c>
      <c r="P130">
        <f>IF(IFERROR(VLOOKUP(crocodile_dataset[[#This Row],[Observation ID]],A132:A1130,1,FALSE),0),1,0)</f>
        <v>0</v>
      </c>
    </row>
    <row r="131" spans="1:16" x14ac:dyDescent="0.2">
      <c r="A131" s="4">
        <v>130</v>
      </c>
      <c r="B131" s="3" t="s">
        <v>59</v>
      </c>
      <c r="C131" s="3" t="s">
        <v>60</v>
      </c>
      <c r="D131" s="3" t="s">
        <v>17</v>
      </c>
      <c r="E131" s="3" t="s">
        <v>18</v>
      </c>
      <c r="F131" s="1">
        <v>2.88</v>
      </c>
      <c r="G131" s="1">
        <v>154.9</v>
      </c>
      <c r="H131" s="3" t="s">
        <v>19</v>
      </c>
      <c r="I131" s="3" t="s">
        <v>104</v>
      </c>
      <c r="J131" s="2" t="s">
        <v>519</v>
      </c>
      <c r="K131" s="3" t="s">
        <v>520</v>
      </c>
      <c r="L131" s="3" t="s">
        <v>23</v>
      </c>
      <c r="M131" s="3" t="s">
        <v>41</v>
      </c>
      <c r="N131" s="3" t="s">
        <v>521</v>
      </c>
      <c r="O131" s="3" t="s">
        <v>522</v>
      </c>
      <c r="P131">
        <f>IF(IFERROR(VLOOKUP(crocodile_dataset[[#This Row],[Observation ID]],A133:A1131,1,FALSE),0),1,0)</f>
        <v>0</v>
      </c>
    </row>
    <row r="132" spans="1:16" x14ac:dyDescent="0.2">
      <c r="A132" s="4">
        <v>131</v>
      </c>
      <c r="B132" s="3" t="s">
        <v>76</v>
      </c>
      <c r="C132" s="3" t="s">
        <v>77</v>
      </c>
      <c r="D132" s="3" t="s">
        <v>17</v>
      </c>
      <c r="E132" s="3" t="s">
        <v>18</v>
      </c>
      <c r="F132" s="1">
        <v>1.55</v>
      </c>
      <c r="G132" s="1">
        <v>47.9</v>
      </c>
      <c r="H132" s="3" t="s">
        <v>37</v>
      </c>
      <c r="I132" s="3" t="s">
        <v>38</v>
      </c>
      <c r="J132" s="2" t="s">
        <v>523</v>
      </c>
      <c r="K132" s="3" t="s">
        <v>215</v>
      </c>
      <c r="L132" s="3" t="s">
        <v>80</v>
      </c>
      <c r="M132" s="3" t="s">
        <v>24</v>
      </c>
      <c r="N132" s="3" t="s">
        <v>524</v>
      </c>
      <c r="O132" s="3" t="s">
        <v>525</v>
      </c>
      <c r="P132">
        <f>IF(IFERROR(VLOOKUP(crocodile_dataset[[#This Row],[Observation ID]],A134:A1132,1,FALSE),0),1,0)</f>
        <v>0</v>
      </c>
    </row>
    <row r="133" spans="1:16" x14ac:dyDescent="0.2">
      <c r="A133" s="4">
        <v>132</v>
      </c>
      <c r="B133" s="3" t="s">
        <v>145</v>
      </c>
      <c r="C133" s="3" t="s">
        <v>146</v>
      </c>
      <c r="D133" s="3" t="s">
        <v>17</v>
      </c>
      <c r="E133" s="3" t="s">
        <v>18</v>
      </c>
      <c r="F133" s="1">
        <v>2.0699999999999998</v>
      </c>
      <c r="G133" s="1">
        <v>64.8</v>
      </c>
      <c r="H133" s="3" t="s">
        <v>61</v>
      </c>
      <c r="I133" s="3" t="s">
        <v>104</v>
      </c>
      <c r="J133" s="2" t="s">
        <v>526</v>
      </c>
      <c r="K133" s="3" t="s">
        <v>148</v>
      </c>
      <c r="L133" s="3" t="s">
        <v>475</v>
      </c>
      <c r="M133" s="3" t="s">
        <v>41</v>
      </c>
      <c r="N133" s="3" t="s">
        <v>527</v>
      </c>
      <c r="O133" s="3" t="s">
        <v>528</v>
      </c>
      <c r="P133">
        <f>IF(IFERROR(VLOOKUP(crocodile_dataset[[#This Row],[Observation ID]],A135:A1133,1,FALSE),0),1,0)</f>
        <v>0</v>
      </c>
    </row>
    <row r="134" spans="1:16" x14ac:dyDescent="0.2">
      <c r="A134" s="4">
        <v>133</v>
      </c>
      <c r="B134" s="3" t="s">
        <v>188</v>
      </c>
      <c r="C134" s="3" t="s">
        <v>189</v>
      </c>
      <c r="D134" s="3" t="s">
        <v>17</v>
      </c>
      <c r="E134" s="3" t="s">
        <v>18</v>
      </c>
      <c r="F134" s="1">
        <v>1.52</v>
      </c>
      <c r="G134" s="1">
        <v>39</v>
      </c>
      <c r="H134" s="3" t="s">
        <v>37</v>
      </c>
      <c r="I134" s="3" t="s">
        <v>104</v>
      </c>
      <c r="J134" s="2" t="s">
        <v>529</v>
      </c>
      <c r="K134" s="3" t="s">
        <v>252</v>
      </c>
      <c r="L134" s="3" t="s">
        <v>23</v>
      </c>
      <c r="M134" s="3" t="s">
        <v>24</v>
      </c>
      <c r="N134" s="3" t="s">
        <v>530</v>
      </c>
      <c r="O134" s="3" t="s">
        <v>531</v>
      </c>
      <c r="P134">
        <f>IF(IFERROR(VLOOKUP(crocodile_dataset[[#This Row],[Observation ID]],A136:A1134,1,FALSE),0),1,0)</f>
        <v>0</v>
      </c>
    </row>
    <row r="135" spans="1:16" x14ac:dyDescent="0.2">
      <c r="A135" s="4">
        <v>134</v>
      </c>
      <c r="B135" s="3" t="s">
        <v>115</v>
      </c>
      <c r="C135" s="3" t="s">
        <v>116</v>
      </c>
      <c r="D135" s="3" t="s">
        <v>17</v>
      </c>
      <c r="E135" s="3" t="s">
        <v>18</v>
      </c>
      <c r="F135" s="1">
        <v>4.55</v>
      </c>
      <c r="G135" s="1">
        <v>621.4</v>
      </c>
      <c r="H135" s="3" t="s">
        <v>19</v>
      </c>
      <c r="I135" s="3" t="s">
        <v>20</v>
      </c>
      <c r="J135" s="2" t="s">
        <v>532</v>
      </c>
      <c r="K135" s="3" t="s">
        <v>282</v>
      </c>
      <c r="L135" s="3" t="s">
        <v>153</v>
      </c>
      <c r="M135" s="3" t="s">
        <v>24</v>
      </c>
      <c r="N135" s="3" t="s">
        <v>533</v>
      </c>
      <c r="O135" s="3" t="s">
        <v>534</v>
      </c>
      <c r="P135">
        <f>IF(IFERROR(VLOOKUP(crocodile_dataset[[#This Row],[Observation ID]],A137:A1135,1,FALSE),0),1,0)</f>
        <v>0</v>
      </c>
    </row>
    <row r="136" spans="1:16" x14ac:dyDescent="0.2">
      <c r="A136" s="4">
        <v>135</v>
      </c>
      <c r="B136" s="3" t="s">
        <v>76</v>
      </c>
      <c r="C136" s="3" t="s">
        <v>77</v>
      </c>
      <c r="D136" s="3" t="s">
        <v>17</v>
      </c>
      <c r="E136" s="3" t="s">
        <v>18</v>
      </c>
      <c r="F136" s="1">
        <v>2.0699999999999998</v>
      </c>
      <c r="G136" s="1">
        <v>75.5</v>
      </c>
      <c r="H136" s="3" t="s">
        <v>37</v>
      </c>
      <c r="I136" s="3" t="s">
        <v>104</v>
      </c>
      <c r="J136" s="2" t="s">
        <v>535</v>
      </c>
      <c r="K136" s="3" t="s">
        <v>366</v>
      </c>
      <c r="L136" s="3" t="s">
        <v>46</v>
      </c>
      <c r="M136" s="3" t="s">
        <v>24</v>
      </c>
      <c r="N136" s="3" t="s">
        <v>536</v>
      </c>
      <c r="O136" s="3" t="s">
        <v>537</v>
      </c>
      <c r="P136">
        <f>IF(IFERROR(VLOOKUP(crocodile_dataset[[#This Row],[Observation ID]],A138:A1136,1,FALSE),0),1,0)</f>
        <v>0</v>
      </c>
    </row>
    <row r="137" spans="1:16" x14ac:dyDescent="0.2">
      <c r="A137" s="4">
        <v>136</v>
      </c>
      <c r="B137" s="3" t="s">
        <v>87</v>
      </c>
      <c r="C137" s="3" t="s">
        <v>88</v>
      </c>
      <c r="D137" s="3" t="s">
        <v>17</v>
      </c>
      <c r="E137" s="3" t="s">
        <v>69</v>
      </c>
      <c r="F137" s="1">
        <v>1.57</v>
      </c>
      <c r="G137" s="1">
        <v>27.1</v>
      </c>
      <c r="H137" s="3" t="s">
        <v>19</v>
      </c>
      <c r="I137" s="3" t="s">
        <v>20</v>
      </c>
      <c r="J137" s="2" t="s">
        <v>170</v>
      </c>
      <c r="K137" s="3" t="s">
        <v>538</v>
      </c>
      <c r="L137" s="3" t="s">
        <v>72</v>
      </c>
      <c r="M137" s="3" t="s">
        <v>32</v>
      </c>
      <c r="N137" s="3" t="s">
        <v>539</v>
      </c>
      <c r="O137" s="3" t="s">
        <v>540</v>
      </c>
      <c r="P137">
        <f>IF(IFERROR(VLOOKUP(crocodile_dataset[[#This Row],[Observation ID]],A139:A1137,1,FALSE),0),1,0)</f>
        <v>0</v>
      </c>
    </row>
    <row r="138" spans="1:16" x14ac:dyDescent="0.2">
      <c r="A138" s="4">
        <v>137</v>
      </c>
      <c r="B138" s="3" t="s">
        <v>188</v>
      </c>
      <c r="C138" s="3" t="s">
        <v>189</v>
      </c>
      <c r="D138" s="3" t="s">
        <v>17</v>
      </c>
      <c r="E138" s="3" t="s">
        <v>18</v>
      </c>
      <c r="F138" s="1">
        <v>2.2599999999999998</v>
      </c>
      <c r="G138" s="1">
        <v>74</v>
      </c>
      <c r="H138" s="3" t="s">
        <v>19</v>
      </c>
      <c r="I138" s="3" t="s">
        <v>38</v>
      </c>
      <c r="J138" s="2" t="s">
        <v>541</v>
      </c>
      <c r="K138" s="3" t="s">
        <v>252</v>
      </c>
      <c r="L138" s="3" t="s">
        <v>23</v>
      </c>
      <c r="M138" s="3" t="s">
        <v>24</v>
      </c>
      <c r="N138" s="3" t="s">
        <v>542</v>
      </c>
      <c r="O138" s="3" t="s">
        <v>543</v>
      </c>
      <c r="P138">
        <f>IF(IFERROR(VLOOKUP(crocodile_dataset[[#This Row],[Observation ID]],A140:A1138,1,FALSE),0),1,0)</f>
        <v>0</v>
      </c>
    </row>
    <row r="139" spans="1:16" x14ac:dyDescent="0.2">
      <c r="A139" s="4">
        <v>138</v>
      </c>
      <c r="B139" s="3" t="s">
        <v>392</v>
      </c>
      <c r="C139" s="3" t="s">
        <v>393</v>
      </c>
      <c r="D139" s="3" t="s">
        <v>17</v>
      </c>
      <c r="E139" s="3" t="s">
        <v>18</v>
      </c>
      <c r="F139" s="1">
        <v>2.81</v>
      </c>
      <c r="G139" s="1">
        <v>126.9</v>
      </c>
      <c r="H139" s="3" t="s">
        <v>19</v>
      </c>
      <c r="I139" s="3" t="s">
        <v>38</v>
      </c>
      <c r="J139" s="2" t="s">
        <v>544</v>
      </c>
      <c r="K139" s="3" t="s">
        <v>191</v>
      </c>
      <c r="L139" s="3" t="s">
        <v>46</v>
      </c>
      <c r="M139" s="3" t="s">
        <v>24</v>
      </c>
      <c r="N139" s="3" t="s">
        <v>545</v>
      </c>
      <c r="O139" s="3" t="s">
        <v>546</v>
      </c>
      <c r="P139">
        <f>IF(IFERROR(VLOOKUP(crocodile_dataset[[#This Row],[Observation ID]],A141:A1139,1,FALSE),0),1,0)</f>
        <v>0</v>
      </c>
    </row>
    <row r="140" spans="1:16" x14ac:dyDescent="0.2">
      <c r="A140" s="4">
        <v>139</v>
      </c>
      <c r="B140" s="3" t="s">
        <v>127</v>
      </c>
      <c r="C140" s="3" t="s">
        <v>128</v>
      </c>
      <c r="D140" s="3" t="s">
        <v>17</v>
      </c>
      <c r="E140" s="3" t="s">
        <v>18</v>
      </c>
      <c r="F140" s="1">
        <v>3.05</v>
      </c>
      <c r="G140" s="1">
        <v>344</v>
      </c>
      <c r="H140" s="3" t="s">
        <v>37</v>
      </c>
      <c r="I140" s="3" t="s">
        <v>38</v>
      </c>
      <c r="J140" s="2" t="s">
        <v>547</v>
      </c>
      <c r="K140" s="3" t="s">
        <v>52</v>
      </c>
      <c r="L140" s="3" t="s">
        <v>131</v>
      </c>
      <c r="M140" s="3" t="s">
        <v>24</v>
      </c>
      <c r="N140" s="3" t="s">
        <v>548</v>
      </c>
      <c r="O140" s="3" t="s">
        <v>549</v>
      </c>
      <c r="P140">
        <f>IF(IFERROR(VLOOKUP(crocodile_dataset[[#This Row],[Observation ID]],A142:A1140,1,FALSE),0),1,0)</f>
        <v>0</v>
      </c>
    </row>
    <row r="141" spans="1:16" x14ac:dyDescent="0.2">
      <c r="A141" s="4">
        <v>140</v>
      </c>
      <c r="B141" s="3" t="s">
        <v>188</v>
      </c>
      <c r="C141" s="3" t="s">
        <v>189</v>
      </c>
      <c r="D141" s="3" t="s">
        <v>17</v>
      </c>
      <c r="E141" s="3" t="s">
        <v>18</v>
      </c>
      <c r="F141" s="1">
        <v>2.82</v>
      </c>
      <c r="G141" s="1">
        <v>129.1</v>
      </c>
      <c r="H141" s="3" t="s">
        <v>61</v>
      </c>
      <c r="I141" s="3" t="s">
        <v>38</v>
      </c>
      <c r="J141" s="2" t="s">
        <v>550</v>
      </c>
      <c r="K141" s="3" t="s">
        <v>191</v>
      </c>
      <c r="L141" s="3" t="s">
        <v>46</v>
      </c>
      <c r="M141" s="3" t="s">
        <v>24</v>
      </c>
      <c r="N141" s="3" t="s">
        <v>551</v>
      </c>
      <c r="O141" s="3" t="s">
        <v>552</v>
      </c>
      <c r="P141">
        <f>IF(IFERROR(VLOOKUP(crocodile_dataset[[#This Row],[Observation ID]],A143:A1141,1,FALSE),0),1,0)</f>
        <v>0</v>
      </c>
    </row>
    <row r="142" spans="1:16" x14ac:dyDescent="0.2">
      <c r="A142" s="4">
        <v>141</v>
      </c>
      <c r="B142" s="3" t="s">
        <v>320</v>
      </c>
      <c r="C142" s="3" t="s">
        <v>321</v>
      </c>
      <c r="D142" s="3" t="s">
        <v>17</v>
      </c>
      <c r="E142" s="3" t="s">
        <v>203</v>
      </c>
      <c r="F142" s="1">
        <v>2.5</v>
      </c>
      <c r="G142" s="1">
        <v>120.6</v>
      </c>
      <c r="H142" s="3" t="s">
        <v>61</v>
      </c>
      <c r="I142" s="3" t="s">
        <v>38</v>
      </c>
      <c r="J142" s="2" t="s">
        <v>553</v>
      </c>
      <c r="K142" s="3" t="s">
        <v>330</v>
      </c>
      <c r="L142" s="3" t="s">
        <v>23</v>
      </c>
      <c r="M142" s="3" t="s">
        <v>323</v>
      </c>
      <c r="N142" s="3" t="s">
        <v>554</v>
      </c>
      <c r="O142" s="3" t="s">
        <v>555</v>
      </c>
      <c r="P142">
        <f>IF(IFERROR(VLOOKUP(crocodile_dataset[[#This Row],[Observation ID]],A144:A1142,1,FALSE),0),1,0)</f>
        <v>0</v>
      </c>
    </row>
    <row r="143" spans="1:16" x14ac:dyDescent="0.2">
      <c r="A143" s="4">
        <v>142</v>
      </c>
      <c r="B143" s="3" t="s">
        <v>183</v>
      </c>
      <c r="C143" s="3" t="s">
        <v>184</v>
      </c>
      <c r="D143" s="3" t="s">
        <v>17</v>
      </c>
      <c r="E143" s="3" t="s">
        <v>18</v>
      </c>
      <c r="F143" s="1">
        <v>1.94</v>
      </c>
      <c r="G143" s="1">
        <v>65.900000000000006</v>
      </c>
      <c r="H143" s="3" t="s">
        <v>61</v>
      </c>
      <c r="I143" s="3" t="s">
        <v>38</v>
      </c>
      <c r="J143" s="2" t="s">
        <v>556</v>
      </c>
      <c r="K143" s="3" t="s">
        <v>130</v>
      </c>
      <c r="L143" s="3" t="s">
        <v>195</v>
      </c>
      <c r="M143" s="3" t="s">
        <v>41</v>
      </c>
      <c r="N143" s="3" t="s">
        <v>557</v>
      </c>
      <c r="O143" s="3" t="s">
        <v>558</v>
      </c>
      <c r="P143">
        <f>IF(IFERROR(VLOOKUP(crocodile_dataset[[#This Row],[Observation ID]],A145:A1143,1,FALSE),0),1,0)</f>
        <v>0</v>
      </c>
    </row>
    <row r="144" spans="1:16" x14ac:dyDescent="0.2">
      <c r="A144" s="4">
        <v>143</v>
      </c>
      <c r="B144" s="3" t="s">
        <v>76</v>
      </c>
      <c r="C144" s="3" t="s">
        <v>77</v>
      </c>
      <c r="D144" s="3" t="s">
        <v>17</v>
      </c>
      <c r="E144" s="3" t="s">
        <v>18</v>
      </c>
      <c r="F144" s="1">
        <v>2.52</v>
      </c>
      <c r="G144" s="1">
        <v>107</v>
      </c>
      <c r="H144" s="3" t="s">
        <v>61</v>
      </c>
      <c r="I144" s="3" t="s">
        <v>20</v>
      </c>
      <c r="J144" s="2" t="s">
        <v>559</v>
      </c>
      <c r="K144" s="3" t="s">
        <v>215</v>
      </c>
      <c r="L144" s="3" t="s">
        <v>216</v>
      </c>
      <c r="M144" s="3" t="s">
        <v>24</v>
      </c>
      <c r="N144" s="3" t="s">
        <v>560</v>
      </c>
      <c r="O144" s="3" t="s">
        <v>561</v>
      </c>
      <c r="P144">
        <f>IF(IFERROR(VLOOKUP(crocodile_dataset[[#This Row],[Observation ID]],A146:A1144,1,FALSE),0),1,0)</f>
        <v>0</v>
      </c>
    </row>
    <row r="145" spans="1:16" x14ac:dyDescent="0.2">
      <c r="A145" s="4">
        <v>144</v>
      </c>
      <c r="B145" s="3" t="s">
        <v>49</v>
      </c>
      <c r="C145" s="3" t="s">
        <v>50</v>
      </c>
      <c r="D145" s="3" t="s">
        <v>17</v>
      </c>
      <c r="E145" s="3" t="s">
        <v>18</v>
      </c>
      <c r="F145" s="1">
        <v>3.11</v>
      </c>
      <c r="G145" s="1">
        <v>179.1</v>
      </c>
      <c r="H145" s="3" t="s">
        <v>61</v>
      </c>
      <c r="I145" s="3" t="s">
        <v>20</v>
      </c>
      <c r="J145" s="2" t="s">
        <v>562</v>
      </c>
      <c r="K145" s="3" t="s">
        <v>504</v>
      </c>
      <c r="L145" s="3" t="s">
        <v>46</v>
      </c>
      <c r="M145" s="3" t="s">
        <v>32</v>
      </c>
      <c r="N145" s="3" t="s">
        <v>563</v>
      </c>
      <c r="O145" s="3" t="s">
        <v>564</v>
      </c>
      <c r="P145">
        <f>IF(IFERROR(VLOOKUP(crocodile_dataset[[#This Row],[Observation ID]],A147:A1145,1,FALSE),0),1,0)</f>
        <v>0</v>
      </c>
    </row>
    <row r="146" spans="1:16" x14ac:dyDescent="0.2">
      <c r="A146" s="4">
        <v>145</v>
      </c>
      <c r="B146" s="3" t="s">
        <v>320</v>
      </c>
      <c r="C146" s="3" t="s">
        <v>321</v>
      </c>
      <c r="D146" s="3" t="s">
        <v>17</v>
      </c>
      <c r="E146" s="3" t="s">
        <v>203</v>
      </c>
      <c r="F146" s="1">
        <v>2.36</v>
      </c>
      <c r="G146" s="1">
        <v>87.9</v>
      </c>
      <c r="H146" s="3" t="s">
        <v>19</v>
      </c>
      <c r="I146" s="3" t="s">
        <v>38</v>
      </c>
      <c r="J146" s="2" t="s">
        <v>565</v>
      </c>
      <c r="K146" s="3" t="s">
        <v>330</v>
      </c>
      <c r="L146" s="3" t="s">
        <v>355</v>
      </c>
      <c r="M146" s="3" t="s">
        <v>323</v>
      </c>
      <c r="N146" s="3" t="s">
        <v>566</v>
      </c>
      <c r="O146" s="3" t="s">
        <v>567</v>
      </c>
      <c r="P146">
        <f>IF(IFERROR(VLOOKUP(crocodile_dataset[[#This Row],[Observation ID]],A148:A1146,1,FALSE),0),1,0)</f>
        <v>0</v>
      </c>
    </row>
    <row r="147" spans="1:16" x14ac:dyDescent="0.2">
      <c r="A147" s="4">
        <v>146</v>
      </c>
      <c r="B147" s="3" t="s">
        <v>120</v>
      </c>
      <c r="C147" s="3" t="s">
        <v>121</v>
      </c>
      <c r="D147" s="3" t="s">
        <v>17</v>
      </c>
      <c r="E147" s="3" t="s">
        <v>18</v>
      </c>
      <c r="F147" s="1">
        <v>3.68</v>
      </c>
      <c r="G147" s="1">
        <v>273.7</v>
      </c>
      <c r="H147" s="3" t="s">
        <v>19</v>
      </c>
      <c r="I147" s="3" t="s">
        <v>104</v>
      </c>
      <c r="J147" s="2" t="s">
        <v>568</v>
      </c>
      <c r="K147" s="3" t="s">
        <v>123</v>
      </c>
      <c r="L147" s="3" t="s">
        <v>46</v>
      </c>
      <c r="M147" s="3" t="s">
        <v>73</v>
      </c>
      <c r="N147" s="3" t="s">
        <v>569</v>
      </c>
      <c r="O147" s="3" t="s">
        <v>570</v>
      </c>
      <c r="P147">
        <f>IF(IFERROR(VLOOKUP(crocodile_dataset[[#This Row],[Observation ID]],A149:A1147,1,FALSE),0),1,0)</f>
        <v>0</v>
      </c>
    </row>
    <row r="148" spans="1:16" x14ac:dyDescent="0.2">
      <c r="A148" s="4">
        <v>147</v>
      </c>
      <c r="B148" s="3" t="s">
        <v>15</v>
      </c>
      <c r="C148" s="3" t="s">
        <v>16</v>
      </c>
      <c r="D148" s="3" t="s">
        <v>17</v>
      </c>
      <c r="E148" s="3" t="s">
        <v>18</v>
      </c>
      <c r="F148" s="1">
        <v>2.42</v>
      </c>
      <c r="G148" s="1">
        <v>78.599999999999994</v>
      </c>
      <c r="H148" s="3" t="s">
        <v>19</v>
      </c>
      <c r="I148" s="3" t="s">
        <v>104</v>
      </c>
      <c r="J148" s="2" t="s">
        <v>571</v>
      </c>
      <c r="K148" s="3" t="s">
        <v>45</v>
      </c>
      <c r="L148" s="3" t="s">
        <v>46</v>
      </c>
      <c r="M148" s="3" t="s">
        <v>24</v>
      </c>
      <c r="N148" s="3" t="s">
        <v>572</v>
      </c>
      <c r="O148" s="3" t="s">
        <v>573</v>
      </c>
      <c r="P148">
        <f>IF(IFERROR(VLOOKUP(crocodile_dataset[[#This Row],[Observation ID]],A150:A1148,1,FALSE),0),1,0)</f>
        <v>0</v>
      </c>
    </row>
    <row r="149" spans="1:16" x14ac:dyDescent="0.2">
      <c r="A149" s="4">
        <v>148</v>
      </c>
      <c r="B149" s="3" t="s">
        <v>201</v>
      </c>
      <c r="C149" s="3" t="s">
        <v>202</v>
      </c>
      <c r="D149" s="3" t="s">
        <v>17</v>
      </c>
      <c r="E149" s="3" t="s">
        <v>203</v>
      </c>
      <c r="F149" s="1">
        <v>3.41</v>
      </c>
      <c r="G149" s="1">
        <v>220.3</v>
      </c>
      <c r="H149" s="3" t="s">
        <v>19</v>
      </c>
      <c r="I149" s="3" t="s">
        <v>20</v>
      </c>
      <c r="J149" s="2" t="s">
        <v>574</v>
      </c>
      <c r="K149" s="3" t="s">
        <v>538</v>
      </c>
      <c r="L149" s="3" t="s">
        <v>23</v>
      </c>
      <c r="M149" s="3" t="s">
        <v>41</v>
      </c>
      <c r="N149" s="3" t="s">
        <v>575</v>
      </c>
      <c r="O149" s="3" t="s">
        <v>576</v>
      </c>
      <c r="P149">
        <f>IF(IFERROR(VLOOKUP(crocodile_dataset[[#This Row],[Observation ID]],A151:A1149,1,FALSE),0),1,0)</f>
        <v>0</v>
      </c>
    </row>
    <row r="150" spans="1:16" x14ac:dyDescent="0.2">
      <c r="A150" s="4">
        <v>149</v>
      </c>
      <c r="B150" s="3" t="s">
        <v>87</v>
      </c>
      <c r="C150" s="3" t="s">
        <v>88</v>
      </c>
      <c r="D150" s="3" t="s">
        <v>17</v>
      </c>
      <c r="E150" s="3" t="s">
        <v>69</v>
      </c>
      <c r="F150" s="1">
        <v>1.47</v>
      </c>
      <c r="G150" s="1">
        <v>21.3</v>
      </c>
      <c r="H150" s="3" t="s">
        <v>19</v>
      </c>
      <c r="I150" s="3" t="s">
        <v>20</v>
      </c>
      <c r="J150" s="2" t="s">
        <v>577</v>
      </c>
      <c r="K150" s="3" t="s">
        <v>106</v>
      </c>
      <c r="L150" s="3" t="s">
        <v>72</v>
      </c>
      <c r="M150" s="3" t="s">
        <v>32</v>
      </c>
      <c r="N150" s="3" t="s">
        <v>578</v>
      </c>
      <c r="O150" s="3" t="s">
        <v>579</v>
      </c>
      <c r="P150">
        <f>IF(IFERROR(VLOOKUP(crocodile_dataset[[#This Row],[Observation ID]],A152:A1150,1,FALSE),0),1,0)</f>
        <v>0</v>
      </c>
    </row>
    <row r="151" spans="1:16" x14ac:dyDescent="0.2">
      <c r="A151" s="4">
        <v>150</v>
      </c>
      <c r="B151" s="3" t="s">
        <v>59</v>
      </c>
      <c r="C151" s="3" t="s">
        <v>60</v>
      </c>
      <c r="D151" s="3" t="s">
        <v>17</v>
      </c>
      <c r="E151" s="3" t="s">
        <v>18</v>
      </c>
      <c r="F151" s="1">
        <v>2.4500000000000002</v>
      </c>
      <c r="G151" s="1">
        <v>121</v>
      </c>
      <c r="H151" s="3" t="s">
        <v>61</v>
      </c>
      <c r="I151" s="3" t="s">
        <v>38</v>
      </c>
      <c r="J151" s="2" t="s">
        <v>580</v>
      </c>
      <c r="K151" s="3" t="s">
        <v>520</v>
      </c>
      <c r="L151" s="3" t="s">
        <v>581</v>
      </c>
      <c r="M151" s="3" t="s">
        <v>41</v>
      </c>
      <c r="N151" s="3" t="s">
        <v>582</v>
      </c>
      <c r="O151" s="3" t="s">
        <v>583</v>
      </c>
      <c r="P151">
        <f>IF(IFERROR(VLOOKUP(crocodile_dataset[[#This Row],[Observation ID]],A153:A1151,1,FALSE),0),1,0)</f>
        <v>0</v>
      </c>
    </row>
    <row r="152" spans="1:16" x14ac:dyDescent="0.2">
      <c r="A152" s="4">
        <v>151</v>
      </c>
      <c r="B152" s="3" t="s">
        <v>207</v>
      </c>
      <c r="C152" s="3" t="s">
        <v>208</v>
      </c>
      <c r="D152" s="3" t="s">
        <v>17</v>
      </c>
      <c r="E152" s="3" t="s">
        <v>18</v>
      </c>
      <c r="F152" s="1">
        <v>2.17</v>
      </c>
      <c r="G152" s="1">
        <v>60.6</v>
      </c>
      <c r="H152" s="3" t="s">
        <v>19</v>
      </c>
      <c r="I152" s="3" t="s">
        <v>104</v>
      </c>
      <c r="J152" s="2" t="s">
        <v>584</v>
      </c>
      <c r="K152" s="3" t="s">
        <v>210</v>
      </c>
      <c r="L152" s="3" t="s">
        <v>211</v>
      </c>
      <c r="M152" s="3" t="s">
        <v>24</v>
      </c>
      <c r="N152" s="3" t="s">
        <v>585</v>
      </c>
      <c r="O152" s="3" t="s">
        <v>586</v>
      </c>
      <c r="P152">
        <f>IF(IFERROR(VLOOKUP(crocodile_dataset[[#This Row],[Observation ID]],A154:A1152,1,FALSE),0),1,0)</f>
        <v>0</v>
      </c>
    </row>
    <row r="153" spans="1:16" x14ac:dyDescent="0.2">
      <c r="A153" s="4">
        <v>152</v>
      </c>
      <c r="B153" s="3" t="s">
        <v>87</v>
      </c>
      <c r="C153" s="3" t="s">
        <v>88</v>
      </c>
      <c r="D153" s="3" t="s">
        <v>17</v>
      </c>
      <c r="E153" s="3" t="s">
        <v>69</v>
      </c>
      <c r="F153" s="1">
        <v>1.53</v>
      </c>
      <c r="G153" s="1">
        <v>20.3</v>
      </c>
      <c r="H153" s="3" t="s">
        <v>19</v>
      </c>
      <c r="I153" s="3" t="s">
        <v>38</v>
      </c>
      <c r="J153" s="2" t="s">
        <v>587</v>
      </c>
      <c r="K153" s="3" t="s">
        <v>538</v>
      </c>
      <c r="L153" s="3" t="s">
        <v>72</v>
      </c>
      <c r="M153" s="3" t="s">
        <v>32</v>
      </c>
      <c r="N153" s="3" t="s">
        <v>588</v>
      </c>
      <c r="O153" s="3" t="s">
        <v>589</v>
      </c>
      <c r="P153">
        <f>IF(IFERROR(VLOOKUP(crocodile_dataset[[#This Row],[Observation ID]],A155:A1153,1,FALSE),0),1,0)</f>
        <v>0</v>
      </c>
    </row>
    <row r="154" spans="1:16" x14ac:dyDescent="0.2">
      <c r="A154" s="4">
        <v>153</v>
      </c>
      <c r="B154" s="3" t="s">
        <v>188</v>
      </c>
      <c r="C154" s="3" t="s">
        <v>189</v>
      </c>
      <c r="D154" s="3" t="s">
        <v>17</v>
      </c>
      <c r="E154" s="3" t="s">
        <v>18</v>
      </c>
      <c r="F154" s="1">
        <v>0.88</v>
      </c>
      <c r="G154" s="1">
        <v>32.299999999999997</v>
      </c>
      <c r="H154" s="3" t="s">
        <v>37</v>
      </c>
      <c r="I154" s="3" t="s">
        <v>38</v>
      </c>
      <c r="J154" s="2" t="s">
        <v>590</v>
      </c>
      <c r="K154" s="3" t="s">
        <v>252</v>
      </c>
      <c r="L154" s="3" t="s">
        <v>46</v>
      </c>
      <c r="M154" s="3" t="s">
        <v>24</v>
      </c>
      <c r="N154" s="3" t="s">
        <v>591</v>
      </c>
      <c r="O154" s="3" t="s">
        <v>592</v>
      </c>
      <c r="P154">
        <f>IF(IFERROR(VLOOKUP(crocodile_dataset[[#This Row],[Observation ID]],A156:A1154,1,FALSE),0),1,0)</f>
        <v>0</v>
      </c>
    </row>
    <row r="155" spans="1:16" x14ac:dyDescent="0.2">
      <c r="A155" s="4">
        <v>154</v>
      </c>
      <c r="B155" s="3" t="s">
        <v>115</v>
      </c>
      <c r="C155" s="3" t="s">
        <v>116</v>
      </c>
      <c r="D155" s="3" t="s">
        <v>17</v>
      </c>
      <c r="E155" s="3" t="s">
        <v>18</v>
      </c>
      <c r="F155" s="1">
        <v>3.13</v>
      </c>
      <c r="G155" s="1">
        <v>362.6</v>
      </c>
      <c r="H155" s="3" t="s">
        <v>61</v>
      </c>
      <c r="I155" s="3" t="s">
        <v>20</v>
      </c>
      <c r="J155" s="2" t="s">
        <v>593</v>
      </c>
      <c r="K155" s="3" t="s">
        <v>223</v>
      </c>
      <c r="L155" s="3" t="s">
        <v>46</v>
      </c>
      <c r="M155" s="3" t="s">
        <v>24</v>
      </c>
      <c r="N155" s="3" t="s">
        <v>594</v>
      </c>
      <c r="O155" s="3" t="s">
        <v>595</v>
      </c>
      <c r="P155">
        <f>IF(IFERROR(VLOOKUP(crocodile_dataset[[#This Row],[Observation ID]],A157:A1155,1,FALSE),0),1,0)</f>
        <v>0</v>
      </c>
    </row>
    <row r="156" spans="1:16" x14ac:dyDescent="0.2">
      <c r="A156" s="4">
        <v>155</v>
      </c>
      <c r="B156" s="3" t="s">
        <v>120</v>
      </c>
      <c r="C156" s="3" t="s">
        <v>121</v>
      </c>
      <c r="D156" s="3" t="s">
        <v>17</v>
      </c>
      <c r="E156" s="3" t="s">
        <v>18</v>
      </c>
      <c r="F156" s="1">
        <v>3.27</v>
      </c>
      <c r="G156" s="1">
        <v>177.7</v>
      </c>
      <c r="H156" s="3" t="s">
        <v>61</v>
      </c>
      <c r="I156" s="3" t="s">
        <v>104</v>
      </c>
      <c r="J156" s="2" t="s">
        <v>596</v>
      </c>
      <c r="K156" s="3" t="s">
        <v>123</v>
      </c>
      <c r="L156" s="3" t="s">
        <v>46</v>
      </c>
      <c r="M156" s="3" t="s">
        <v>73</v>
      </c>
      <c r="N156" s="3" t="s">
        <v>597</v>
      </c>
      <c r="O156" s="3" t="s">
        <v>598</v>
      </c>
      <c r="P156">
        <f>IF(IFERROR(VLOOKUP(crocodile_dataset[[#This Row],[Observation ID]],A158:A1156,1,FALSE),0),1,0)</f>
        <v>0</v>
      </c>
    </row>
    <row r="157" spans="1:16" x14ac:dyDescent="0.2">
      <c r="A157" s="4">
        <v>156</v>
      </c>
      <c r="B157" s="3" t="s">
        <v>15</v>
      </c>
      <c r="C157" s="3" t="s">
        <v>16</v>
      </c>
      <c r="D157" s="3" t="s">
        <v>17</v>
      </c>
      <c r="E157" s="3" t="s">
        <v>18</v>
      </c>
      <c r="F157" s="1">
        <v>0.16</v>
      </c>
      <c r="G157" s="1">
        <v>28.2</v>
      </c>
      <c r="H157" s="3" t="s">
        <v>156</v>
      </c>
      <c r="I157" s="3" t="s">
        <v>38</v>
      </c>
      <c r="J157" s="2" t="s">
        <v>599</v>
      </c>
      <c r="K157" s="3" t="s">
        <v>233</v>
      </c>
      <c r="L157" s="3" t="s">
        <v>46</v>
      </c>
      <c r="M157" s="3" t="s">
        <v>24</v>
      </c>
      <c r="N157" s="3" t="s">
        <v>600</v>
      </c>
      <c r="O157" s="3" t="s">
        <v>601</v>
      </c>
      <c r="P157">
        <f>IF(IFERROR(VLOOKUP(crocodile_dataset[[#This Row],[Observation ID]],A159:A1157,1,FALSE),0),1,0)</f>
        <v>0</v>
      </c>
    </row>
    <row r="158" spans="1:16" x14ac:dyDescent="0.2">
      <c r="A158" s="4">
        <v>157</v>
      </c>
      <c r="B158" s="3" t="s">
        <v>76</v>
      </c>
      <c r="C158" s="3" t="s">
        <v>77</v>
      </c>
      <c r="D158" s="3" t="s">
        <v>17</v>
      </c>
      <c r="E158" s="3" t="s">
        <v>18</v>
      </c>
      <c r="F158" s="1">
        <v>3.04</v>
      </c>
      <c r="G158" s="1">
        <v>171.9</v>
      </c>
      <c r="H158" s="3" t="s">
        <v>19</v>
      </c>
      <c r="I158" s="3" t="s">
        <v>20</v>
      </c>
      <c r="J158" s="2" t="s">
        <v>602</v>
      </c>
      <c r="K158" s="3" t="s">
        <v>603</v>
      </c>
      <c r="L158" s="3" t="s">
        <v>46</v>
      </c>
      <c r="M158" s="3" t="s">
        <v>24</v>
      </c>
      <c r="N158" s="3" t="s">
        <v>604</v>
      </c>
      <c r="O158" s="3" t="s">
        <v>605</v>
      </c>
      <c r="P158">
        <f>IF(IFERROR(VLOOKUP(crocodile_dataset[[#This Row],[Observation ID]],A160:A1158,1,FALSE),0),1,0)</f>
        <v>0</v>
      </c>
    </row>
    <row r="159" spans="1:16" x14ac:dyDescent="0.2">
      <c r="A159" s="4">
        <v>158</v>
      </c>
      <c r="B159" s="3" t="s">
        <v>127</v>
      </c>
      <c r="C159" s="3" t="s">
        <v>128</v>
      </c>
      <c r="D159" s="3" t="s">
        <v>17</v>
      </c>
      <c r="E159" s="3" t="s">
        <v>18</v>
      </c>
      <c r="F159" s="1">
        <v>6.02</v>
      </c>
      <c r="G159" s="1">
        <v>1032.7</v>
      </c>
      <c r="H159" s="3" t="s">
        <v>19</v>
      </c>
      <c r="I159" s="3" t="s">
        <v>20</v>
      </c>
      <c r="J159" s="2" t="s">
        <v>606</v>
      </c>
      <c r="K159" s="3" t="s">
        <v>130</v>
      </c>
      <c r="L159" s="3" t="s">
        <v>479</v>
      </c>
      <c r="M159" s="3" t="s">
        <v>24</v>
      </c>
      <c r="N159" s="3" t="s">
        <v>607</v>
      </c>
      <c r="O159" s="3" t="s">
        <v>608</v>
      </c>
      <c r="P159">
        <f>IF(IFERROR(VLOOKUP(crocodile_dataset[[#This Row],[Observation ID]],A161:A1159,1,FALSE),0),1,0)</f>
        <v>0</v>
      </c>
    </row>
    <row r="160" spans="1:16" x14ac:dyDescent="0.2">
      <c r="A160" s="4">
        <v>159</v>
      </c>
      <c r="B160" s="3" t="s">
        <v>188</v>
      </c>
      <c r="C160" s="3" t="s">
        <v>189</v>
      </c>
      <c r="D160" s="3" t="s">
        <v>17</v>
      </c>
      <c r="E160" s="3" t="s">
        <v>18</v>
      </c>
      <c r="F160" s="1">
        <v>2.21</v>
      </c>
      <c r="G160" s="1">
        <v>76.099999999999994</v>
      </c>
      <c r="H160" s="3" t="s">
        <v>61</v>
      </c>
      <c r="I160" s="3" t="s">
        <v>38</v>
      </c>
      <c r="J160" s="2" t="s">
        <v>609</v>
      </c>
      <c r="K160" s="3" t="s">
        <v>191</v>
      </c>
      <c r="L160" s="3" t="s">
        <v>46</v>
      </c>
      <c r="M160" s="3" t="s">
        <v>24</v>
      </c>
      <c r="N160" s="3" t="s">
        <v>610</v>
      </c>
      <c r="O160" s="3" t="s">
        <v>611</v>
      </c>
      <c r="P160">
        <f>IF(IFERROR(VLOOKUP(crocodile_dataset[[#This Row],[Observation ID]],A162:A1160,1,FALSE),0),1,0)</f>
        <v>0</v>
      </c>
    </row>
    <row r="161" spans="1:16" x14ac:dyDescent="0.2">
      <c r="A161" s="4">
        <v>160</v>
      </c>
      <c r="B161" s="3" t="s">
        <v>67</v>
      </c>
      <c r="C161" s="3" t="s">
        <v>68</v>
      </c>
      <c r="D161" s="3" t="s">
        <v>17</v>
      </c>
      <c r="E161" s="3" t="s">
        <v>69</v>
      </c>
      <c r="F161" s="1">
        <v>0.6</v>
      </c>
      <c r="G161" s="1">
        <v>6.9</v>
      </c>
      <c r="H161" s="3" t="s">
        <v>37</v>
      </c>
      <c r="I161" s="3" t="s">
        <v>104</v>
      </c>
      <c r="J161" s="2" t="s">
        <v>612</v>
      </c>
      <c r="K161" s="3" t="s">
        <v>142</v>
      </c>
      <c r="L161" s="3" t="s">
        <v>310</v>
      </c>
      <c r="M161" s="3" t="s">
        <v>73</v>
      </c>
      <c r="N161" s="3" t="s">
        <v>613</v>
      </c>
      <c r="O161" s="3" t="s">
        <v>614</v>
      </c>
      <c r="P161">
        <f>IF(IFERROR(VLOOKUP(crocodile_dataset[[#This Row],[Observation ID]],A163:A1161,1,FALSE),0),1,0)</f>
        <v>0</v>
      </c>
    </row>
    <row r="162" spans="1:16" x14ac:dyDescent="0.2">
      <c r="A162" s="4">
        <v>161</v>
      </c>
      <c r="B162" s="3" t="s">
        <v>201</v>
      </c>
      <c r="C162" s="3" t="s">
        <v>202</v>
      </c>
      <c r="D162" s="3" t="s">
        <v>17</v>
      </c>
      <c r="E162" s="3" t="s">
        <v>203</v>
      </c>
      <c r="F162" s="1">
        <v>2.64</v>
      </c>
      <c r="G162" s="1">
        <v>149.5</v>
      </c>
      <c r="H162" s="3" t="s">
        <v>19</v>
      </c>
      <c r="I162" s="3" t="s">
        <v>20</v>
      </c>
      <c r="J162" s="2" t="s">
        <v>615</v>
      </c>
      <c r="K162" s="3" t="s">
        <v>282</v>
      </c>
      <c r="L162" s="3" t="s">
        <v>259</v>
      </c>
      <c r="M162" s="3" t="s">
        <v>41</v>
      </c>
      <c r="N162" s="3" t="s">
        <v>616</v>
      </c>
      <c r="O162" s="3" t="s">
        <v>617</v>
      </c>
      <c r="P162">
        <f>IF(IFERROR(VLOOKUP(crocodile_dataset[[#This Row],[Observation ID]],A164:A1162,1,FALSE),0),1,0)</f>
        <v>0</v>
      </c>
    </row>
    <row r="163" spans="1:16" x14ac:dyDescent="0.2">
      <c r="A163" s="4">
        <v>162</v>
      </c>
      <c r="B163" s="3" t="s">
        <v>59</v>
      </c>
      <c r="C163" s="3" t="s">
        <v>60</v>
      </c>
      <c r="D163" s="3" t="s">
        <v>17</v>
      </c>
      <c r="E163" s="3" t="s">
        <v>18</v>
      </c>
      <c r="F163" s="1">
        <v>0.94</v>
      </c>
      <c r="G163" s="1">
        <v>39.1</v>
      </c>
      <c r="H163" s="3" t="s">
        <v>37</v>
      </c>
      <c r="I163" s="3" t="s">
        <v>104</v>
      </c>
      <c r="J163" s="2" t="s">
        <v>618</v>
      </c>
      <c r="K163" s="3" t="s">
        <v>98</v>
      </c>
      <c r="L163" s="3" t="s">
        <v>64</v>
      </c>
      <c r="M163" s="3" t="s">
        <v>41</v>
      </c>
      <c r="N163" s="3" t="s">
        <v>619</v>
      </c>
      <c r="O163" s="3" t="s">
        <v>620</v>
      </c>
      <c r="P163">
        <f>IF(IFERROR(VLOOKUP(crocodile_dataset[[#This Row],[Observation ID]],A165:A1163,1,FALSE),0),1,0)</f>
        <v>0</v>
      </c>
    </row>
    <row r="164" spans="1:16" x14ac:dyDescent="0.2">
      <c r="A164" s="4">
        <v>163</v>
      </c>
      <c r="B164" s="3" t="s">
        <v>15</v>
      </c>
      <c r="C164" s="3" t="s">
        <v>16</v>
      </c>
      <c r="D164" s="3" t="s">
        <v>17</v>
      </c>
      <c r="E164" s="3" t="s">
        <v>18</v>
      </c>
      <c r="F164" s="1">
        <v>2.2200000000000002</v>
      </c>
      <c r="G164" s="1">
        <v>74.599999999999994</v>
      </c>
      <c r="H164" s="3" t="s">
        <v>61</v>
      </c>
      <c r="I164" s="3" t="s">
        <v>38</v>
      </c>
      <c r="J164" s="2" t="s">
        <v>621</v>
      </c>
      <c r="K164" s="3" t="s">
        <v>22</v>
      </c>
      <c r="L164" s="3" t="s">
        <v>46</v>
      </c>
      <c r="M164" s="3" t="s">
        <v>24</v>
      </c>
      <c r="N164" s="3" t="s">
        <v>622</v>
      </c>
      <c r="O164" s="3" t="s">
        <v>623</v>
      </c>
      <c r="P164">
        <f>IF(IFERROR(VLOOKUP(crocodile_dataset[[#This Row],[Observation ID]],A166:A1164,1,FALSE),0),1,0)</f>
        <v>0</v>
      </c>
    </row>
    <row r="165" spans="1:16" x14ac:dyDescent="0.2">
      <c r="A165" s="4">
        <v>164</v>
      </c>
      <c r="B165" s="3" t="s">
        <v>87</v>
      </c>
      <c r="C165" s="3" t="s">
        <v>88</v>
      </c>
      <c r="D165" s="3" t="s">
        <v>17</v>
      </c>
      <c r="E165" s="3" t="s">
        <v>69</v>
      </c>
      <c r="F165" s="1">
        <v>0.96</v>
      </c>
      <c r="G165" s="1">
        <v>10.8</v>
      </c>
      <c r="H165" s="3" t="s">
        <v>61</v>
      </c>
      <c r="I165" s="3" t="s">
        <v>38</v>
      </c>
      <c r="J165" s="2" t="s">
        <v>624</v>
      </c>
      <c r="K165" s="3" t="s">
        <v>272</v>
      </c>
      <c r="L165" s="3" t="s">
        <v>91</v>
      </c>
      <c r="M165" s="3" t="s">
        <v>32</v>
      </c>
      <c r="N165" s="3" t="s">
        <v>625</v>
      </c>
      <c r="O165" s="3" t="s">
        <v>626</v>
      </c>
      <c r="P165">
        <f>IF(IFERROR(VLOOKUP(crocodile_dataset[[#This Row],[Observation ID]],A167:A1165,1,FALSE),0),1,0)</f>
        <v>0</v>
      </c>
    </row>
    <row r="166" spans="1:16" x14ac:dyDescent="0.2">
      <c r="A166" s="4">
        <v>165</v>
      </c>
      <c r="B166" s="3" t="s">
        <v>120</v>
      </c>
      <c r="C166" s="3" t="s">
        <v>121</v>
      </c>
      <c r="D166" s="3" t="s">
        <v>17</v>
      </c>
      <c r="E166" s="3" t="s">
        <v>18</v>
      </c>
      <c r="F166" s="1">
        <v>3.1</v>
      </c>
      <c r="G166" s="1">
        <v>146.80000000000001</v>
      </c>
      <c r="H166" s="3" t="s">
        <v>19</v>
      </c>
      <c r="I166" s="3" t="s">
        <v>38</v>
      </c>
      <c r="J166" s="2" t="s">
        <v>627</v>
      </c>
      <c r="K166" s="3" t="s">
        <v>135</v>
      </c>
      <c r="L166" s="3" t="s">
        <v>124</v>
      </c>
      <c r="M166" s="3" t="s">
        <v>73</v>
      </c>
      <c r="N166" s="3" t="s">
        <v>628</v>
      </c>
      <c r="O166" s="3" t="s">
        <v>629</v>
      </c>
      <c r="P166">
        <f>IF(IFERROR(VLOOKUP(crocodile_dataset[[#This Row],[Observation ID]],A168:A1166,1,FALSE),0),1,0)</f>
        <v>0</v>
      </c>
    </row>
    <row r="167" spans="1:16" x14ac:dyDescent="0.2">
      <c r="A167" s="4">
        <v>166</v>
      </c>
      <c r="B167" s="3" t="s">
        <v>201</v>
      </c>
      <c r="C167" s="3" t="s">
        <v>202</v>
      </c>
      <c r="D167" s="3" t="s">
        <v>17</v>
      </c>
      <c r="E167" s="3" t="s">
        <v>203</v>
      </c>
      <c r="F167" s="1">
        <v>2.75</v>
      </c>
      <c r="G167" s="1">
        <v>143.80000000000001</v>
      </c>
      <c r="H167" s="3" t="s">
        <v>19</v>
      </c>
      <c r="I167" s="3" t="s">
        <v>38</v>
      </c>
      <c r="J167" s="2" t="s">
        <v>630</v>
      </c>
      <c r="K167" s="3" t="s">
        <v>272</v>
      </c>
      <c r="L167" s="3" t="s">
        <v>259</v>
      </c>
      <c r="M167" s="3" t="s">
        <v>41</v>
      </c>
      <c r="N167" s="3" t="s">
        <v>631</v>
      </c>
      <c r="O167" s="3" t="s">
        <v>632</v>
      </c>
      <c r="P167">
        <f>IF(IFERROR(VLOOKUP(crocodile_dataset[[#This Row],[Observation ID]],A169:A1167,1,FALSE),0),1,0)</f>
        <v>0</v>
      </c>
    </row>
    <row r="168" spans="1:16" x14ac:dyDescent="0.2">
      <c r="A168" s="4">
        <v>167</v>
      </c>
      <c r="B168" s="3" t="s">
        <v>127</v>
      </c>
      <c r="C168" s="3" t="s">
        <v>128</v>
      </c>
      <c r="D168" s="3" t="s">
        <v>17</v>
      </c>
      <c r="E168" s="3" t="s">
        <v>18</v>
      </c>
      <c r="F168" s="1">
        <v>5.48</v>
      </c>
      <c r="G168" s="1">
        <v>878.6</v>
      </c>
      <c r="H168" s="3" t="s">
        <v>19</v>
      </c>
      <c r="I168" s="3" t="s">
        <v>38</v>
      </c>
      <c r="J168" s="2" t="s">
        <v>633</v>
      </c>
      <c r="K168" s="3" t="s">
        <v>191</v>
      </c>
      <c r="L168" s="3" t="s">
        <v>266</v>
      </c>
      <c r="M168" s="3" t="s">
        <v>24</v>
      </c>
      <c r="N168" s="3" t="s">
        <v>634</v>
      </c>
      <c r="O168" s="3" t="s">
        <v>635</v>
      </c>
      <c r="P168">
        <f>IF(IFERROR(VLOOKUP(crocodile_dataset[[#This Row],[Observation ID]],A170:A1168,1,FALSE),0),1,0)</f>
        <v>0</v>
      </c>
    </row>
    <row r="169" spans="1:16" x14ac:dyDescent="0.2">
      <c r="A169" s="4">
        <v>168</v>
      </c>
      <c r="B169" s="3" t="s">
        <v>115</v>
      </c>
      <c r="C169" s="3" t="s">
        <v>116</v>
      </c>
      <c r="D169" s="3" t="s">
        <v>17</v>
      </c>
      <c r="E169" s="3" t="s">
        <v>18</v>
      </c>
      <c r="F169" s="1">
        <v>3.85</v>
      </c>
      <c r="G169" s="1">
        <v>479</v>
      </c>
      <c r="H169" s="3" t="s">
        <v>61</v>
      </c>
      <c r="I169" s="3" t="s">
        <v>104</v>
      </c>
      <c r="J169" s="2" t="s">
        <v>636</v>
      </c>
      <c r="K169" s="3" t="s">
        <v>637</v>
      </c>
      <c r="L169" s="3" t="s">
        <v>46</v>
      </c>
      <c r="M169" s="3" t="s">
        <v>24</v>
      </c>
      <c r="N169" s="3" t="s">
        <v>638</v>
      </c>
      <c r="O169" s="3" t="s">
        <v>639</v>
      </c>
      <c r="P169">
        <f>IF(IFERROR(VLOOKUP(crocodile_dataset[[#This Row],[Observation ID]],A171:A1169,1,FALSE),0),1,0)</f>
        <v>0</v>
      </c>
    </row>
    <row r="170" spans="1:16" x14ac:dyDescent="0.2">
      <c r="A170" s="4">
        <v>169</v>
      </c>
      <c r="B170" s="3" t="s">
        <v>87</v>
      </c>
      <c r="C170" s="3" t="s">
        <v>88</v>
      </c>
      <c r="D170" s="3" t="s">
        <v>17</v>
      </c>
      <c r="E170" s="3" t="s">
        <v>69</v>
      </c>
      <c r="F170" s="1">
        <v>1.1299999999999999</v>
      </c>
      <c r="G170" s="1">
        <v>12.3</v>
      </c>
      <c r="H170" s="3" t="s">
        <v>61</v>
      </c>
      <c r="I170" s="3" t="s">
        <v>38</v>
      </c>
      <c r="J170" s="2" t="s">
        <v>640</v>
      </c>
      <c r="K170" s="3" t="s">
        <v>297</v>
      </c>
      <c r="L170" s="3" t="s">
        <v>72</v>
      </c>
      <c r="M170" s="3" t="s">
        <v>32</v>
      </c>
      <c r="N170" s="3" t="s">
        <v>641</v>
      </c>
      <c r="O170" s="3" t="s">
        <v>642</v>
      </c>
      <c r="P170">
        <f>IF(IFERROR(VLOOKUP(crocodile_dataset[[#This Row],[Observation ID]],A172:A1170,1,FALSE),0),1,0)</f>
        <v>0</v>
      </c>
    </row>
    <row r="171" spans="1:16" x14ac:dyDescent="0.2">
      <c r="A171" s="4">
        <v>170</v>
      </c>
      <c r="B171" s="3" t="s">
        <v>27</v>
      </c>
      <c r="C171" s="3" t="s">
        <v>28</v>
      </c>
      <c r="D171" s="3" t="s">
        <v>17</v>
      </c>
      <c r="E171" s="3" t="s">
        <v>18</v>
      </c>
      <c r="F171" s="1">
        <v>0.36</v>
      </c>
      <c r="G171" s="1">
        <v>70.2</v>
      </c>
      <c r="H171" s="3" t="s">
        <v>156</v>
      </c>
      <c r="I171" s="3" t="s">
        <v>104</v>
      </c>
      <c r="J171" s="2" t="s">
        <v>643</v>
      </c>
      <c r="K171" s="3" t="s">
        <v>388</v>
      </c>
      <c r="L171" s="3" t="s">
        <v>389</v>
      </c>
      <c r="M171" s="3" t="s">
        <v>32</v>
      </c>
      <c r="N171" s="3" t="s">
        <v>644</v>
      </c>
      <c r="O171" s="3" t="s">
        <v>645</v>
      </c>
      <c r="P171">
        <f>IF(IFERROR(VLOOKUP(crocodile_dataset[[#This Row],[Observation ID]],A173:A1171,1,FALSE),0),1,0)</f>
        <v>0</v>
      </c>
    </row>
    <row r="172" spans="1:16" x14ac:dyDescent="0.2">
      <c r="A172" s="4">
        <v>171</v>
      </c>
      <c r="B172" s="3" t="s">
        <v>127</v>
      </c>
      <c r="C172" s="3" t="s">
        <v>128</v>
      </c>
      <c r="D172" s="3" t="s">
        <v>17</v>
      </c>
      <c r="E172" s="3" t="s">
        <v>18</v>
      </c>
      <c r="F172" s="1">
        <v>4.21</v>
      </c>
      <c r="G172" s="1">
        <v>517.29999999999995</v>
      </c>
      <c r="H172" s="3" t="s">
        <v>19</v>
      </c>
      <c r="I172" s="3" t="s">
        <v>38</v>
      </c>
      <c r="J172" s="2" t="s">
        <v>646</v>
      </c>
      <c r="K172" s="3" t="s">
        <v>286</v>
      </c>
      <c r="L172" s="3" t="s">
        <v>131</v>
      </c>
      <c r="M172" s="3" t="s">
        <v>24</v>
      </c>
      <c r="N172" s="3" t="s">
        <v>647</v>
      </c>
      <c r="O172" s="3" t="s">
        <v>648</v>
      </c>
      <c r="P172">
        <f>IF(IFERROR(VLOOKUP(crocodile_dataset[[#This Row],[Observation ID]],A174:A1172,1,FALSE),0),1,0)</f>
        <v>0</v>
      </c>
    </row>
    <row r="173" spans="1:16" x14ac:dyDescent="0.2">
      <c r="A173" s="4">
        <v>172</v>
      </c>
      <c r="B173" s="3" t="s">
        <v>188</v>
      </c>
      <c r="C173" s="3" t="s">
        <v>189</v>
      </c>
      <c r="D173" s="3" t="s">
        <v>17</v>
      </c>
      <c r="E173" s="3" t="s">
        <v>18</v>
      </c>
      <c r="F173" s="1">
        <v>2.31</v>
      </c>
      <c r="G173" s="1">
        <v>88.7</v>
      </c>
      <c r="H173" s="3" t="s">
        <v>19</v>
      </c>
      <c r="I173" s="3" t="s">
        <v>104</v>
      </c>
      <c r="J173" s="2" t="s">
        <v>649</v>
      </c>
      <c r="K173" s="3" t="s">
        <v>191</v>
      </c>
      <c r="L173" s="3" t="s">
        <v>46</v>
      </c>
      <c r="M173" s="3" t="s">
        <v>24</v>
      </c>
      <c r="N173" s="3" t="s">
        <v>650</v>
      </c>
      <c r="O173" s="3" t="s">
        <v>651</v>
      </c>
      <c r="P173">
        <f>IF(IFERROR(VLOOKUP(crocodile_dataset[[#This Row],[Observation ID]],A175:A1173,1,FALSE),0),1,0)</f>
        <v>0</v>
      </c>
    </row>
    <row r="174" spans="1:16" x14ac:dyDescent="0.2">
      <c r="A174" s="4">
        <v>173</v>
      </c>
      <c r="B174" s="3" t="s">
        <v>67</v>
      </c>
      <c r="C174" s="3" t="s">
        <v>68</v>
      </c>
      <c r="D174" s="3" t="s">
        <v>17</v>
      </c>
      <c r="E174" s="3" t="s">
        <v>69</v>
      </c>
      <c r="F174" s="1">
        <v>1.49</v>
      </c>
      <c r="G174" s="1">
        <v>26.9</v>
      </c>
      <c r="H174" s="3" t="s">
        <v>19</v>
      </c>
      <c r="I174" s="3" t="s">
        <v>104</v>
      </c>
      <c r="J174" s="2" t="s">
        <v>652</v>
      </c>
      <c r="K174" s="3" t="s">
        <v>142</v>
      </c>
      <c r="L174" s="3" t="s">
        <v>310</v>
      </c>
      <c r="M174" s="3" t="s">
        <v>73</v>
      </c>
      <c r="N174" s="3" t="s">
        <v>653</v>
      </c>
      <c r="O174" s="3" t="s">
        <v>654</v>
      </c>
      <c r="P174">
        <f>IF(IFERROR(VLOOKUP(crocodile_dataset[[#This Row],[Observation ID]],A176:A1174,1,FALSE),0),1,0)</f>
        <v>0</v>
      </c>
    </row>
    <row r="175" spans="1:16" x14ac:dyDescent="0.2">
      <c r="A175" s="4">
        <v>174</v>
      </c>
      <c r="B175" s="3" t="s">
        <v>27</v>
      </c>
      <c r="C175" s="3" t="s">
        <v>28</v>
      </c>
      <c r="D175" s="3" t="s">
        <v>17</v>
      </c>
      <c r="E175" s="3" t="s">
        <v>18</v>
      </c>
      <c r="F175" s="1">
        <v>3.75</v>
      </c>
      <c r="G175" s="1">
        <v>259.10000000000002</v>
      </c>
      <c r="H175" s="3" t="s">
        <v>61</v>
      </c>
      <c r="I175" s="3" t="s">
        <v>38</v>
      </c>
      <c r="J175" s="2" t="s">
        <v>655</v>
      </c>
      <c r="K175" s="3" t="s">
        <v>177</v>
      </c>
      <c r="L175" s="3" t="s">
        <v>317</v>
      </c>
      <c r="M175" s="3" t="s">
        <v>32</v>
      </c>
      <c r="N175" s="3" t="s">
        <v>656</v>
      </c>
      <c r="O175" s="3" t="s">
        <v>657</v>
      </c>
      <c r="P175">
        <f>IF(IFERROR(VLOOKUP(crocodile_dataset[[#This Row],[Observation ID]],A177:A1175,1,FALSE),0),1,0)</f>
        <v>0</v>
      </c>
    </row>
    <row r="176" spans="1:16" x14ac:dyDescent="0.2">
      <c r="A176" s="4">
        <v>175</v>
      </c>
      <c r="B176" s="3" t="s">
        <v>207</v>
      </c>
      <c r="C176" s="3" t="s">
        <v>208</v>
      </c>
      <c r="D176" s="3" t="s">
        <v>17</v>
      </c>
      <c r="E176" s="3" t="s">
        <v>18</v>
      </c>
      <c r="F176" s="1">
        <v>2.85</v>
      </c>
      <c r="G176" s="1">
        <v>122.1</v>
      </c>
      <c r="H176" s="3" t="s">
        <v>19</v>
      </c>
      <c r="I176" s="3" t="s">
        <v>38</v>
      </c>
      <c r="J176" s="2" t="s">
        <v>658</v>
      </c>
      <c r="K176" s="3" t="s">
        <v>210</v>
      </c>
      <c r="L176" s="3" t="s">
        <v>452</v>
      </c>
      <c r="M176" s="3" t="s">
        <v>24</v>
      </c>
      <c r="N176" s="3" t="s">
        <v>659</v>
      </c>
      <c r="O176" s="3" t="s">
        <v>660</v>
      </c>
      <c r="P176">
        <f>IF(IFERROR(VLOOKUP(crocodile_dataset[[#This Row],[Observation ID]],A178:A1176,1,FALSE),0),1,0)</f>
        <v>0</v>
      </c>
    </row>
    <row r="177" spans="1:16" x14ac:dyDescent="0.2">
      <c r="A177" s="4">
        <v>176</v>
      </c>
      <c r="B177" s="3" t="s">
        <v>27</v>
      </c>
      <c r="C177" s="3" t="s">
        <v>28</v>
      </c>
      <c r="D177" s="3" t="s">
        <v>17</v>
      </c>
      <c r="E177" s="3" t="s">
        <v>18</v>
      </c>
      <c r="F177" s="1">
        <v>1.69</v>
      </c>
      <c r="G177" s="1">
        <v>90.7</v>
      </c>
      <c r="H177" s="3" t="s">
        <v>37</v>
      </c>
      <c r="I177" s="3" t="s">
        <v>104</v>
      </c>
      <c r="J177" s="2" t="s">
        <v>661</v>
      </c>
      <c r="K177" s="3" t="s">
        <v>45</v>
      </c>
      <c r="L177" s="3" t="s">
        <v>389</v>
      </c>
      <c r="M177" s="3" t="s">
        <v>32</v>
      </c>
      <c r="N177" s="3" t="s">
        <v>662</v>
      </c>
      <c r="O177" s="3" t="s">
        <v>663</v>
      </c>
      <c r="P177">
        <f>IF(IFERROR(VLOOKUP(crocodile_dataset[[#This Row],[Observation ID]],A179:A1177,1,FALSE),0),1,0)</f>
        <v>0</v>
      </c>
    </row>
    <row r="178" spans="1:16" x14ac:dyDescent="0.2">
      <c r="A178" s="4">
        <v>177</v>
      </c>
      <c r="B178" s="3" t="s">
        <v>67</v>
      </c>
      <c r="C178" s="3" t="s">
        <v>68</v>
      </c>
      <c r="D178" s="3" t="s">
        <v>17</v>
      </c>
      <c r="E178" s="3" t="s">
        <v>69</v>
      </c>
      <c r="F178" s="1">
        <v>1.04</v>
      </c>
      <c r="G178" s="1">
        <v>13.6</v>
      </c>
      <c r="H178" s="3" t="s">
        <v>61</v>
      </c>
      <c r="I178" s="3" t="s">
        <v>20</v>
      </c>
      <c r="J178" s="2" t="s">
        <v>664</v>
      </c>
      <c r="K178" s="3" t="s">
        <v>142</v>
      </c>
      <c r="L178" s="3" t="s">
        <v>310</v>
      </c>
      <c r="M178" s="3" t="s">
        <v>73</v>
      </c>
      <c r="N178" s="3" t="s">
        <v>665</v>
      </c>
      <c r="O178" s="3" t="s">
        <v>666</v>
      </c>
      <c r="P178">
        <f>IF(IFERROR(VLOOKUP(crocodile_dataset[[#This Row],[Observation ID]],A180:A1178,1,FALSE),0),1,0)</f>
        <v>0</v>
      </c>
    </row>
    <row r="179" spans="1:16" x14ac:dyDescent="0.2">
      <c r="A179" s="4">
        <v>178</v>
      </c>
      <c r="B179" s="3" t="s">
        <v>145</v>
      </c>
      <c r="C179" s="3" t="s">
        <v>146</v>
      </c>
      <c r="D179" s="3" t="s">
        <v>17</v>
      </c>
      <c r="E179" s="3" t="s">
        <v>18</v>
      </c>
      <c r="F179" s="1">
        <v>2.75</v>
      </c>
      <c r="G179" s="1">
        <v>114.5</v>
      </c>
      <c r="H179" s="3" t="s">
        <v>61</v>
      </c>
      <c r="I179" s="3" t="s">
        <v>20</v>
      </c>
      <c r="J179" s="2" t="s">
        <v>381</v>
      </c>
      <c r="K179" s="3" t="s">
        <v>148</v>
      </c>
      <c r="L179" s="3" t="s">
        <v>475</v>
      </c>
      <c r="M179" s="3" t="s">
        <v>41</v>
      </c>
      <c r="N179" s="3" t="s">
        <v>667</v>
      </c>
      <c r="O179" s="3" t="s">
        <v>668</v>
      </c>
      <c r="P179">
        <f>IF(IFERROR(VLOOKUP(crocodile_dataset[[#This Row],[Observation ID]],A181:A1179,1,FALSE),0),1,0)</f>
        <v>0</v>
      </c>
    </row>
    <row r="180" spans="1:16" x14ac:dyDescent="0.2">
      <c r="A180" s="4">
        <v>179</v>
      </c>
      <c r="B180" s="3" t="s">
        <v>15</v>
      </c>
      <c r="C180" s="3" t="s">
        <v>16</v>
      </c>
      <c r="D180" s="3" t="s">
        <v>17</v>
      </c>
      <c r="E180" s="3" t="s">
        <v>18</v>
      </c>
      <c r="F180" s="1">
        <v>2.79</v>
      </c>
      <c r="G180" s="1">
        <v>123.4</v>
      </c>
      <c r="H180" s="3" t="s">
        <v>61</v>
      </c>
      <c r="I180" s="3" t="s">
        <v>38</v>
      </c>
      <c r="J180" s="2" t="s">
        <v>669</v>
      </c>
      <c r="K180" s="3" t="s">
        <v>22</v>
      </c>
      <c r="L180" s="3" t="s">
        <v>46</v>
      </c>
      <c r="M180" s="3" t="s">
        <v>24</v>
      </c>
      <c r="N180" s="3" t="s">
        <v>670</v>
      </c>
      <c r="O180" s="3" t="s">
        <v>671</v>
      </c>
      <c r="P180">
        <f>IF(IFERROR(VLOOKUP(crocodile_dataset[[#This Row],[Observation ID]],A182:A1180,1,FALSE),0),1,0)</f>
        <v>0</v>
      </c>
    </row>
    <row r="181" spans="1:16" x14ac:dyDescent="0.2">
      <c r="A181" s="4">
        <v>180</v>
      </c>
      <c r="B181" s="3" t="s">
        <v>320</v>
      </c>
      <c r="C181" s="3" t="s">
        <v>321</v>
      </c>
      <c r="D181" s="3" t="s">
        <v>17</v>
      </c>
      <c r="E181" s="3" t="s">
        <v>203</v>
      </c>
      <c r="F181" s="1">
        <v>1.1200000000000001</v>
      </c>
      <c r="G181" s="1">
        <v>41.7</v>
      </c>
      <c r="H181" s="3" t="s">
        <v>37</v>
      </c>
      <c r="I181" s="3" t="s">
        <v>104</v>
      </c>
      <c r="J181" s="2" t="s">
        <v>672</v>
      </c>
      <c r="K181" s="3" t="s">
        <v>297</v>
      </c>
      <c r="L181" s="3" t="s">
        <v>355</v>
      </c>
      <c r="M181" s="3" t="s">
        <v>323</v>
      </c>
      <c r="N181" s="3" t="s">
        <v>673</v>
      </c>
      <c r="O181" s="3" t="s">
        <v>674</v>
      </c>
      <c r="P181">
        <f>IF(IFERROR(VLOOKUP(crocodile_dataset[[#This Row],[Observation ID]],A183:A1181,1,FALSE),0),1,0)</f>
        <v>0</v>
      </c>
    </row>
    <row r="182" spans="1:16" x14ac:dyDescent="0.2">
      <c r="A182" s="4">
        <v>181</v>
      </c>
      <c r="B182" s="3" t="s">
        <v>35</v>
      </c>
      <c r="C182" s="3" t="s">
        <v>36</v>
      </c>
      <c r="D182" s="3" t="s">
        <v>17</v>
      </c>
      <c r="E182" s="3" t="s">
        <v>18</v>
      </c>
      <c r="F182" s="1">
        <v>3.7</v>
      </c>
      <c r="G182" s="1">
        <v>328.6</v>
      </c>
      <c r="H182" s="3" t="s">
        <v>19</v>
      </c>
      <c r="I182" s="3" t="s">
        <v>104</v>
      </c>
      <c r="J182" s="2" t="s">
        <v>675</v>
      </c>
      <c r="K182" s="3" t="s">
        <v>240</v>
      </c>
      <c r="L182" s="3" t="s">
        <v>244</v>
      </c>
      <c r="M182" s="3" t="s">
        <v>41</v>
      </c>
      <c r="N182" s="3" t="s">
        <v>676</v>
      </c>
      <c r="O182" s="3" t="s">
        <v>677</v>
      </c>
      <c r="P182">
        <f>IF(IFERROR(VLOOKUP(crocodile_dataset[[#This Row],[Observation ID]],A184:A1182,1,FALSE),0),1,0)</f>
        <v>0</v>
      </c>
    </row>
    <row r="183" spans="1:16" x14ac:dyDescent="0.2">
      <c r="A183" s="4">
        <v>182</v>
      </c>
      <c r="B183" s="3" t="s">
        <v>49</v>
      </c>
      <c r="C183" s="3" t="s">
        <v>50</v>
      </c>
      <c r="D183" s="3" t="s">
        <v>17</v>
      </c>
      <c r="E183" s="3" t="s">
        <v>18</v>
      </c>
      <c r="F183" s="1">
        <v>2.98</v>
      </c>
      <c r="G183" s="1">
        <v>153.5</v>
      </c>
      <c r="H183" s="3" t="s">
        <v>19</v>
      </c>
      <c r="I183" s="3" t="s">
        <v>38</v>
      </c>
      <c r="J183" s="2" t="s">
        <v>400</v>
      </c>
      <c r="K183" s="3" t="s">
        <v>504</v>
      </c>
      <c r="L183" s="3" t="s">
        <v>153</v>
      </c>
      <c r="M183" s="3" t="s">
        <v>32</v>
      </c>
      <c r="N183" s="3" t="s">
        <v>678</v>
      </c>
      <c r="O183" s="3" t="s">
        <v>679</v>
      </c>
      <c r="P183">
        <f>IF(IFERROR(VLOOKUP(crocodile_dataset[[#This Row],[Observation ID]],A185:A1183,1,FALSE),0),1,0)</f>
        <v>0</v>
      </c>
    </row>
    <row r="184" spans="1:16" x14ac:dyDescent="0.2">
      <c r="A184" s="4">
        <v>183</v>
      </c>
      <c r="B184" s="3" t="s">
        <v>127</v>
      </c>
      <c r="C184" s="3" t="s">
        <v>128</v>
      </c>
      <c r="D184" s="3" t="s">
        <v>17</v>
      </c>
      <c r="E184" s="3" t="s">
        <v>18</v>
      </c>
      <c r="F184" s="1">
        <v>5.32</v>
      </c>
      <c r="G184" s="1">
        <v>868.3</v>
      </c>
      <c r="H184" s="3" t="s">
        <v>19</v>
      </c>
      <c r="I184" s="3" t="s">
        <v>104</v>
      </c>
      <c r="J184" s="2" t="s">
        <v>680</v>
      </c>
      <c r="K184" s="3" t="s">
        <v>359</v>
      </c>
      <c r="L184" s="3" t="s">
        <v>131</v>
      </c>
      <c r="M184" s="3" t="s">
        <v>24</v>
      </c>
      <c r="N184" s="3" t="s">
        <v>681</v>
      </c>
      <c r="O184" s="3" t="s">
        <v>682</v>
      </c>
      <c r="P184">
        <f>IF(IFERROR(VLOOKUP(crocodile_dataset[[#This Row],[Observation ID]],A186:A1184,1,FALSE),0),1,0)</f>
        <v>0</v>
      </c>
    </row>
    <row r="185" spans="1:16" x14ac:dyDescent="0.2">
      <c r="A185" s="4">
        <v>184</v>
      </c>
      <c r="B185" s="3" t="s">
        <v>188</v>
      </c>
      <c r="C185" s="3" t="s">
        <v>189</v>
      </c>
      <c r="D185" s="3" t="s">
        <v>17</v>
      </c>
      <c r="E185" s="3" t="s">
        <v>18</v>
      </c>
      <c r="F185" s="1">
        <v>2.1</v>
      </c>
      <c r="G185" s="1">
        <v>70.3</v>
      </c>
      <c r="H185" s="3" t="s">
        <v>19</v>
      </c>
      <c r="I185" s="3" t="s">
        <v>104</v>
      </c>
      <c r="J185" s="2" t="s">
        <v>683</v>
      </c>
      <c r="K185" s="3" t="s">
        <v>252</v>
      </c>
      <c r="L185" s="3" t="s">
        <v>23</v>
      </c>
      <c r="M185" s="3" t="s">
        <v>24</v>
      </c>
      <c r="N185" s="3" t="s">
        <v>684</v>
      </c>
      <c r="O185" s="3" t="s">
        <v>685</v>
      </c>
      <c r="P185">
        <f>IF(IFERROR(VLOOKUP(crocodile_dataset[[#This Row],[Observation ID]],A187:A1185,1,FALSE),0),1,0)</f>
        <v>0</v>
      </c>
    </row>
    <row r="186" spans="1:16" x14ac:dyDescent="0.2">
      <c r="A186" s="4">
        <v>185</v>
      </c>
      <c r="B186" s="3" t="s">
        <v>145</v>
      </c>
      <c r="C186" s="3" t="s">
        <v>146</v>
      </c>
      <c r="D186" s="3" t="s">
        <v>17</v>
      </c>
      <c r="E186" s="3" t="s">
        <v>18</v>
      </c>
      <c r="F186" s="1">
        <v>2.0099999999999998</v>
      </c>
      <c r="G186" s="1">
        <v>64.3</v>
      </c>
      <c r="H186" s="3" t="s">
        <v>37</v>
      </c>
      <c r="I186" s="3" t="s">
        <v>104</v>
      </c>
      <c r="J186" s="2" t="s">
        <v>686</v>
      </c>
      <c r="K186" s="3" t="s">
        <v>148</v>
      </c>
      <c r="L186" s="3" t="s">
        <v>475</v>
      </c>
      <c r="M186" s="3" t="s">
        <v>41</v>
      </c>
      <c r="N186" s="3" t="s">
        <v>687</v>
      </c>
      <c r="O186" s="3" t="s">
        <v>688</v>
      </c>
      <c r="P186">
        <f>IF(IFERROR(VLOOKUP(crocodile_dataset[[#This Row],[Observation ID]],A188:A1186,1,FALSE),0),1,0)</f>
        <v>0</v>
      </c>
    </row>
    <row r="187" spans="1:16" x14ac:dyDescent="0.2">
      <c r="A187" s="4">
        <v>186</v>
      </c>
      <c r="B187" s="3" t="s">
        <v>320</v>
      </c>
      <c r="C187" s="3" t="s">
        <v>321</v>
      </c>
      <c r="D187" s="3" t="s">
        <v>17</v>
      </c>
      <c r="E187" s="3" t="s">
        <v>203</v>
      </c>
      <c r="F187" s="1">
        <v>0.5</v>
      </c>
      <c r="G187" s="1">
        <v>26.4</v>
      </c>
      <c r="H187" s="3" t="s">
        <v>156</v>
      </c>
      <c r="I187" s="3" t="s">
        <v>104</v>
      </c>
      <c r="J187" s="2" t="s">
        <v>51</v>
      </c>
      <c r="K187" s="3" t="s">
        <v>297</v>
      </c>
      <c r="L187" s="3" t="s">
        <v>355</v>
      </c>
      <c r="M187" s="3" t="s">
        <v>323</v>
      </c>
      <c r="N187" s="3" t="s">
        <v>689</v>
      </c>
      <c r="O187" s="3" t="s">
        <v>690</v>
      </c>
      <c r="P187">
        <f>IF(IFERROR(VLOOKUP(crocodile_dataset[[#This Row],[Observation ID]],A189:A1187,1,FALSE),0),1,0)</f>
        <v>0</v>
      </c>
    </row>
    <row r="188" spans="1:16" x14ac:dyDescent="0.2">
      <c r="A188" s="4">
        <v>187</v>
      </c>
      <c r="B188" s="3" t="s">
        <v>87</v>
      </c>
      <c r="C188" s="3" t="s">
        <v>88</v>
      </c>
      <c r="D188" s="3" t="s">
        <v>17</v>
      </c>
      <c r="E188" s="3" t="s">
        <v>69</v>
      </c>
      <c r="F188" s="1">
        <v>1.03</v>
      </c>
      <c r="G188" s="1">
        <v>11.3</v>
      </c>
      <c r="H188" s="3" t="s">
        <v>61</v>
      </c>
      <c r="I188" s="3" t="s">
        <v>104</v>
      </c>
      <c r="J188" s="2" t="s">
        <v>691</v>
      </c>
      <c r="K188" s="3" t="s">
        <v>272</v>
      </c>
      <c r="L188" s="3" t="s">
        <v>72</v>
      </c>
      <c r="M188" s="3" t="s">
        <v>32</v>
      </c>
      <c r="N188" s="3" t="s">
        <v>692</v>
      </c>
      <c r="O188" s="3" t="s">
        <v>693</v>
      </c>
      <c r="P188">
        <f>IF(IFERROR(VLOOKUP(crocodile_dataset[[#This Row],[Observation ID]],A190:A1188,1,FALSE),0),1,0)</f>
        <v>0</v>
      </c>
    </row>
    <row r="189" spans="1:16" x14ac:dyDescent="0.2">
      <c r="A189" s="4">
        <v>188</v>
      </c>
      <c r="B189" s="3" t="s">
        <v>120</v>
      </c>
      <c r="C189" s="3" t="s">
        <v>121</v>
      </c>
      <c r="D189" s="3" t="s">
        <v>17</v>
      </c>
      <c r="E189" s="3" t="s">
        <v>18</v>
      </c>
      <c r="F189" s="1">
        <v>0.87</v>
      </c>
      <c r="G189" s="1">
        <v>36.9</v>
      </c>
      <c r="H189" s="3" t="s">
        <v>37</v>
      </c>
      <c r="I189" s="3" t="s">
        <v>20</v>
      </c>
      <c r="J189" s="2" t="s">
        <v>694</v>
      </c>
      <c r="K189" s="3" t="s">
        <v>135</v>
      </c>
      <c r="L189" s="3" t="s">
        <v>46</v>
      </c>
      <c r="M189" s="3" t="s">
        <v>73</v>
      </c>
      <c r="N189" s="3" t="s">
        <v>695</v>
      </c>
      <c r="O189" s="3" t="s">
        <v>696</v>
      </c>
      <c r="P189">
        <f>IF(IFERROR(VLOOKUP(crocodile_dataset[[#This Row],[Observation ID]],A191:A1189,1,FALSE),0),1,0)</f>
        <v>0</v>
      </c>
    </row>
    <row r="190" spans="1:16" x14ac:dyDescent="0.2">
      <c r="A190" s="4">
        <v>189</v>
      </c>
      <c r="B190" s="3" t="s">
        <v>15</v>
      </c>
      <c r="C190" s="3" t="s">
        <v>16</v>
      </c>
      <c r="D190" s="3" t="s">
        <v>17</v>
      </c>
      <c r="E190" s="3" t="s">
        <v>18</v>
      </c>
      <c r="F190" s="1">
        <v>2.1800000000000002</v>
      </c>
      <c r="G190" s="1">
        <v>75.2</v>
      </c>
      <c r="H190" s="3" t="s">
        <v>19</v>
      </c>
      <c r="I190" s="3" t="s">
        <v>38</v>
      </c>
      <c r="J190" s="2" t="s">
        <v>697</v>
      </c>
      <c r="K190" s="3" t="s">
        <v>22</v>
      </c>
      <c r="L190" s="3" t="s">
        <v>46</v>
      </c>
      <c r="M190" s="3" t="s">
        <v>24</v>
      </c>
      <c r="N190" s="3" t="s">
        <v>698</v>
      </c>
      <c r="O190" s="3" t="s">
        <v>699</v>
      </c>
      <c r="P190">
        <f>IF(IFERROR(VLOOKUP(crocodile_dataset[[#This Row],[Observation ID]],A192:A1190,1,FALSE),0),1,0)</f>
        <v>0</v>
      </c>
    </row>
    <row r="191" spans="1:16" x14ac:dyDescent="0.2">
      <c r="A191" s="4">
        <v>190</v>
      </c>
      <c r="B191" s="3" t="s">
        <v>35</v>
      </c>
      <c r="C191" s="3" t="s">
        <v>36</v>
      </c>
      <c r="D191" s="3" t="s">
        <v>17</v>
      </c>
      <c r="E191" s="3" t="s">
        <v>18</v>
      </c>
      <c r="F191" s="1">
        <v>1.1299999999999999</v>
      </c>
      <c r="G191" s="1">
        <v>101.7</v>
      </c>
      <c r="H191" s="3" t="s">
        <v>37</v>
      </c>
      <c r="I191" s="3" t="s">
        <v>20</v>
      </c>
      <c r="J191" s="2" t="s">
        <v>700</v>
      </c>
      <c r="K191" s="3" t="s">
        <v>30</v>
      </c>
      <c r="L191" s="3" t="s">
        <v>40</v>
      </c>
      <c r="M191" s="3" t="s">
        <v>41</v>
      </c>
      <c r="N191" s="3" t="s">
        <v>701</v>
      </c>
      <c r="O191" s="3" t="s">
        <v>702</v>
      </c>
      <c r="P191">
        <f>IF(IFERROR(VLOOKUP(crocodile_dataset[[#This Row],[Observation ID]],A193:A1191,1,FALSE),0),1,0)</f>
        <v>0</v>
      </c>
    </row>
    <row r="192" spans="1:16" x14ac:dyDescent="0.2">
      <c r="A192" s="4">
        <v>191</v>
      </c>
      <c r="B192" s="3" t="s">
        <v>145</v>
      </c>
      <c r="C192" s="3" t="s">
        <v>146</v>
      </c>
      <c r="D192" s="3" t="s">
        <v>17</v>
      </c>
      <c r="E192" s="3" t="s">
        <v>18</v>
      </c>
      <c r="F192" s="1">
        <v>2.74</v>
      </c>
      <c r="G192" s="1">
        <v>133.6</v>
      </c>
      <c r="H192" s="3" t="s">
        <v>19</v>
      </c>
      <c r="I192" s="3" t="s">
        <v>20</v>
      </c>
      <c r="J192" s="2" t="s">
        <v>703</v>
      </c>
      <c r="K192" s="3" t="s">
        <v>148</v>
      </c>
      <c r="L192" s="3" t="s">
        <v>23</v>
      </c>
      <c r="M192" s="3" t="s">
        <v>41</v>
      </c>
      <c r="N192" s="3" t="s">
        <v>704</v>
      </c>
      <c r="O192" s="3" t="s">
        <v>705</v>
      </c>
      <c r="P192">
        <f>IF(IFERROR(VLOOKUP(crocodile_dataset[[#This Row],[Observation ID]],A194:A1192,1,FALSE),0),1,0)</f>
        <v>0</v>
      </c>
    </row>
    <row r="193" spans="1:16" x14ac:dyDescent="0.2">
      <c r="A193" s="4">
        <v>192</v>
      </c>
      <c r="B193" s="3" t="s">
        <v>145</v>
      </c>
      <c r="C193" s="3" t="s">
        <v>146</v>
      </c>
      <c r="D193" s="3" t="s">
        <v>17</v>
      </c>
      <c r="E193" s="3" t="s">
        <v>18</v>
      </c>
      <c r="F193" s="1">
        <v>2.13</v>
      </c>
      <c r="G193" s="1">
        <v>75.2</v>
      </c>
      <c r="H193" s="3" t="s">
        <v>61</v>
      </c>
      <c r="I193" s="3" t="s">
        <v>38</v>
      </c>
      <c r="J193" s="2" t="s">
        <v>706</v>
      </c>
      <c r="K193" s="3" t="s">
        <v>148</v>
      </c>
      <c r="L193" s="3" t="s">
        <v>23</v>
      </c>
      <c r="M193" s="3" t="s">
        <v>41</v>
      </c>
      <c r="N193" s="3" t="s">
        <v>707</v>
      </c>
      <c r="O193" s="3" t="s">
        <v>708</v>
      </c>
      <c r="P193">
        <f>IF(IFERROR(VLOOKUP(crocodile_dataset[[#This Row],[Observation ID]],A195:A1193,1,FALSE),0),1,0)</f>
        <v>0</v>
      </c>
    </row>
    <row r="194" spans="1:16" x14ac:dyDescent="0.2">
      <c r="A194" s="4">
        <v>193</v>
      </c>
      <c r="B194" s="3" t="s">
        <v>120</v>
      </c>
      <c r="C194" s="3" t="s">
        <v>121</v>
      </c>
      <c r="D194" s="3" t="s">
        <v>17</v>
      </c>
      <c r="E194" s="3" t="s">
        <v>18</v>
      </c>
      <c r="F194" s="1">
        <v>0.76</v>
      </c>
      <c r="G194" s="1">
        <v>29.5</v>
      </c>
      <c r="H194" s="3" t="s">
        <v>37</v>
      </c>
      <c r="I194" s="3" t="s">
        <v>104</v>
      </c>
      <c r="J194" s="2" t="s">
        <v>709</v>
      </c>
      <c r="K194" s="3" t="s">
        <v>135</v>
      </c>
      <c r="L194" s="3" t="s">
        <v>124</v>
      </c>
      <c r="M194" s="3" t="s">
        <v>73</v>
      </c>
      <c r="N194" s="3" t="s">
        <v>710</v>
      </c>
      <c r="O194" s="3" t="s">
        <v>711</v>
      </c>
      <c r="P194">
        <f>IF(IFERROR(VLOOKUP(crocodile_dataset[[#This Row],[Observation ID]],A196:A1194,1,FALSE),0),1,0)</f>
        <v>0</v>
      </c>
    </row>
    <row r="195" spans="1:16" x14ac:dyDescent="0.2">
      <c r="A195" s="4">
        <v>194</v>
      </c>
      <c r="B195" s="3" t="s">
        <v>87</v>
      </c>
      <c r="C195" s="3" t="s">
        <v>88</v>
      </c>
      <c r="D195" s="3" t="s">
        <v>17</v>
      </c>
      <c r="E195" s="3" t="s">
        <v>69</v>
      </c>
      <c r="F195" s="1">
        <v>1</v>
      </c>
      <c r="G195" s="1">
        <v>10</v>
      </c>
      <c r="H195" s="3" t="s">
        <v>19</v>
      </c>
      <c r="I195" s="3" t="s">
        <v>20</v>
      </c>
      <c r="J195" s="2" t="s">
        <v>712</v>
      </c>
      <c r="K195" s="3" t="s">
        <v>297</v>
      </c>
      <c r="L195" s="3" t="s">
        <v>91</v>
      </c>
      <c r="M195" s="3" t="s">
        <v>32</v>
      </c>
      <c r="N195" s="3" t="s">
        <v>713</v>
      </c>
      <c r="O195" s="3" t="s">
        <v>714</v>
      </c>
      <c r="P195">
        <f>IF(IFERROR(VLOOKUP(crocodile_dataset[[#This Row],[Observation ID]],A197:A1195,1,FALSE),0),1,0)</f>
        <v>0</v>
      </c>
    </row>
    <row r="196" spans="1:16" x14ac:dyDescent="0.2">
      <c r="A196" s="4">
        <v>195</v>
      </c>
      <c r="B196" s="3" t="s">
        <v>183</v>
      </c>
      <c r="C196" s="3" t="s">
        <v>184</v>
      </c>
      <c r="D196" s="3" t="s">
        <v>17</v>
      </c>
      <c r="E196" s="3" t="s">
        <v>18</v>
      </c>
      <c r="F196" s="1">
        <v>2.15</v>
      </c>
      <c r="G196" s="1">
        <v>70.3</v>
      </c>
      <c r="H196" s="3" t="s">
        <v>61</v>
      </c>
      <c r="I196" s="3" t="s">
        <v>20</v>
      </c>
      <c r="J196" s="2" t="s">
        <v>715</v>
      </c>
      <c r="K196" s="3" t="s">
        <v>130</v>
      </c>
      <c r="L196" s="3" t="s">
        <v>195</v>
      </c>
      <c r="M196" s="3" t="s">
        <v>41</v>
      </c>
      <c r="N196" s="3" t="s">
        <v>716</v>
      </c>
      <c r="O196" s="3" t="s">
        <v>717</v>
      </c>
      <c r="P196">
        <f>IF(IFERROR(VLOOKUP(crocodile_dataset[[#This Row],[Observation ID]],A198:A1196,1,FALSE),0),1,0)</f>
        <v>0</v>
      </c>
    </row>
    <row r="197" spans="1:16" x14ac:dyDescent="0.2">
      <c r="A197" s="4">
        <v>196</v>
      </c>
      <c r="B197" s="3" t="s">
        <v>120</v>
      </c>
      <c r="C197" s="3" t="s">
        <v>121</v>
      </c>
      <c r="D197" s="3" t="s">
        <v>17</v>
      </c>
      <c r="E197" s="3" t="s">
        <v>18</v>
      </c>
      <c r="F197" s="1">
        <v>2.54</v>
      </c>
      <c r="G197" s="1">
        <v>103.5</v>
      </c>
      <c r="H197" s="3" t="s">
        <v>61</v>
      </c>
      <c r="I197" s="3" t="s">
        <v>104</v>
      </c>
      <c r="J197" s="2" t="s">
        <v>718</v>
      </c>
      <c r="K197" s="3" t="s">
        <v>135</v>
      </c>
      <c r="L197" s="3" t="s">
        <v>124</v>
      </c>
      <c r="M197" s="3" t="s">
        <v>73</v>
      </c>
      <c r="N197" s="3" t="s">
        <v>719</v>
      </c>
      <c r="O197" s="3" t="s">
        <v>720</v>
      </c>
      <c r="P197">
        <f>IF(IFERROR(VLOOKUP(crocodile_dataset[[#This Row],[Observation ID]],A199:A1197,1,FALSE),0),1,0)</f>
        <v>0</v>
      </c>
    </row>
    <row r="198" spans="1:16" x14ac:dyDescent="0.2">
      <c r="A198" s="4">
        <v>197</v>
      </c>
      <c r="B198" s="3" t="s">
        <v>87</v>
      </c>
      <c r="C198" s="3" t="s">
        <v>88</v>
      </c>
      <c r="D198" s="3" t="s">
        <v>17</v>
      </c>
      <c r="E198" s="3" t="s">
        <v>69</v>
      </c>
      <c r="F198" s="1">
        <v>0.99</v>
      </c>
      <c r="G198" s="1">
        <v>11.7</v>
      </c>
      <c r="H198" s="3" t="s">
        <v>19</v>
      </c>
      <c r="I198" s="3" t="s">
        <v>20</v>
      </c>
      <c r="J198" s="2" t="s">
        <v>721</v>
      </c>
      <c r="K198" s="3" t="s">
        <v>248</v>
      </c>
      <c r="L198" s="3" t="s">
        <v>72</v>
      </c>
      <c r="M198" s="3" t="s">
        <v>32</v>
      </c>
      <c r="N198" s="3" t="s">
        <v>722</v>
      </c>
      <c r="O198" s="3" t="s">
        <v>723</v>
      </c>
      <c r="P198">
        <f>IF(IFERROR(VLOOKUP(crocodile_dataset[[#This Row],[Observation ID]],A200:A1198,1,FALSE),0),1,0)</f>
        <v>0</v>
      </c>
    </row>
    <row r="199" spans="1:16" x14ac:dyDescent="0.2">
      <c r="A199" s="4">
        <v>198</v>
      </c>
      <c r="B199" s="3" t="s">
        <v>188</v>
      </c>
      <c r="C199" s="3" t="s">
        <v>189</v>
      </c>
      <c r="D199" s="3" t="s">
        <v>17</v>
      </c>
      <c r="E199" s="3" t="s">
        <v>18</v>
      </c>
      <c r="F199" s="1">
        <v>2.36</v>
      </c>
      <c r="G199" s="1">
        <v>83</v>
      </c>
      <c r="H199" s="3" t="s">
        <v>61</v>
      </c>
      <c r="I199" s="3" t="s">
        <v>38</v>
      </c>
      <c r="J199" s="2" t="s">
        <v>724</v>
      </c>
      <c r="K199" s="3" t="s">
        <v>191</v>
      </c>
      <c r="L199" s="3" t="s">
        <v>23</v>
      </c>
      <c r="M199" s="3" t="s">
        <v>24</v>
      </c>
      <c r="N199" s="3" t="s">
        <v>725</v>
      </c>
      <c r="O199" s="3" t="s">
        <v>726</v>
      </c>
      <c r="P199">
        <f>IF(IFERROR(VLOOKUP(crocodile_dataset[[#This Row],[Observation ID]],A201:A1199,1,FALSE),0),1,0)</f>
        <v>0</v>
      </c>
    </row>
    <row r="200" spans="1:16" x14ac:dyDescent="0.2">
      <c r="A200" s="4">
        <v>199</v>
      </c>
      <c r="B200" s="3" t="s">
        <v>59</v>
      </c>
      <c r="C200" s="3" t="s">
        <v>60</v>
      </c>
      <c r="D200" s="3" t="s">
        <v>17</v>
      </c>
      <c r="E200" s="3" t="s">
        <v>18</v>
      </c>
      <c r="F200" s="1">
        <v>2.89</v>
      </c>
      <c r="G200" s="1">
        <v>160.1</v>
      </c>
      <c r="H200" s="3" t="s">
        <v>19</v>
      </c>
      <c r="I200" s="3" t="s">
        <v>38</v>
      </c>
      <c r="J200" s="2" t="s">
        <v>727</v>
      </c>
      <c r="K200" s="3" t="s">
        <v>293</v>
      </c>
      <c r="L200" s="3" t="s">
        <v>581</v>
      </c>
      <c r="M200" s="3" t="s">
        <v>41</v>
      </c>
      <c r="N200" s="3" t="s">
        <v>728</v>
      </c>
      <c r="O200" s="3" t="s">
        <v>729</v>
      </c>
      <c r="P200">
        <f>IF(IFERROR(VLOOKUP(crocodile_dataset[[#This Row],[Observation ID]],A202:A1200,1,FALSE),0),1,0)</f>
        <v>0</v>
      </c>
    </row>
    <row r="201" spans="1:16" x14ac:dyDescent="0.2">
      <c r="A201" s="4">
        <v>200</v>
      </c>
      <c r="B201" s="3" t="s">
        <v>27</v>
      </c>
      <c r="C201" s="3" t="s">
        <v>28</v>
      </c>
      <c r="D201" s="3" t="s">
        <v>17</v>
      </c>
      <c r="E201" s="3" t="s">
        <v>18</v>
      </c>
      <c r="F201" s="1">
        <v>3.88</v>
      </c>
      <c r="G201" s="1">
        <v>266.2</v>
      </c>
      <c r="H201" s="3" t="s">
        <v>19</v>
      </c>
      <c r="I201" s="3" t="s">
        <v>20</v>
      </c>
      <c r="J201" s="2" t="s">
        <v>730</v>
      </c>
      <c r="K201" s="3" t="s">
        <v>240</v>
      </c>
      <c r="L201" s="3" t="s">
        <v>31</v>
      </c>
      <c r="M201" s="3" t="s">
        <v>32</v>
      </c>
      <c r="N201" s="3" t="s">
        <v>731</v>
      </c>
      <c r="O201" s="3" t="s">
        <v>732</v>
      </c>
      <c r="P201">
        <f>IF(IFERROR(VLOOKUP(crocodile_dataset[[#This Row],[Observation ID]],A203:A1201,1,FALSE),0),1,0)</f>
        <v>0</v>
      </c>
    </row>
    <row r="202" spans="1:16" x14ac:dyDescent="0.2">
      <c r="A202" s="4">
        <v>201</v>
      </c>
      <c r="B202" s="3" t="s">
        <v>127</v>
      </c>
      <c r="C202" s="3" t="s">
        <v>128</v>
      </c>
      <c r="D202" s="3" t="s">
        <v>17</v>
      </c>
      <c r="E202" s="3" t="s">
        <v>18</v>
      </c>
      <c r="F202" s="1">
        <v>3.58</v>
      </c>
      <c r="G202" s="1">
        <v>522.79999999999995</v>
      </c>
      <c r="H202" s="3" t="s">
        <v>61</v>
      </c>
      <c r="I202" s="3" t="s">
        <v>20</v>
      </c>
      <c r="J202" s="2" t="s">
        <v>733</v>
      </c>
      <c r="K202" s="3" t="s">
        <v>52</v>
      </c>
      <c r="L202" s="3" t="s">
        <v>479</v>
      </c>
      <c r="M202" s="3" t="s">
        <v>24</v>
      </c>
      <c r="N202" s="3" t="s">
        <v>734</v>
      </c>
      <c r="O202" s="3" t="s">
        <v>735</v>
      </c>
      <c r="P202">
        <f>IF(IFERROR(VLOOKUP(crocodile_dataset[[#This Row],[Observation ID]],A204:A1202,1,FALSE),0),1,0)</f>
        <v>0</v>
      </c>
    </row>
    <row r="203" spans="1:16" x14ac:dyDescent="0.2">
      <c r="A203" s="4">
        <v>202</v>
      </c>
      <c r="B203" s="3" t="s">
        <v>59</v>
      </c>
      <c r="C203" s="3" t="s">
        <v>60</v>
      </c>
      <c r="D203" s="3" t="s">
        <v>17</v>
      </c>
      <c r="E203" s="3" t="s">
        <v>18</v>
      </c>
      <c r="F203" s="1">
        <v>1.55</v>
      </c>
      <c r="G203" s="1">
        <v>54.2</v>
      </c>
      <c r="H203" s="3" t="s">
        <v>37</v>
      </c>
      <c r="I203" s="3" t="s">
        <v>20</v>
      </c>
      <c r="J203" s="2" t="s">
        <v>736</v>
      </c>
      <c r="K203" s="3" t="s">
        <v>98</v>
      </c>
      <c r="L203" s="3" t="s">
        <v>581</v>
      </c>
      <c r="M203" s="3" t="s">
        <v>41</v>
      </c>
      <c r="N203" s="3" t="s">
        <v>737</v>
      </c>
      <c r="O203" s="3" t="s">
        <v>738</v>
      </c>
      <c r="P203">
        <f>IF(IFERROR(VLOOKUP(crocodile_dataset[[#This Row],[Observation ID]],A205:A1203,1,FALSE),0),1,0)</f>
        <v>0</v>
      </c>
    </row>
    <row r="204" spans="1:16" x14ac:dyDescent="0.2">
      <c r="A204" s="4">
        <v>203</v>
      </c>
      <c r="B204" s="3" t="s">
        <v>115</v>
      </c>
      <c r="C204" s="3" t="s">
        <v>116</v>
      </c>
      <c r="D204" s="3" t="s">
        <v>17</v>
      </c>
      <c r="E204" s="3" t="s">
        <v>18</v>
      </c>
      <c r="F204" s="1">
        <v>0.56000000000000005</v>
      </c>
      <c r="G204" s="1">
        <v>133.9</v>
      </c>
      <c r="H204" s="3" t="s">
        <v>156</v>
      </c>
      <c r="I204" s="3" t="s">
        <v>104</v>
      </c>
      <c r="J204" s="2" t="s">
        <v>497</v>
      </c>
      <c r="K204" s="3" t="s">
        <v>637</v>
      </c>
      <c r="L204" s="3" t="s">
        <v>56</v>
      </c>
      <c r="M204" s="3" t="s">
        <v>24</v>
      </c>
      <c r="N204" s="3" t="s">
        <v>739</v>
      </c>
      <c r="O204" s="3" t="s">
        <v>740</v>
      </c>
      <c r="P204">
        <f>IF(IFERROR(VLOOKUP(crocodile_dataset[[#This Row],[Observation ID]],A206:A1204,1,FALSE),0),1,0)</f>
        <v>0</v>
      </c>
    </row>
    <row r="205" spans="1:16" x14ac:dyDescent="0.2">
      <c r="A205" s="4">
        <v>204</v>
      </c>
      <c r="B205" s="3" t="s">
        <v>49</v>
      </c>
      <c r="C205" s="3" t="s">
        <v>50</v>
      </c>
      <c r="D205" s="3" t="s">
        <v>17</v>
      </c>
      <c r="E205" s="3" t="s">
        <v>18</v>
      </c>
      <c r="F205" s="1">
        <v>2.25</v>
      </c>
      <c r="G205" s="1">
        <v>104.2</v>
      </c>
      <c r="H205" s="3" t="s">
        <v>37</v>
      </c>
      <c r="I205" s="3" t="s">
        <v>20</v>
      </c>
      <c r="J205" s="2" t="s">
        <v>741</v>
      </c>
      <c r="K205" s="3" t="s">
        <v>742</v>
      </c>
      <c r="L205" s="3" t="s">
        <v>80</v>
      </c>
      <c r="M205" s="3" t="s">
        <v>32</v>
      </c>
      <c r="N205" s="3" t="s">
        <v>743</v>
      </c>
      <c r="O205" s="3" t="s">
        <v>744</v>
      </c>
      <c r="P205">
        <f>IF(IFERROR(VLOOKUP(crocodile_dataset[[#This Row],[Observation ID]],A207:A1205,1,FALSE),0),1,0)</f>
        <v>0</v>
      </c>
    </row>
    <row r="206" spans="1:16" x14ac:dyDescent="0.2">
      <c r="A206" s="4">
        <v>205</v>
      </c>
      <c r="B206" s="3" t="s">
        <v>115</v>
      </c>
      <c r="C206" s="3" t="s">
        <v>116</v>
      </c>
      <c r="D206" s="3" t="s">
        <v>17</v>
      </c>
      <c r="E206" s="3" t="s">
        <v>18</v>
      </c>
      <c r="F206" s="1">
        <v>4.62</v>
      </c>
      <c r="G206" s="1">
        <v>712</v>
      </c>
      <c r="H206" s="3" t="s">
        <v>19</v>
      </c>
      <c r="I206" s="3" t="s">
        <v>38</v>
      </c>
      <c r="J206" s="2" t="s">
        <v>745</v>
      </c>
      <c r="K206" s="3" t="s">
        <v>223</v>
      </c>
      <c r="L206" s="3" t="s">
        <v>80</v>
      </c>
      <c r="M206" s="3" t="s">
        <v>24</v>
      </c>
      <c r="N206" s="3" t="s">
        <v>746</v>
      </c>
      <c r="O206" s="3" t="s">
        <v>747</v>
      </c>
      <c r="P206">
        <f>IF(IFERROR(VLOOKUP(crocodile_dataset[[#This Row],[Observation ID]],A208:A1206,1,FALSE),0),1,0)</f>
        <v>0</v>
      </c>
    </row>
    <row r="207" spans="1:16" x14ac:dyDescent="0.2">
      <c r="A207" s="4">
        <v>206</v>
      </c>
      <c r="B207" s="3" t="s">
        <v>15</v>
      </c>
      <c r="C207" s="3" t="s">
        <v>16</v>
      </c>
      <c r="D207" s="3" t="s">
        <v>17</v>
      </c>
      <c r="E207" s="3" t="s">
        <v>18</v>
      </c>
      <c r="F207" s="1">
        <v>1.83</v>
      </c>
      <c r="G207" s="1">
        <v>54.7</v>
      </c>
      <c r="H207" s="3" t="s">
        <v>19</v>
      </c>
      <c r="I207" s="3" t="s">
        <v>20</v>
      </c>
      <c r="J207" s="2" t="s">
        <v>748</v>
      </c>
      <c r="K207" s="3" t="s">
        <v>233</v>
      </c>
      <c r="L207" s="3" t="s">
        <v>23</v>
      </c>
      <c r="M207" s="3" t="s">
        <v>24</v>
      </c>
      <c r="N207" s="3" t="s">
        <v>749</v>
      </c>
      <c r="O207" s="3" t="s">
        <v>750</v>
      </c>
      <c r="P207">
        <f>IF(IFERROR(VLOOKUP(crocodile_dataset[[#This Row],[Observation ID]],A209:A1207,1,FALSE),0),1,0)</f>
        <v>0</v>
      </c>
    </row>
    <row r="208" spans="1:16" x14ac:dyDescent="0.2">
      <c r="A208" s="4">
        <v>207</v>
      </c>
      <c r="B208" s="3" t="s">
        <v>67</v>
      </c>
      <c r="C208" s="3" t="s">
        <v>68</v>
      </c>
      <c r="D208" s="3" t="s">
        <v>17</v>
      </c>
      <c r="E208" s="3" t="s">
        <v>69</v>
      </c>
      <c r="F208" s="1">
        <v>1.51</v>
      </c>
      <c r="G208" s="1">
        <v>22.3</v>
      </c>
      <c r="H208" s="3" t="s">
        <v>19</v>
      </c>
      <c r="I208" s="3" t="s">
        <v>104</v>
      </c>
      <c r="J208" s="2" t="s">
        <v>751</v>
      </c>
      <c r="K208" s="3" t="s">
        <v>142</v>
      </c>
      <c r="L208" s="3" t="s">
        <v>310</v>
      </c>
      <c r="M208" s="3" t="s">
        <v>73</v>
      </c>
      <c r="N208" s="3" t="s">
        <v>752</v>
      </c>
      <c r="O208" s="3" t="s">
        <v>753</v>
      </c>
      <c r="P208">
        <f>IF(IFERROR(VLOOKUP(crocodile_dataset[[#This Row],[Observation ID]],A210:A1208,1,FALSE),0),1,0)</f>
        <v>0</v>
      </c>
    </row>
    <row r="209" spans="1:16" x14ac:dyDescent="0.2">
      <c r="A209" s="4">
        <v>208</v>
      </c>
      <c r="B209" s="3" t="s">
        <v>127</v>
      </c>
      <c r="C209" s="3" t="s">
        <v>128</v>
      </c>
      <c r="D209" s="3" t="s">
        <v>17</v>
      </c>
      <c r="E209" s="3" t="s">
        <v>18</v>
      </c>
      <c r="F209" s="1">
        <v>5.91</v>
      </c>
      <c r="G209" s="1">
        <v>906.6</v>
      </c>
      <c r="H209" s="3" t="s">
        <v>19</v>
      </c>
      <c r="I209" s="3" t="s">
        <v>20</v>
      </c>
      <c r="J209" s="2" t="s">
        <v>754</v>
      </c>
      <c r="K209" s="3" t="s">
        <v>210</v>
      </c>
      <c r="L209" s="3" t="s">
        <v>479</v>
      </c>
      <c r="M209" s="3" t="s">
        <v>24</v>
      </c>
      <c r="N209" s="3" t="s">
        <v>755</v>
      </c>
      <c r="O209" s="3" t="s">
        <v>756</v>
      </c>
      <c r="P209">
        <f>IF(IFERROR(VLOOKUP(crocodile_dataset[[#This Row],[Observation ID]],A211:A1209,1,FALSE),0),1,0)</f>
        <v>0</v>
      </c>
    </row>
    <row r="210" spans="1:16" x14ac:dyDescent="0.2">
      <c r="A210" s="4">
        <v>209</v>
      </c>
      <c r="B210" s="3" t="s">
        <v>145</v>
      </c>
      <c r="C210" s="3" t="s">
        <v>146</v>
      </c>
      <c r="D210" s="3" t="s">
        <v>17</v>
      </c>
      <c r="E210" s="3" t="s">
        <v>18</v>
      </c>
      <c r="F210" s="1">
        <v>2.96</v>
      </c>
      <c r="G210" s="1">
        <v>120.7</v>
      </c>
      <c r="H210" s="3" t="s">
        <v>61</v>
      </c>
      <c r="I210" s="3" t="s">
        <v>38</v>
      </c>
      <c r="J210" s="2" t="s">
        <v>757</v>
      </c>
      <c r="K210" s="3" t="s">
        <v>148</v>
      </c>
      <c r="L210" s="3" t="s">
        <v>23</v>
      </c>
      <c r="M210" s="3" t="s">
        <v>41</v>
      </c>
      <c r="N210" s="3" t="s">
        <v>758</v>
      </c>
      <c r="O210" s="3" t="s">
        <v>759</v>
      </c>
      <c r="P210">
        <f>IF(IFERROR(VLOOKUP(crocodile_dataset[[#This Row],[Observation ID]],A212:A1210,1,FALSE),0),1,0)</f>
        <v>0</v>
      </c>
    </row>
    <row r="211" spans="1:16" x14ac:dyDescent="0.2">
      <c r="A211" s="4">
        <v>210</v>
      </c>
      <c r="B211" s="3" t="s">
        <v>127</v>
      </c>
      <c r="C211" s="3" t="s">
        <v>128</v>
      </c>
      <c r="D211" s="3" t="s">
        <v>17</v>
      </c>
      <c r="E211" s="3" t="s">
        <v>18</v>
      </c>
      <c r="F211" s="1">
        <v>6.02</v>
      </c>
      <c r="G211" s="1">
        <v>1085.5999999999999</v>
      </c>
      <c r="H211" s="3" t="s">
        <v>19</v>
      </c>
      <c r="I211" s="3" t="s">
        <v>104</v>
      </c>
      <c r="J211" s="2" t="s">
        <v>760</v>
      </c>
      <c r="K211" s="3" t="s">
        <v>191</v>
      </c>
      <c r="L211" s="3" t="s">
        <v>131</v>
      </c>
      <c r="M211" s="3" t="s">
        <v>24</v>
      </c>
      <c r="N211" s="3" t="s">
        <v>761</v>
      </c>
      <c r="O211" s="3" t="s">
        <v>762</v>
      </c>
      <c r="P211">
        <f>IF(IFERROR(VLOOKUP(crocodile_dataset[[#This Row],[Observation ID]],A213:A1211,1,FALSE),0),1,0)</f>
        <v>0</v>
      </c>
    </row>
    <row r="212" spans="1:16" x14ac:dyDescent="0.2">
      <c r="A212" s="4">
        <v>211</v>
      </c>
      <c r="B212" s="3" t="s">
        <v>67</v>
      </c>
      <c r="C212" s="3" t="s">
        <v>68</v>
      </c>
      <c r="D212" s="3" t="s">
        <v>17</v>
      </c>
      <c r="E212" s="3" t="s">
        <v>69</v>
      </c>
      <c r="F212" s="1">
        <v>1.51</v>
      </c>
      <c r="G212" s="1">
        <v>23.7</v>
      </c>
      <c r="H212" s="3" t="s">
        <v>19</v>
      </c>
      <c r="I212" s="3" t="s">
        <v>38</v>
      </c>
      <c r="J212" s="2" t="s">
        <v>763</v>
      </c>
      <c r="K212" s="3" t="s">
        <v>71</v>
      </c>
      <c r="L212" s="3" t="s">
        <v>72</v>
      </c>
      <c r="M212" s="3" t="s">
        <v>73</v>
      </c>
      <c r="N212" s="3" t="s">
        <v>764</v>
      </c>
      <c r="O212" s="3" t="s">
        <v>765</v>
      </c>
      <c r="P212">
        <f>IF(IFERROR(VLOOKUP(crocodile_dataset[[#This Row],[Observation ID]],A214:A1212,1,FALSE),0),1,0)</f>
        <v>0</v>
      </c>
    </row>
    <row r="213" spans="1:16" x14ac:dyDescent="0.2">
      <c r="A213" s="4">
        <v>212</v>
      </c>
      <c r="B213" s="3" t="s">
        <v>120</v>
      </c>
      <c r="C213" s="3" t="s">
        <v>121</v>
      </c>
      <c r="D213" s="3" t="s">
        <v>17</v>
      </c>
      <c r="E213" s="3" t="s">
        <v>18</v>
      </c>
      <c r="F213" s="1">
        <v>3.09</v>
      </c>
      <c r="G213" s="1">
        <v>169.1</v>
      </c>
      <c r="H213" s="3" t="s">
        <v>61</v>
      </c>
      <c r="I213" s="3" t="s">
        <v>20</v>
      </c>
      <c r="J213" s="2" t="s">
        <v>766</v>
      </c>
      <c r="K213" s="3" t="s">
        <v>123</v>
      </c>
      <c r="L213" s="3" t="s">
        <v>46</v>
      </c>
      <c r="M213" s="3" t="s">
        <v>73</v>
      </c>
      <c r="N213" s="3" t="s">
        <v>767</v>
      </c>
      <c r="O213" s="3" t="s">
        <v>768</v>
      </c>
      <c r="P213">
        <f>IF(IFERROR(VLOOKUP(crocodile_dataset[[#This Row],[Observation ID]],A215:A1213,1,FALSE),0),1,0)</f>
        <v>0</v>
      </c>
    </row>
    <row r="214" spans="1:16" x14ac:dyDescent="0.2">
      <c r="A214" s="4">
        <v>213</v>
      </c>
      <c r="B214" s="3" t="s">
        <v>320</v>
      </c>
      <c r="C214" s="3" t="s">
        <v>321</v>
      </c>
      <c r="D214" s="3" t="s">
        <v>17</v>
      </c>
      <c r="E214" s="3" t="s">
        <v>203</v>
      </c>
      <c r="F214" s="1">
        <v>2.61</v>
      </c>
      <c r="G214" s="1">
        <v>134.19999999999999</v>
      </c>
      <c r="H214" s="3" t="s">
        <v>61</v>
      </c>
      <c r="I214" s="3" t="s">
        <v>20</v>
      </c>
      <c r="J214" s="2" t="s">
        <v>769</v>
      </c>
      <c r="K214" s="3" t="s">
        <v>354</v>
      </c>
      <c r="L214" s="3" t="s">
        <v>23</v>
      </c>
      <c r="M214" s="3" t="s">
        <v>323</v>
      </c>
      <c r="N214" s="3" t="s">
        <v>770</v>
      </c>
      <c r="O214" s="3" t="s">
        <v>771</v>
      </c>
      <c r="P214">
        <f>IF(IFERROR(VLOOKUP(crocodile_dataset[[#This Row],[Observation ID]],A216:A1214,1,FALSE),0),1,0)</f>
        <v>0</v>
      </c>
    </row>
    <row r="215" spans="1:16" x14ac:dyDescent="0.2">
      <c r="A215" s="4">
        <v>214</v>
      </c>
      <c r="B215" s="3" t="s">
        <v>27</v>
      </c>
      <c r="C215" s="3" t="s">
        <v>28</v>
      </c>
      <c r="D215" s="3" t="s">
        <v>17</v>
      </c>
      <c r="E215" s="3" t="s">
        <v>18</v>
      </c>
      <c r="F215" s="1">
        <v>2.44</v>
      </c>
      <c r="G215" s="1">
        <v>113.3</v>
      </c>
      <c r="H215" s="3" t="s">
        <v>37</v>
      </c>
      <c r="I215" s="3" t="s">
        <v>20</v>
      </c>
      <c r="J215" s="2" t="s">
        <v>772</v>
      </c>
      <c r="K215" s="3" t="s">
        <v>45</v>
      </c>
      <c r="L215" s="3" t="s">
        <v>389</v>
      </c>
      <c r="M215" s="3" t="s">
        <v>32</v>
      </c>
      <c r="N215" s="3" t="s">
        <v>773</v>
      </c>
      <c r="O215" s="3" t="s">
        <v>774</v>
      </c>
      <c r="P215">
        <f>IF(IFERROR(VLOOKUP(crocodile_dataset[[#This Row],[Observation ID]],A217:A1215,1,FALSE),0),1,0)</f>
        <v>0</v>
      </c>
    </row>
    <row r="216" spans="1:16" x14ac:dyDescent="0.2">
      <c r="A216" s="4">
        <v>215</v>
      </c>
      <c r="B216" s="3" t="s">
        <v>87</v>
      </c>
      <c r="C216" s="3" t="s">
        <v>88</v>
      </c>
      <c r="D216" s="3" t="s">
        <v>17</v>
      </c>
      <c r="E216" s="3" t="s">
        <v>69</v>
      </c>
      <c r="F216" s="1">
        <v>0.93</v>
      </c>
      <c r="G216" s="1">
        <v>8.4</v>
      </c>
      <c r="H216" s="3" t="s">
        <v>19</v>
      </c>
      <c r="I216" s="3" t="s">
        <v>20</v>
      </c>
      <c r="J216" s="2" t="s">
        <v>775</v>
      </c>
      <c r="K216" s="3" t="s">
        <v>297</v>
      </c>
      <c r="L216" s="3" t="s">
        <v>91</v>
      </c>
      <c r="M216" s="3" t="s">
        <v>32</v>
      </c>
      <c r="N216" s="3" t="s">
        <v>776</v>
      </c>
      <c r="O216" s="3" t="s">
        <v>777</v>
      </c>
      <c r="P216">
        <f>IF(IFERROR(VLOOKUP(crocodile_dataset[[#This Row],[Observation ID]],A218:A1216,1,FALSE),0),1,0)</f>
        <v>0</v>
      </c>
    </row>
    <row r="217" spans="1:16" x14ac:dyDescent="0.2">
      <c r="A217" s="4">
        <v>216</v>
      </c>
      <c r="B217" s="3" t="s">
        <v>188</v>
      </c>
      <c r="C217" s="3" t="s">
        <v>189</v>
      </c>
      <c r="D217" s="3" t="s">
        <v>17</v>
      </c>
      <c r="E217" s="3" t="s">
        <v>18</v>
      </c>
      <c r="F217" s="1">
        <v>1.64</v>
      </c>
      <c r="G217" s="1">
        <v>42.3</v>
      </c>
      <c r="H217" s="3" t="s">
        <v>37</v>
      </c>
      <c r="I217" s="3" t="s">
        <v>20</v>
      </c>
      <c r="J217" s="2" t="s">
        <v>778</v>
      </c>
      <c r="K217" s="3" t="s">
        <v>191</v>
      </c>
      <c r="L217" s="3" t="s">
        <v>23</v>
      </c>
      <c r="M217" s="3" t="s">
        <v>24</v>
      </c>
      <c r="N217" s="3" t="s">
        <v>779</v>
      </c>
      <c r="O217" s="3" t="s">
        <v>780</v>
      </c>
      <c r="P217">
        <f>IF(IFERROR(VLOOKUP(crocodile_dataset[[#This Row],[Observation ID]],A219:A1217,1,FALSE),0),1,0)</f>
        <v>0</v>
      </c>
    </row>
    <row r="218" spans="1:16" x14ac:dyDescent="0.2">
      <c r="A218" s="4">
        <v>217</v>
      </c>
      <c r="B218" s="3" t="s">
        <v>201</v>
      </c>
      <c r="C218" s="3" t="s">
        <v>202</v>
      </c>
      <c r="D218" s="3" t="s">
        <v>17</v>
      </c>
      <c r="E218" s="3" t="s">
        <v>203</v>
      </c>
      <c r="F218" s="1">
        <v>2.23</v>
      </c>
      <c r="G218" s="1">
        <v>105.1</v>
      </c>
      <c r="H218" s="3" t="s">
        <v>61</v>
      </c>
      <c r="I218" s="3" t="s">
        <v>38</v>
      </c>
      <c r="J218" s="2" t="s">
        <v>781</v>
      </c>
      <c r="K218" s="3" t="s">
        <v>248</v>
      </c>
      <c r="L218" s="3" t="s">
        <v>23</v>
      </c>
      <c r="M218" s="3" t="s">
        <v>41</v>
      </c>
      <c r="N218" s="3" t="s">
        <v>782</v>
      </c>
      <c r="O218" s="3" t="s">
        <v>783</v>
      </c>
      <c r="P218">
        <f>IF(IFERROR(VLOOKUP(crocodile_dataset[[#This Row],[Observation ID]],A220:A1218,1,FALSE),0),1,0)</f>
        <v>0</v>
      </c>
    </row>
    <row r="219" spans="1:16" x14ac:dyDescent="0.2">
      <c r="A219" s="4">
        <v>218</v>
      </c>
      <c r="B219" s="3" t="s">
        <v>320</v>
      </c>
      <c r="C219" s="3" t="s">
        <v>321</v>
      </c>
      <c r="D219" s="3" t="s">
        <v>17</v>
      </c>
      <c r="E219" s="3" t="s">
        <v>203</v>
      </c>
      <c r="F219" s="1">
        <v>0.33</v>
      </c>
      <c r="G219" s="1">
        <v>32.6</v>
      </c>
      <c r="H219" s="3" t="s">
        <v>156</v>
      </c>
      <c r="I219" s="3" t="s">
        <v>104</v>
      </c>
      <c r="J219" s="2" t="s">
        <v>784</v>
      </c>
      <c r="K219" s="3" t="s">
        <v>330</v>
      </c>
      <c r="L219" s="3" t="s">
        <v>23</v>
      </c>
      <c r="M219" s="3" t="s">
        <v>323</v>
      </c>
      <c r="N219" s="3" t="s">
        <v>785</v>
      </c>
      <c r="O219" s="3" t="s">
        <v>786</v>
      </c>
      <c r="P219">
        <f>IF(IFERROR(VLOOKUP(crocodile_dataset[[#This Row],[Observation ID]],A221:A1219,1,FALSE),0),1,0)</f>
        <v>0</v>
      </c>
    </row>
    <row r="220" spans="1:16" x14ac:dyDescent="0.2">
      <c r="A220" s="4">
        <v>219</v>
      </c>
      <c r="B220" s="3" t="s">
        <v>183</v>
      </c>
      <c r="C220" s="3" t="s">
        <v>184</v>
      </c>
      <c r="D220" s="3" t="s">
        <v>17</v>
      </c>
      <c r="E220" s="3" t="s">
        <v>18</v>
      </c>
      <c r="F220" s="1">
        <v>2.0299999999999998</v>
      </c>
      <c r="G220" s="1">
        <v>73.2</v>
      </c>
      <c r="H220" s="3" t="s">
        <v>19</v>
      </c>
      <c r="I220" s="3" t="s">
        <v>20</v>
      </c>
      <c r="J220" s="2" t="s">
        <v>787</v>
      </c>
      <c r="K220" s="3" t="s">
        <v>130</v>
      </c>
      <c r="L220" s="3" t="s">
        <v>788</v>
      </c>
      <c r="M220" s="3" t="s">
        <v>41</v>
      </c>
      <c r="N220" s="3" t="s">
        <v>789</v>
      </c>
      <c r="O220" s="3" t="s">
        <v>790</v>
      </c>
      <c r="P220">
        <f>IF(IFERROR(VLOOKUP(crocodile_dataset[[#This Row],[Observation ID]],A222:A1220,1,FALSE),0),1,0)</f>
        <v>0</v>
      </c>
    </row>
    <row r="221" spans="1:16" x14ac:dyDescent="0.2">
      <c r="A221" s="4">
        <v>220</v>
      </c>
      <c r="B221" s="3" t="s">
        <v>392</v>
      </c>
      <c r="C221" s="3" t="s">
        <v>393</v>
      </c>
      <c r="D221" s="3" t="s">
        <v>17</v>
      </c>
      <c r="E221" s="3" t="s">
        <v>18</v>
      </c>
      <c r="F221" s="1">
        <v>2.76</v>
      </c>
      <c r="G221" s="1">
        <v>94.8</v>
      </c>
      <c r="H221" s="3" t="s">
        <v>61</v>
      </c>
      <c r="I221" s="3" t="s">
        <v>38</v>
      </c>
      <c r="J221" s="2" t="s">
        <v>791</v>
      </c>
      <c r="K221" s="3" t="s">
        <v>191</v>
      </c>
      <c r="L221" s="3" t="s">
        <v>46</v>
      </c>
      <c r="M221" s="3" t="s">
        <v>24</v>
      </c>
      <c r="N221" s="3" t="s">
        <v>792</v>
      </c>
      <c r="O221" s="3" t="s">
        <v>793</v>
      </c>
      <c r="P221">
        <f>IF(IFERROR(VLOOKUP(crocodile_dataset[[#This Row],[Observation ID]],A223:A1221,1,FALSE),0),1,0)</f>
        <v>0</v>
      </c>
    </row>
    <row r="222" spans="1:16" x14ac:dyDescent="0.2">
      <c r="A222" s="4">
        <v>221</v>
      </c>
      <c r="B222" s="3" t="s">
        <v>188</v>
      </c>
      <c r="C222" s="3" t="s">
        <v>189</v>
      </c>
      <c r="D222" s="3" t="s">
        <v>17</v>
      </c>
      <c r="E222" s="3" t="s">
        <v>18</v>
      </c>
      <c r="F222" s="1">
        <v>1.2</v>
      </c>
      <c r="G222" s="1">
        <v>40.700000000000003</v>
      </c>
      <c r="H222" s="3" t="s">
        <v>37</v>
      </c>
      <c r="I222" s="3" t="s">
        <v>104</v>
      </c>
      <c r="J222" s="2" t="s">
        <v>794</v>
      </c>
      <c r="K222" s="3" t="s">
        <v>252</v>
      </c>
      <c r="L222" s="3" t="s">
        <v>23</v>
      </c>
      <c r="M222" s="3" t="s">
        <v>24</v>
      </c>
      <c r="N222" s="3" t="s">
        <v>795</v>
      </c>
      <c r="O222" s="3" t="s">
        <v>796</v>
      </c>
      <c r="P222">
        <f>IF(IFERROR(VLOOKUP(crocodile_dataset[[#This Row],[Observation ID]],A224:A1222,1,FALSE),0),1,0)</f>
        <v>0</v>
      </c>
    </row>
    <row r="223" spans="1:16" x14ac:dyDescent="0.2">
      <c r="A223" s="4">
        <v>222</v>
      </c>
      <c r="B223" s="3" t="s">
        <v>27</v>
      </c>
      <c r="C223" s="3" t="s">
        <v>28</v>
      </c>
      <c r="D223" s="3" t="s">
        <v>17</v>
      </c>
      <c r="E223" s="3" t="s">
        <v>18</v>
      </c>
      <c r="F223" s="1">
        <v>2.77</v>
      </c>
      <c r="G223" s="1">
        <v>130</v>
      </c>
      <c r="H223" s="3" t="s">
        <v>19</v>
      </c>
      <c r="I223" s="3" t="s">
        <v>104</v>
      </c>
      <c r="J223" s="2" t="s">
        <v>797</v>
      </c>
      <c r="K223" s="3" t="s">
        <v>45</v>
      </c>
      <c r="L223" s="3" t="s">
        <v>131</v>
      </c>
      <c r="M223" s="3" t="s">
        <v>32</v>
      </c>
      <c r="N223" s="3" t="s">
        <v>798</v>
      </c>
      <c r="O223" s="3" t="s">
        <v>799</v>
      </c>
      <c r="P223">
        <f>IF(IFERROR(VLOOKUP(crocodile_dataset[[#This Row],[Observation ID]],A225:A1223,1,FALSE),0),1,0)</f>
        <v>0</v>
      </c>
    </row>
    <row r="224" spans="1:16" x14ac:dyDescent="0.2">
      <c r="A224" s="4">
        <v>223</v>
      </c>
      <c r="B224" s="3" t="s">
        <v>76</v>
      </c>
      <c r="C224" s="3" t="s">
        <v>77</v>
      </c>
      <c r="D224" s="3" t="s">
        <v>17</v>
      </c>
      <c r="E224" s="3" t="s">
        <v>18</v>
      </c>
      <c r="F224" s="1">
        <v>2.4</v>
      </c>
      <c r="G224" s="1">
        <v>111.4</v>
      </c>
      <c r="H224" s="3" t="s">
        <v>61</v>
      </c>
      <c r="I224" s="3" t="s">
        <v>20</v>
      </c>
      <c r="J224" s="2" t="s">
        <v>800</v>
      </c>
      <c r="K224" s="3" t="s">
        <v>415</v>
      </c>
      <c r="L224" s="3" t="s">
        <v>46</v>
      </c>
      <c r="M224" s="3" t="s">
        <v>24</v>
      </c>
      <c r="N224" s="3" t="s">
        <v>801</v>
      </c>
      <c r="O224" s="3" t="s">
        <v>802</v>
      </c>
      <c r="P224">
        <f>IF(IFERROR(VLOOKUP(crocodile_dataset[[#This Row],[Observation ID]],A226:A1224,1,FALSE),0),1,0)</f>
        <v>0</v>
      </c>
    </row>
    <row r="225" spans="1:16" x14ac:dyDescent="0.2">
      <c r="A225" s="4">
        <v>224</v>
      </c>
      <c r="B225" s="3" t="s">
        <v>15</v>
      </c>
      <c r="C225" s="3" t="s">
        <v>16</v>
      </c>
      <c r="D225" s="3" t="s">
        <v>17</v>
      </c>
      <c r="E225" s="3" t="s">
        <v>18</v>
      </c>
      <c r="F225" s="1">
        <v>2.78</v>
      </c>
      <c r="G225" s="1">
        <v>100.4</v>
      </c>
      <c r="H225" s="3" t="s">
        <v>61</v>
      </c>
      <c r="I225" s="3" t="s">
        <v>20</v>
      </c>
      <c r="J225" s="2" t="s">
        <v>803</v>
      </c>
      <c r="K225" s="3" t="s">
        <v>233</v>
      </c>
      <c r="L225" s="3" t="s">
        <v>46</v>
      </c>
      <c r="M225" s="3" t="s">
        <v>24</v>
      </c>
      <c r="N225" s="3" t="s">
        <v>804</v>
      </c>
      <c r="O225" s="3" t="s">
        <v>805</v>
      </c>
      <c r="P225">
        <f>IF(IFERROR(VLOOKUP(crocodile_dataset[[#This Row],[Observation ID]],A227:A1225,1,FALSE),0),1,0)</f>
        <v>0</v>
      </c>
    </row>
    <row r="226" spans="1:16" x14ac:dyDescent="0.2">
      <c r="A226" s="4">
        <v>225</v>
      </c>
      <c r="B226" s="3" t="s">
        <v>27</v>
      </c>
      <c r="C226" s="3" t="s">
        <v>28</v>
      </c>
      <c r="D226" s="3" t="s">
        <v>17</v>
      </c>
      <c r="E226" s="3" t="s">
        <v>18</v>
      </c>
      <c r="F226" s="1">
        <v>1.92</v>
      </c>
      <c r="G226" s="1">
        <v>107.4</v>
      </c>
      <c r="H226" s="3" t="s">
        <v>37</v>
      </c>
      <c r="I226" s="3" t="s">
        <v>104</v>
      </c>
      <c r="J226" s="2" t="s">
        <v>806</v>
      </c>
      <c r="K226" s="3" t="s">
        <v>45</v>
      </c>
      <c r="L226" s="3" t="s">
        <v>317</v>
      </c>
      <c r="M226" s="3" t="s">
        <v>32</v>
      </c>
      <c r="N226" s="3" t="s">
        <v>807</v>
      </c>
      <c r="O226" s="3" t="s">
        <v>808</v>
      </c>
      <c r="P226">
        <f>IF(IFERROR(VLOOKUP(crocodile_dataset[[#This Row],[Observation ID]],A228:A1226,1,FALSE),0),1,0)</f>
        <v>0</v>
      </c>
    </row>
    <row r="227" spans="1:16" x14ac:dyDescent="0.2">
      <c r="A227" s="4">
        <v>226</v>
      </c>
      <c r="B227" s="3" t="s">
        <v>35</v>
      </c>
      <c r="C227" s="3" t="s">
        <v>36</v>
      </c>
      <c r="D227" s="3" t="s">
        <v>17</v>
      </c>
      <c r="E227" s="3" t="s">
        <v>18</v>
      </c>
      <c r="F227" s="1">
        <v>3.88</v>
      </c>
      <c r="G227" s="1">
        <v>346.7</v>
      </c>
      <c r="H227" s="3" t="s">
        <v>19</v>
      </c>
      <c r="I227" s="3" t="s">
        <v>38</v>
      </c>
      <c r="J227" s="2" t="s">
        <v>809</v>
      </c>
      <c r="K227" s="3" t="s">
        <v>240</v>
      </c>
      <c r="L227" s="3" t="s">
        <v>40</v>
      </c>
      <c r="M227" s="3" t="s">
        <v>41</v>
      </c>
      <c r="N227" s="3" t="s">
        <v>810</v>
      </c>
      <c r="O227" s="3" t="s">
        <v>811</v>
      </c>
      <c r="P227">
        <f>IF(IFERROR(VLOOKUP(crocodile_dataset[[#This Row],[Observation ID]],A229:A1227,1,FALSE),0),1,0)</f>
        <v>0</v>
      </c>
    </row>
    <row r="228" spans="1:16" x14ac:dyDescent="0.2">
      <c r="A228" s="4">
        <v>227</v>
      </c>
      <c r="B228" s="3" t="s">
        <v>67</v>
      </c>
      <c r="C228" s="3" t="s">
        <v>68</v>
      </c>
      <c r="D228" s="3" t="s">
        <v>17</v>
      </c>
      <c r="E228" s="3" t="s">
        <v>69</v>
      </c>
      <c r="F228" s="1">
        <v>1.4</v>
      </c>
      <c r="G228" s="1">
        <v>22.8</v>
      </c>
      <c r="H228" s="3" t="s">
        <v>19</v>
      </c>
      <c r="I228" s="3" t="s">
        <v>20</v>
      </c>
      <c r="J228" s="2" t="s">
        <v>812</v>
      </c>
      <c r="K228" s="3" t="s">
        <v>142</v>
      </c>
      <c r="L228" s="3" t="s">
        <v>310</v>
      </c>
      <c r="M228" s="3" t="s">
        <v>73</v>
      </c>
      <c r="N228" s="3" t="s">
        <v>813</v>
      </c>
      <c r="O228" s="3" t="s">
        <v>814</v>
      </c>
      <c r="P228">
        <f>IF(IFERROR(VLOOKUP(crocodile_dataset[[#This Row],[Observation ID]],A230:A1228,1,FALSE),0),1,0)</f>
        <v>0</v>
      </c>
    </row>
    <row r="229" spans="1:16" x14ac:dyDescent="0.2">
      <c r="A229" s="4">
        <v>228</v>
      </c>
      <c r="B229" s="3" t="s">
        <v>320</v>
      </c>
      <c r="C229" s="3" t="s">
        <v>321</v>
      </c>
      <c r="D229" s="3" t="s">
        <v>17</v>
      </c>
      <c r="E229" s="3" t="s">
        <v>203</v>
      </c>
      <c r="F229" s="1">
        <v>1.79</v>
      </c>
      <c r="G229" s="1">
        <v>66.7</v>
      </c>
      <c r="H229" s="3" t="s">
        <v>37</v>
      </c>
      <c r="I229" s="3" t="s">
        <v>20</v>
      </c>
      <c r="J229" s="2" t="s">
        <v>815</v>
      </c>
      <c r="K229" s="3" t="s">
        <v>354</v>
      </c>
      <c r="L229" s="3" t="s">
        <v>23</v>
      </c>
      <c r="M229" s="3" t="s">
        <v>323</v>
      </c>
      <c r="N229" s="3" t="s">
        <v>816</v>
      </c>
      <c r="O229" s="3" t="s">
        <v>817</v>
      </c>
      <c r="P229">
        <f>IF(IFERROR(VLOOKUP(crocodile_dataset[[#This Row],[Observation ID]],A231:A1229,1,FALSE),0),1,0)</f>
        <v>0</v>
      </c>
    </row>
    <row r="230" spans="1:16" x14ac:dyDescent="0.2">
      <c r="A230" s="4">
        <v>229</v>
      </c>
      <c r="B230" s="3" t="s">
        <v>35</v>
      </c>
      <c r="C230" s="3" t="s">
        <v>36</v>
      </c>
      <c r="D230" s="3" t="s">
        <v>17</v>
      </c>
      <c r="E230" s="3" t="s">
        <v>18</v>
      </c>
      <c r="F230" s="1">
        <v>2.99</v>
      </c>
      <c r="G230" s="1">
        <v>215.3</v>
      </c>
      <c r="H230" s="3" t="s">
        <v>37</v>
      </c>
      <c r="I230" s="3" t="s">
        <v>104</v>
      </c>
      <c r="J230" s="2" t="s">
        <v>818</v>
      </c>
      <c r="K230" s="3" t="s">
        <v>30</v>
      </c>
      <c r="L230" s="3" t="s">
        <v>244</v>
      </c>
      <c r="M230" s="3" t="s">
        <v>41</v>
      </c>
      <c r="N230" s="3" t="s">
        <v>819</v>
      </c>
      <c r="O230" s="3" t="s">
        <v>820</v>
      </c>
      <c r="P230">
        <f>IF(IFERROR(VLOOKUP(crocodile_dataset[[#This Row],[Observation ID]],A232:A1230,1,FALSE),0),1,0)</f>
        <v>0</v>
      </c>
    </row>
    <row r="231" spans="1:16" x14ac:dyDescent="0.2">
      <c r="A231" s="4">
        <v>230</v>
      </c>
      <c r="B231" s="3" t="s">
        <v>188</v>
      </c>
      <c r="C231" s="3" t="s">
        <v>189</v>
      </c>
      <c r="D231" s="3" t="s">
        <v>17</v>
      </c>
      <c r="E231" s="3" t="s">
        <v>18</v>
      </c>
      <c r="F231" s="1">
        <v>2.87</v>
      </c>
      <c r="G231" s="1">
        <v>128</v>
      </c>
      <c r="H231" s="3" t="s">
        <v>19</v>
      </c>
      <c r="I231" s="3" t="s">
        <v>20</v>
      </c>
      <c r="J231" s="2" t="s">
        <v>821</v>
      </c>
      <c r="K231" s="3" t="s">
        <v>252</v>
      </c>
      <c r="L231" s="3" t="s">
        <v>46</v>
      </c>
      <c r="M231" s="3" t="s">
        <v>24</v>
      </c>
      <c r="N231" s="3" t="s">
        <v>822</v>
      </c>
      <c r="O231" s="3" t="s">
        <v>823</v>
      </c>
      <c r="P231">
        <f>IF(IFERROR(VLOOKUP(crocodile_dataset[[#This Row],[Observation ID]],A233:A1231,1,FALSE),0),1,0)</f>
        <v>0</v>
      </c>
    </row>
    <row r="232" spans="1:16" x14ac:dyDescent="0.2">
      <c r="A232" s="4">
        <v>231</v>
      </c>
      <c r="B232" s="3" t="s">
        <v>35</v>
      </c>
      <c r="C232" s="3" t="s">
        <v>36</v>
      </c>
      <c r="D232" s="3" t="s">
        <v>17</v>
      </c>
      <c r="E232" s="3" t="s">
        <v>18</v>
      </c>
      <c r="F232" s="1">
        <v>0.82</v>
      </c>
      <c r="G232" s="1">
        <v>93.9</v>
      </c>
      <c r="H232" s="3" t="s">
        <v>156</v>
      </c>
      <c r="I232" s="3" t="s">
        <v>20</v>
      </c>
      <c r="J232" s="2" t="s">
        <v>824</v>
      </c>
      <c r="K232" s="3" t="s">
        <v>30</v>
      </c>
      <c r="L232" s="3" t="s">
        <v>40</v>
      </c>
      <c r="M232" s="3" t="s">
        <v>41</v>
      </c>
      <c r="N232" s="3" t="s">
        <v>825</v>
      </c>
      <c r="O232" s="3" t="s">
        <v>826</v>
      </c>
      <c r="P232">
        <f>IF(IFERROR(VLOOKUP(crocodile_dataset[[#This Row],[Observation ID]],A234:A1232,1,FALSE),0),1,0)</f>
        <v>0</v>
      </c>
    </row>
    <row r="233" spans="1:16" x14ac:dyDescent="0.2">
      <c r="A233" s="4">
        <v>232</v>
      </c>
      <c r="B233" s="3" t="s">
        <v>115</v>
      </c>
      <c r="C233" s="3" t="s">
        <v>116</v>
      </c>
      <c r="D233" s="3" t="s">
        <v>17</v>
      </c>
      <c r="E233" s="3" t="s">
        <v>18</v>
      </c>
      <c r="F233" s="1">
        <v>3.14</v>
      </c>
      <c r="G233" s="1">
        <v>336.8</v>
      </c>
      <c r="H233" s="3" t="s">
        <v>61</v>
      </c>
      <c r="I233" s="3" t="s">
        <v>38</v>
      </c>
      <c r="J233" s="2" t="s">
        <v>691</v>
      </c>
      <c r="K233" s="3" t="s">
        <v>282</v>
      </c>
      <c r="L233" s="3" t="s">
        <v>46</v>
      </c>
      <c r="M233" s="3" t="s">
        <v>24</v>
      </c>
      <c r="N233" s="3" t="s">
        <v>827</v>
      </c>
      <c r="O233" s="3" t="s">
        <v>828</v>
      </c>
      <c r="P233">
        <f>IF(IFERROR(VLOOKUP(crocodile_dataset[[#This Row],[Observation ID]],A235:A1233,1,FALSE),0),1,0)</f>
        <v>0</v>
      </c>
    </row>
    <row r="234" spans="1:16" x14ac:dyDescent="0.2">
      <c r="A234" s="4">
        <v>233</v>
      </c>
      <c r="B234" s="3" t="s">
        <v>207</v>
      </c>
      <c r="C234" s="3" t="s">
        <v>208</v>
      </c>
      <c r="D234" s="3" t="s">
        <v>17</v>
      </c>
      <c r="E234" s="3" t="s">
        <v>18</v>
      </c>
      <c r="F234" s="1">
        <v>1.94</v>
      </c>
      <c r="G234" s="1">
        <v>54.2</v>
      </c>
      <c r="H234" s="3" t="s">
        <v>61</v>
      </c>
      <c r="I234" s="3" t="s">
        <v>38</v>
      </c>
      <c r="J234" s="2" t="s">
        <v>829</v>
      </c>
      <c r="K234" s="3" t="s">
        <v>210</v>
      </c>
      <c r="L234" s="3" t="s">
        <v>211</v>
      </c>
      <c r="M234" s="3" t="s">
        <v>24</v>
      </c>
      <c r="N234" s="3" t="s">
        <v>830</v>
      </c>
      <c r="O234" s="3" t="s">
        <v>831</v>
      </c>
      <c r="P234">
        <f>IF(IFERROR(VLOOKUP(crocodile_dataset[[#This Row],[Observation ID]],A236:A1234,1,FALSE),0),1,0)</f>
        <v>0</v>
      </c>
    </row>
    <row r="235" spans="1:16" x14ac:dyDescent="0.2">
      <c r="A235" s="4">
        <v>234</v>
      </c>
      <c r="B235" s="3" t="s">
        <v>76</v>
      </c>
      <c r="C235" s="3" t="s">
        <v>77</v>
      </c>
      <c r="D235" s="3" t="s">
        <v>17</v>
      </c>
      <c r="E235" s="3" t="s">
        <v>18</v>
      </c>
      <c r="F235" s="1">
        <v>2.98</v>
      </c>
      <c r="G235" s="1">
        <v>190.6</v>
      </c>
      <c r="H235" s="3" t="s">
        <v>19</v>
      </c>
      <c r="I235" s="3" t="s">
        <v>104</v>
      </c>
      <c r="J235" s="2" t="s">
        <v>832</v>
      </c>
      <c r="K235" s="3" t="s">
        <v>79</v>
      </c>
      <c r="L235" s="3" t="s">
        <v>46</v>
      </c>
      <c r="M235" s="3" t="s">
        <v>24</v>
      </c>
      <c r="N235" s="3" t="s">
        <v>833</v>
      </c>
      <c r="O235" s="3" t="s">
        <v>834</v>
      </c>
      <c r="P235">
        <f>IF(IFERROR(VLOOKUP(crocodile_dataset[[#This Row],[Observation ID]],A237:A1235,1,FALSE),0),1,0)</f>
        <v>0</v>
      </c>
    </row>
    <row r="236" spans="1:16" x14ac:dyDescent="0.2">
      <c r="A236" s="4">
        <v>235</v>
      </c>
      <c r="B236" s="3" t="s">
        <v>188</v>
      </c>
      <c r="C236" s="3" t="s">
        <v>189</v>
      </c>
      <c r="D236" s="3" t="s">
        <v>17</v>
      </c>
      <c r="E236" s="3" t="s">
        <v>18</v>
      </c>
      <c r="F236" s="1">
        <v>1.74</v>
      </c>
      <c r="G236" s="1">
        <v>48.3</v>
      </c>
      <c r="H236" s="3" t="s">
        <v>37</v>
      </c>
      <c r="I236" s="3" t="s">
        <v>104</v>
      </c>
      <c r="J236" s="2" t="s">
        <v>835</v>
      </c>
      <c r="K236" s="3" t="s">
        <v>191</v>
      </c>
      <c r="L236" s="3" t="s">
        <v>46</v>
      </c>
      <c r="M236" s="3" t="s">
        <v>24</v>
      </c>
      <c r="N236" s="3" t="s">
        <v>836</v>
      </c>
      <c r="O236" s="3" t="s">
        <v>837</v>
      </c>
      <c r="P236">
        <f>IF(IFERROR(VLOOKUP(crocodile_dataset[[#This Row],[Observation ID]],A238:A1236,1,FALSE),0),1,0)</f>
        <v>0</v>
      </c>
    </row>
    <row r="237" spans="1:16" x14ac:dyDescent="0.2">
      <c r="A237" s="4">
        <v>236</v>
      </c>
      <c r="B237" s="3" t="s">
        <v>201</v>
      </c>
      <c r="C237" s="3" t="s">
        <v>202</v>
      </c>
      <c r="D237" s="3" t="s">
        <v>17</v>
      </c>
      <c r="E237" s="3" t="s">
        <v>203</v>
      </c>
      <c r="F237" s="1">
        <v>2.0699999999999998</v>
      </c>
      <c r="G237" s="1">
        <v>93.2</v>
      </c>
      <c r="H237" s="3" t="s">
        <v>19</v>
      </c>
      <c r="I237" s="3" t="s">
        <v>20</v>
      </c>
      <c r="J237" s="2" t="s">
        <v>838</v>
      </c>
      <c r="K237" s="3" t="s">
        <v>106</v>
      </c>
      <c r="L237" s="3" t="s">
        <v>23</v>
      </c>
      <c r="M237" s="3" t="s">
        <v>41</v>
      </c>
      <c r="N237" s="3" t="s">
        <v>839</v>
      </c>
      <c r="O237" s="3" t="s">
        <v>840</v>
      </c>
      <c r="P237">
        <f>IF(IFERROR(VLOOKUP(crocodile_dataset[[#This Row],[Observation ID]],A239:A1237,1,FALSE),0),1,0)</f>
        <v>0</v>
      </c>
    </row>
    <row r="238" spans="1:16" x14ac:dyDescent="0.2">
      <c r="A238" s="4">
        <v>237</v>
      </c>
      <c r="B238" s="3" t="s">
        <v>120</v>
      </c>
      <c r="C238" s="3" t="s">
        <v>121</v>
      </c>
      <c r="D238" s="3" t="s">
        <v>17</v>
      </c>
      <c r="E238" s="3" t="s">
        <v>18</v>
      </c>
      <c r="F238" s="1">
        <v>2.94</v>
      </c>
      <c r="G238" s="1">
        <v>139.69999999999999</v>
      </c>
      <c r="H238" s="3" t="s">
        <v>19</v>
      </c>
      <c r="I238" s="3" t="s">
        <v>38</v>
      </c>
      <c r="J238" s="2" t="s">
        <v>841</v>
      </c>
      <c r="K238" s="3" t="s">
        <v>123</v>
      </c>
      <c r="L238" s="3" t="s">
        <v>46</v>
      </c>
      <c r="M238" s="3" t="s">
        <v>73</v>
      </c>
      <c r="N238" s="3" t="s">
        <v>842</v>
      </c>
      <c r="O238" s="3" t="s">
        <v>843</v>
      </c>
      <c r="P238">
        <f>IF(IFERROR(VLOOKUP(crocodile_dataset[[#This Row],[Observation ID]],A240:A1238,1,FALSE),0),1,0)</f>
        <v>0</v>
      </c>
    </row>
    <row r="239" spans="1:16" x14ac:dyDescent="0.2">
      <c r="A239" s="4">
        <v>238</v>
      </c>
      <c r="B239" s="3" t="s">
        <v>27</v>
      </c>
      <c r="C239" s="3" t="s">
        <v>28</v>
      </c>
      <c r="D239" s="3" t="s">
        <v>17</v>
      </c>
      <c r="E239" s="3" t="s">
        <v>18</v>
      </c>
      <c r="F239" s="1">
        <v>1.01</v>
      </c>
      <c r="G239" s="1">
        <v>84.2</v>
      </c>
      <c r="H239" s="3" t="s">
        <v>37</v>
      </c>
      <c r="I239" s="3" t="s">
        <v>20</v>
      </c>
      <c r="J239" s="2" t="s">
        <v>844</v>
      </c>
      <c r="K239" s="3" t="s">
        <v>30</v>
      </c>
      <c r="L239" s="3" t="s">
        <v>317</v>
      </c>
      <c r="M239" s="3" t="s">
        <v>32</v>
      </c>
      <c r="N239" s="3" t="s">
        <v>845</v>
      </c>
      <c r="O239" s="3" t="s">
        <v>846</v>
      </c>
      <c r="P239">
        <f>IF(IFERROR(VLOOKUP(crocodile_dataset[[#This Row],[Observation ID]],A241:A1239,1,FALSE),0),1,0)</f>
        <v>0</v>
      </c>
    </row>
    <row r="240" spans="1:16" x14ac:dyDescent="0.2">
      <c r="A240" s="4">
        <v>239</v>
      </c>
      <c r="B240" s="3" t="s">
        <v>120</v>
      </c>
      <c r="C240" s="3" t="s">
        <v>121</v>
      </c>
      <c r="D240" s="3" t="s">
        <v>17</v>
      </c>
      <c r="E240" s="3" t="s">
        <v>18</v>
      </c>
      <c r="F240" s="1">
        <v>2.79</v>
      </c>
      <c r="G240" s="1">
        <v>133.30000000000001</v>
      </c>
      <c r="H240" s="3" t="s">
        <v>19</v>
      </c>
      <c r="I240" s="3" t="s">
        <v>104</v>
      </c>
      <c r="J240" s="2" t="s">
        <v>847</v>
      </c>
      <c r="K240" s="3" t="s">
        <v>135</v>
      </c>
      <c r="L240" s="3" t="s">
        <v>124</v>
      </c>
      <c r="M240" s="3" t="s">
        <v>73</v>
      </c>
      <c r="N240" s="3" t="s">
        <v>848</v>
      </c>
      <c r="O240" s="3" t="s">
        <v>849</v>
      </c>
      <c r="P240">
        <f>IF(IFERROR(VLOOKUP(crocodile_dataset[[#This Row],[Observation ID]],A242:A1240,1,FALSE),0),1,0)</f>
        <v>0</v>
      </c>
    </row>
    <row r="241" spans="1:16" x14ac:dyDescent="0.2">
      <c r="A241" s="4">
        <v>240</v>
      </c>
      <c r="B241" s="3" t="s">
        <v>15</v>
      </c>
      <c r="C241" s="3" t="s">
        <v>16</v>
      </c>
      <c r="D241" s="3" t="s">
        <v>17</v>
      </c>
      <c r="E241" s="3" t="s">
        <v>18</v>
      </c>
      <c r="F241" s="1">
        <v>1.9</v>
      </c>
      <c r="G241" s="1">
        <v>55.3</v>
      </c>
      <c r="H241" s="3" t="s">
        <v>19</v>
      </c>
      <c r="I241" s="3" t="s">
        <v>38</v>
      </c>
      <c r="J241" s="2" t="s">
        <v>850</v>
      </c>
      <c r="K241" s="3" t="s">
        <v>45</v>
      </c>
      <c r="L241" s="3" t="s">
        <v>23</v>
      </c>
      <c r="M241" s="3" t="s">
        <v>24</v>
      </c>
      <c r="N241" s="3" t="s">
        <v>851</v>
      </c>
      <c r="O241" s="3" t="s">
        <v>852</v>
      </c>
      <c r="P241">
        <f>IF(IFERROR(VLOOKUP(crocodile_dataset[[#This Row],[Observation ID]],A243:A1241,1,FALSE),0),1,0)</f>
        <v>0</v>
      </c>
    </row>
    <row r="242" spans="1:16" x14ac:dyDescent="0.2">
      <c r="A242" s="4">
        <v>241</v>
      </c>
      <c r="B242" s="3" t="s">
        <v>183</v>
      </c>
      <c r="C242" s="3" t="s">
        <v>184</v>
      </c>
      <c r="D242" s="3" t="s">
        <v>17</v>
      </c>
      <c r="E242" s="3" t="s">
        <v>18</v>
      </c>
      <c r="F242" s="1">
        <v>1.88</v>
      </c>
      <c r="G242" s="1">
        <v>57.7</v>
      </c>
      <c r="H242" s="3" t="s">
        <v>61</v>
      </c>
      <c r="I242" s="3" t="s">
        <v>20</v>
      </c>
      <c r="J242" s="2" t="s">
        <v>519</v>
      </c>
      <c r="K242" s="3" t="s">
        <v>130</v>
      </c>
      <c r="L242" s="3" t="s">
        <v>195</v>
      </c>
      <c r="M242" s="3" t="s">
        <v>41</v>
      </c>
      <c r="N242" s="3" t="s">
        <v>853</v>
      </c>
      <c r="O242" s="3" t="s">
        <v>854</v>
      </c>
      <c r="P242">
        <f>IF(IFERROR(VLOOKUP(crocodile_dataset[[#This Row],[Observation ID]],A244:A1242,1,FALSE),0),1,0)</f>
        <v>0</v>
      </c>
    </row>
    <row r="243" spans="1:16" x14ac:dyDescent="0.2">
      <c r="A243" s="4">
        <v>242</v>
      </c>
      <c r="B243" s="3" t="s">
        <v>76</v>
      </c>
      <c r="C243" s="3" t="s">
        <v>77</v>
      </c>
      <c r="D243" s="3" t="s">
        <v>17</v>
      </c>
      <c r="E243" s="3" t="s">
        <v>18</v>
      </c>
      <c r="F243" s="1">
        <v>1.99</v>
      </c>
      <c r="G243" s="1">
        <v>78.3</v>
      </c>
      <c r="H243" s="3" t="s">
        <v>61</v>
      </c>
      <c r="I243" s="3" t="s">
        <v>38</v>
      </c>
      <c r="J243" s="2" t="s">
        <v>855</v>
      </c>
      <c r="K243" s="3" t="s">
        <v>350</v>
      </c>
      <c r="L243" s="3" t="s">
        <v>216</v>
      </c>
      <c r="M243" s="3" t="s">
        <v>24</v>
      </c>
      <c r="N243" s="3" t="s">
        <v>856</v>
      </c>
      <c r="O243" s="3" t="s">
        <v>857</v>
      </c>
      <c r="P243">
        <f>IF(IFERROR(VLOOKUP(crocodile_dataset[[#This Row],[Observation ID]],A245:A1243,1,FALSE),0),1,0)</f>
        <v>0</v>
      </c>
    </row>
    <row r="244" spans="1:16" x14ac:dyDescent="0.2">
      <c r="A244" s="4">
        <v>243</v>
      </c>
      <c r="B244" s="3" t="s">
        <v>67</v>
      </c>
      <c r="C244" s="3" t="s">
        <v>68</v>
      </c>
      <c r="D244" s="3" t="s">
        <v>17</v>
      </c>
      <c r="E244" s="3" t="s">
        <v>69</v>
      </c>
      <c r="F244" s="1">
        <v>1.46</v>
      </c>
      <c r="G244" s="1">
        <v>23.3</v>
      </c>
      <c r="H244" s="3" t="s">
        <v>19</v>
      </c>
      <c r="I244" s="3" t="s">
        <v>38</v>
      </c>
      <c r="J244" s="2" t="s">
        <v>858</v>
      </c>
      <c r="K244" s="3" t="s">
        <v>71</v>
      </c>
      <c r="L244" s="3" t="s">
        <v>72</v>
      </c>
      <c r="M244" s="3" t="s">
        <v>73</v>
      </c>
      <c r="N244" s="3" t="s">
        <v>859</v>
      </c>
      <c r="O244" s="3" t="s">
        <v>860</v>
      </c>
      <c r="P244">
        <f>IF(IFERROR(VLOOKUP(crocodile_dataset[[#This Row],[Observation ID]],A246:A1244,1,FALSE),0),1,0)</f>
        <v>0</v>
      </c>
    </row>
    <row r="245" spans="1:16" x14ac:dyDescent="0.2">
      <c r="A245" s="4">
        <v>244</v>
      </c>
      <c r="B245" s="3" t="s">
        <v>207</v>
      </c>
      <c r="C245" s="3" t="s">
        <v>208</v>
      </c>
      <c r="D245" s="3" t="s">
        <v>17</v>
      </c>
      <c r="E245" s="3" t="s">
        <v>18</v>
      </c>
      <c r="F245" s="1">
        <v>1.69</v>
      </c>
      <c r="G245" s="1">
        <v>45.7</v>
      </c>
      <c r="H245" s="3" t="s">
        <v>19</v>
      </c>
      <c r="I245" s="3" t="s">
        <v>38</v>
      </c>
      <c r="J245" s="2" t="s">
        <v>861</v>
      </c>
      <c r="K245" s="3" t="s">
        <v>210</v>
      </c>
      <c r="L245" s="3" t="s">
        <v>211</v>
      </c>
      <c r="M245" s="3" t="s">
        <v>24</v>
      </c>
      <c r="N245" s="3" t="s">
        <v>862</v>
      </c>
      <c r="O245" s="3" t="s">
        <v>863</v>
      </c>
      <c r="P245">
        <f>IF(IFERROR(VLOOKUP(crocodile_dataset[[#This Row],[Observation ID]],A247:A1245,1,FALSE),0),1,0)</f>
        <v>0</v>
      </c>
    </row>
    <row r="246" spans="1:16" x14ac:dyDescent="0.2">
      <c r="A246" s="4">
        <v>245</v>
      </c>
      <c r="B246" s="3" t="s">
        <v>35</v>
      </c>
      <c r="C246" s="3" t="s">
        <v>36</v>
      </c>
      <c r="D246" s="3" t="s">
        <v>17</v>
      </c>
      <c r="E246" s="3" t="s">
        <v>18</v>
      </c>
      <c r="F246" s="1">
        <v>2.14</v>
      </c>
      <c r="G246" s="1">
        <v>143</v>
      </c>
      <c r="H246" s="3" t="s">
        <v>37</v>
      </c>
      <c r="I246" s="3" t="s">
        <v>38</v>
      </c>
      <c r="J246" s="2" t="s">
        <v>864</v>
      </c>
      <c r="K246" s="3" t="s">
        <v>30</v>
      </c>
      <c r="L246" s="3" t="s">
        <v>244</v>
      </c>
      <c r="M246" s="3" t="s">
        <v>41</v>
      </c>
      <c r="N246" s="3" t="s">
        <v>865</v>
      </c>
      <c r="O246" s="3" t="s">
        <v>866</v>
      </c>
      <c r="P246">
        <f>IF(IFERROR(VLOOKUP(crocodile_dataset[[#This Row],[Observation ID]],A248:A1246,1,FALSE),0),1,0)</f>
        <v>0</v>
      </c>
    </row>
    <row r="247" spans="1:16" x14ac:dyDescent="0.2">
      <c r="A247" s="4">
        <v>246</v>
      </c>
      <c r="B247" s="3" t="s">
        <v>67</v>
      </c>
      <c r="C247" s="3" t="s">
        <v>68</v>
      </c>
      <c r="D247" s="3" t="s">
        <v>17</v>
      </c>
      <c r="E247" s="3" t="s">
        <v>69</v>
      </c>
      <c r="F247" s="1">
        <v>1.42</v>
      </c>
      <c r="G247" s="1">
        <v>25.1</v>
      </c>
      <c r="H247" s="3" t="s">
        <v>19</v>
      </c>
      <c r="I247" s="3" t="s">
        <v>38</v>
      </c>
      <c r="J247" s="2" t="s">
        <v>867</v>
      </c>
      <c r="K247" s="3" t="s">
        <v>71</v>
      </c>
      <c r="L247" s="3" t="s">
        <v>72</v>
      </c>
      <c r="M247" s="3" t="s">
        <v>73</v>
      </c>
      <c r="N247" s="3" t="s">
        <v>868</v>
      </c>
      <c r="O247" s="3" t="s">
        <v>869</v>
      </c>
      <c r="P247">
        <f>IF(IFERROR(VLOOKUP(crocodile_dataset[[#This Row],[Observation ID]],A249:A1247,1,FALSE),0),1,0)</f>
        <v>0</v>
      </c>
    </row>
    <row r="248" spans="1:16" x14ac:dyDescent="0.2">
      <c r="A248" s="4">
        <v>247</v>
      </c>
      <c r="B248" s="3" t="s">
        <v>145</v>
      </c>
      <c r="C248" s="3" t="s">
        <v>146</v>
      </c>
      <c r="D248" s="3" t="s">
        <v>17</v>
      </c>
      <c r="E248" s="3" t="s">
        <v>18</v>
      </c>
      <c r="F248" s="1">
        <v>2.0699999999999998</v>
      </c>
      <c r="G248" s="1">
        <v>84.4</v>
      </c>
      <c r="H248" s="3" t="s">
        <v>19</v>
      </c>
      <c r="I248" s="3" t="s">
        <v>20</v>
      </c>
      <c r="J248" s="2" t="s">
        <v>870</v>
      </c>
      <c r="K248" s="3" t="s">
        <v>148</v>
      </c>
      <c r="L248" s="3" t="s">
        <v>23</v>
      </c>
      <c r="M248" s="3" t="s">
        <v>41</v>
      </c>
      <c r="N248" s="3" t="s">
        <v>871</v>
      </c>
      <c r="O248" s="3" t="s">
        <v>872</v>
      </c>
      <c r="P248">
        <f>IF(IFERROR(VLOOKUP(crocodile_dataset[[#This Row],[Observation ID]],A250:A1248,1,FALSE),0),1,0)</f>
        <v>0</v>
      </c>
    </row>
    <row r="249" spans="1:16" x14ac:dyDescent="0.2">
      <c r="A249" s="4">
        <v>248</v>
      </c>
      <c r="B249" s="3" t="s">
        <v>59</v>
      </c>
      <c r="C249" s="3" t="s">
        <v>60</v>
      </c>
      <c r="D249" s="3" t="s">
        <v>17</v>
      </c>
      <c r="E249" s="3" t="s">
        <v>18</v>
      </c>
      <c r="F249" s="1">
        <v>1.52</v>
      </c>
      <c r="G249" s="1">
        <v>52.5</v>
      </c>
      <c r="H249" s="3" t="s">
        <v>37</v>
      </c>
      <c r="I249" s="3" t="s">
        <v>20</v>
      </c>
      <c r="J249" s="2" t="s">
        <v>873</v>
      </c>
      <c r="K249" s="3" t="s">
        <v>520</v>
      </c>
      <c r="L249" s="3" t="s">
        <v>581</v>
      </c>
      <c r="M249" s="3" t="s">
        <v>41</v>
      </c>
      <c r="N249" s="3" t="s">
        <v>874</v>
      </c>
      <c r="O249" s="3" t="s">
        <v>875</v>
      </c>
      <c r="P249">
        <f>IF(IFERROR(VLOOKUP(crocodile_dataset[[#This Row],[Observation ID]],A251:A1249,1,FALSE),0),1,0)</f>
        <v>0</v>
      </c>
    </row>
    <row r="250" spans="1:16" x14ac:dyDescent="0.2">
      <c r="A250" s="4">
        <v>249</v>
      </c>
      <c r="B250" s="3" t="s">
        <v>127</v>
      </c>
      <c r="C250" s="3" t="s">
        <v>128</v>
      </c>
      <c r="D250" s="3" t="s">
        <v>17</v>
      </c>
      <c r="E250" s="3" t="s">
        <v>18</v>
      </c>
      <c r="F250" s="1">
        <v>3.55</v>
      </c>
      <c r="G250" s="1">
        <v>405.8</v>
      </c>
      <c r="H250" s="3" t="s">
        <v>37</v>
      </c>
      <c r="I250" s="3" t="s">
        <v>38</v>
      </c>
      <c r="J250" s="2" t="s">
        <v>876</v>
      </c>
      <c r="K250" s="3" t="s">
        <v>286</v>
      </c>
      <c r="L250" s="3" t="s">
        <v>479</v>
      </c>
      <c r="M250" s="3" t="s">
        <v>24</v>
      </c>
      <c r="N250" s="3" t="s">
        <v>877</v>
      </c>
      <c r="O250" s="3" t="s">
        <v>878</v>
      </c>
      <c r="P250">
        <f>IF(IFERROR(VLOOKUP(crocodile_dataset[[#This Row],[Observation ID]],A252:A1250,1,FALSE),0),1,0)</f>
        <v>0</v>
      </c>
    </row>
    <row r="251" spans="1:16" x14ac:dyDescent="0.2">
      <c r="A251" s="4">
        <v>250</v>
      </c>
      <c r="B251" s="3" t="s">
        <v>27</v>
      </c>
      <c r="C251" s="3" t="s">
        <v>28</v>
      </c>
      <c r="D251" s="3" t="s">
        <v>17</v>
      </c>
      <c r="E251" s="3" t="s">
        <v>18</v>
      </c>
      <c r="F251" s="1">
        <v>2.8</v>
      </c>
      <c r="G251" s="1">
        <v>165.3</v>
      </c>
      <c r="H251" s="3" t="s">
        <v>19</v>
      </c>
      <c r="I251" s="3" t="s">
        <v>20</v>
      </c>
      <c r="J251" s="2" t="s">
        <v>879</v>
      </c>
      <c r="K251" s="3" t="s">
        <v>148</v>
      </c>
      <c r="L251" s="3" t="s">
        <v>389</v>
      </c>
      <c r="M251" s="3" t="s">
        <v>32</v>
      </c>
      <c r="N251" s="3" t="s">
        <v>880</v>
      </c>
      <c r="O251" s="3" t="s">
        <v>881</v>
      </c>
      <c r="P251">
        <f>IF(IFERROR(VLOOKUP(crocodile_dataset[[#This Row],[Observation ID]],A253:A1251,1,FALSE),0),1,0)</f>
        <v>0</v>
      </c>
    </row>
    <row r="252" spans="1:16" x14ac:dyDescent="0.2">
      <c r="A252" s="4">
        <v>251</v>
      </c>
      <c r="B252" s="3" t="s">
        <v>87</v>
      </c>
      <c r="C252" s="3" t="s">
        <v>88</v>
      </c>
      <c r="D252" s="3" t="s">
        <v>17</v>
      </c>
      <c r="E252" s="3" t="s">
        <v>69</v>
      </c>
      <c r="F252" s="1">
        <v>1.24</v>
      </c>
      <c r="G252" s="1">
        <v>13.5</v>
      </c>
      <c r="H252" s="3" t="s">
        <v>19</v>
      </c>
      <c r="I252" s="3" t="s">
        <v>20</v>
      </c>
      <c r="J252" s="2" t="s">
        <v>882</v>
      </c>
      <c r="K252" s="3" t="s">
        <v>272</v>
      </c>
      <c r="L252" s="3" t="s">
        <v>72</v>
      </c>
      <c r="M252" s="3" t="s">
        <v>32</v>
      </c>
      <c r="N252" s="3" t="s">
        <v>883</v>
      </c>
      <c r="O252" s="3" t="s">
        <v>884</v>
      </c>
      <c r="P252">
        <f>IF(IFERROR(VLOOKUP(crocodile_dataset[[#This Row],[Observation ID]],A254:A1252,1,FALSE),0),1,0)</f>
        <v>0</v>
      </c>
    </row>
    <row r="253" spans="1:16" x14ac:dyDescent="0.2">
      <c r="A253" s="4">
        <v>252</v>
      </c>
      <c r="B253" s="3" t="s">
        <v>201</v>
      </c>
      <c r="C253" s="3" t="s">
        <v>202</v>
      </c>
      <c r="D253" s="3" t="s">
        <v>17</v>
      </c>
      <c r="E253" s="3" t="s">
        <v>203</v>
      </c>
      <c r="F253" s="1">
        <v>2.89</v>
      </c>
      <c r="G253" s="1">
        <v>169.2</v>
      </c>
      <c r="H253" s="3" t="s">
        <v>61</v>
      </c>
      <c r="I253" s="3" t="s">
        <v>20</v>
      </c>
      <c r="J253" s="2" t="s">
        <v>885</v>
      </c>
      <c r="K253" s="3" t="s">
        <v>106</v>
      </c>
      <c r="L253" s="3" t="s">
        <v>23</v>
      </c>
      <c r="M253" s="3" t="s">
        <v>41</v>
      </c>
      <c r="N253" s="3" t="s">
        <v>886</v>
      </c>
      <c r="O253" s="3" t="s">
        <v>887</v>
      </c>
      <c r="P253">
        <f>IF(IFERROR(VLOOKUP(crocodile_dataset[[#This Row],[Observation ID]],A255:A1253,1,FALSE),0),1,0)</f>
        <v>0</v>
      </c>
    </row>
    <row r="254" spans="1:16" x14ac:dyDescent="0.2">
      <c r="A254" s="4">
        <v>253</v>
      </c>
      <c r="B254" s="3" t="s">
        <v>320</v>
      </c>
      <c r="C254" s="3" t="s">
        <v>321</v>
      </c>
      <c r="D254" s="3" t="s">
        <v>17</v>
      </c>
      <c r="E254" s="3" t="s">
        <v>203</v>
      </c>
      <c r="F254" s="1">
        <v>2.86</v>
      </c>
      <c r="G254" s="1">
        <v>164.1</v>
      </c>
      <c r="H254" s="3" t="s">
        <v>19</v>
      </c>
      <c r="I254" s="3" t="s">
        <v>104</v>
      </c>
      <c r="J254" s="2" t="s">
        <v>888</v>
      </c>
      <c r="K254" s="3" t="s">
        <v>354</v>
      </c>
      <c r="L254" s="3" t="s">
        <v>355</v>
      </c>
      <c r="M254" s="3" t="s">
        <v>323</v>
      </c>
      <c r="N254" s="3" t="s">
        <v>889</v>
      </c>
      <c r="O254" s="3" t="s">
        <v>890</v>
      </c>
      <c r="P254">
        <f>IF(IFERROR(VLOOKUP(crocodile_dataset[[#This Row],[Observation ID]],A256:A1254,1,FALSE),0),1,0)</f>
        <v>0</v>
      </c>
    </row>
    <row r="255" spans="1:16" x14ac:dyDescent="0.2">
      <c r="A255" s="4">
        <v>254</v>
      </c>
      <c r="B255" s="3" t="s">
        <v>183</v>
      </c>
      <c r="C255" s="3" t="s">
        <v>184</v>
      </c>
      <c r="D255" s="3" t="s">
        <v>17</v>
      </c>
      <c r="E255" s="3" t="s">
        <v>18</v>
      </c>
      <c r="F255" s="1">
        <v>0.38</v>
      </c>
      <c r="G255" s="1">
        <v>22</v>
      </c>
      <c r="H255" s="3" t="s">
        <v>156</v>
      </c>
      <c r="I255" s="3" t="s">
        <v>20</v>
      </c>
      <c r="J255" s="2" t="s">
        <v>891</v>
      </c>
      <c r="K255" s="3" t="s">
        <v>130</v>
      </c>
      <c r="L255" s="3" t="s">
        <v>788</v>
      </c>
      <c r="M255" s="3" t="s">
        <v>41</v>
      </c>
      <c r="N255" s="3" t="s">
        <v>892</v>
      </c>
      <c r="O255" s="3" t="s">
        <v>893</v>
      </c>
      <c r="P255">
        <f>IF(IFERROR(VLOOKUP(crocodile_dataset[[#This Row],[Observation ID]],A257:A1255,1,FALSE),0),1,0)</f>
        <v>0</v>
      </c>
    </row>
    <row r="256" spans="1:16" x14ac:dyDescent="0.2">
      <c r="A256" s="4">
        <v>255</v>
      </c>
      <c r="B256" s="3" t="s">
        <v>115</v>
      </c>
      <c r="C256" s="3" t="s">
        <v>116</v>
      </c>
      <c r="D256" s="3" t="s">
        <v>17</v>
      </c>
      <c r="E256" s="3" t="s">
        <v>18</v>
      </c>
      <c r="F256" s="1">
        <v>3.56</v>
      </c>
      <c r="G256" s="1">
        <v>437.1</v>
      </c>
      <c r="H256" s="3" t="s">
        <v>19</v>
      </c>
      <c r="I256" s="3" t="s">
        <v>104</v>
      </c>
      <c r="J256" s="2" t="s">
        <v>894</v>
      </c>
      <c r="K256" s="3" t="s">
        <v>637</v>
      </c>
      <c r="L256" s="3" t="s">
        <v>56</v>
      </c>
      <c r="M256" s="3" t="s">
        <v>24</v>
      </c>
      <c r="N256" s="3" t="s">
        <v>895</v>
      </c>
      <c r="O256" s="3" t="s">
        <v>896</v>
      </c>
      <c r="P256">
        <f>IF(IFERROR(VLOOKUP(crocodile_dataset[[#This Row],[Observation ID]],A258:A1256,1,FALSE),0),1,0)</f>
        <v>0</v>
      </c>
    </row>
    <row r="257" spans="1:16" x14ac:dyDescent="0.2">
      <c r="A257" s="4">
        <v>256</v>
      </c>
      <c r="B257" s="3" t="s">
        <v>87</v>
      </c>
      <c r="C257" s="3" t="s">
        <v>88</v>
      </c>
      <c r="D257" s="3" t="s">
        <v>17</v>
      </c>
      <c r="E257" s="3" t="s">
        <v>69</v>
      </c>
      <c r="F257" s="1">
        <v>1.03</v>
      </c>
      <c r="G257" s="1">
        <v>10.4</v>
      </c>
      <c r="H257" s="3" t="s">
        <v>19</v>
      </c>
      <c r="I257" s="3" t="s">
        <v>38</v>
      </c>
      <c r="J257" s="2" t="s">
        <v>897</v>
      </c>
      <c r="K257" s="3" t="s">
        <v>90</v>
      </c>
      <c r="L257" s="3" t="s">
        <v>72</v>
      </c>
      <c r="M257" s="3" t="s">
        <v>32</v>
      </c>
      <c r="N257" s="3" t="s">
        <v>181</v>
      </c>
      <c r="O257" s="3" t="s">
        <v>898</v>
      </c>
      <c r="P257">
        <f>IF(IFERROR(VLOOKUP(crocodile_dataset[[#This Row],[Observation ID]],A259:A1257,1,FALSE),0),1,0)</f>
        <v>0</v>
      </c>
    </row>
    <row r="258" spans="1:16" x14ac:dyDescent="0.2">
      <c r="A258" s="4">
        <v>257</v>
      </c>
      <c r="B258" s="3" t="s">
        <v>27</v>
      </c>
      <c r="C258" s="3" t="s">
        <v>28</v>
      </c>
      <c r="D258" s="3" t="s">
        <v>17</v>
      </c>
      <c r="E258" s="3" t="s">
        <v>18</v>
      </c>
      <c r="F258" s="1">
        <v>3.51</v>
      </c>
      <c r="G258" s="1">
        <v>241.3</v>
      </c>
      <c r="H258" s="3" t="s">
        <v>19</v>
      </c>
      <c r="I258" s="3" t="s">
        <v>38</v>
      </c>
      <c r="J258" s="2" t="s">
        <v>899</v>
      </c>
      <c r="K258" s="3" t="s">
        <v>148</v>
      </c>
      <c r="L258" s="3" t="s">
        <v>131</v>
      </c>
      <c r="M258" s="3" t="s">
        <v>32</v>
      </c>
      <c r="N258" s="3" t="s">
        <v>900</v>
      </c>
      <c r="O258" s="3" t="s">
        <v>901</v>
      </c>
      <c r="P258">
        <f>IF(IFERROR(VLOOKUP(crocodile_dataset[[#This Row],[Observation ID]],A260:A1258,1,FALSE),0),1,0)</f>
        <v>0</v>
      </c>
    </row>
    <row r="259" spans="1:16" x14ac:dyDescent="0.2">
      <c r="A259" s="4">
        <v>258</v>
      </c>
      <c r="B259" s="3" t="s">
        <v>49</v>
      </c>
      <c r="C259" s="3" t="s">
        <v>50</v>
      </c>
      <c r="D259" s="3" t="s">
        <v>17</v>
      </c>
      <c r="E259" s="3" t="s">
        <v>18</v>
      </c>
      <c r="F259" s="1">
        <v>3.53</v>
      </c>
      <c r="G259" s="1">
        <v>233.8</v>
      </c>
      <c r="H259" s="3" t="s">
        <v>19</v>
      </c>
      <c r="I259" s="3" t="s">
        <v>38</v>
      </c>
      <c r="J259" s="2" t="s">
        <v>902</v>
      </c>
      <c r="K259" s="3" t="s">
        <v>161</v>
      </c>
      <c r="L259" s="3" t="s">
        <v>56</v>
      </c>
      <c r="M259" s="3" t="s">
        <v>32</v>
      </c>
      <c r="N259" s="3" t="s">
        <v>903</v>
      </c>
      <c r="O259" s="3" t="s">
        <v>904</v>
      </c>
      <c r="P259">
        <f>IF(IFERROR(VLOOKUP(crocodile_dataset[[#This Row],[Observation ID]],A261:A1259,1,FALSE),0),1,0)</f>
        <v>0</v>
      </c>
    </row>
    <row r="260" spans="1:16" x14ac:dyDescent="0.2">
      <c r="A260" s="4">
        <v>259</v>
      </c>
      <c r="B260" s="3" t="s">
        <v>120</v>
      </c>
      <c r="C260" s="3" t="s">
        <v>121</v>
      </c>
      <c r="D260" s="3" t="s">
        <v>17</v>
      </c>
      <c r="E260" s="3" t="s">
        <v>18</v>
      </c>
      <c r="F260" s="1">
        <v>3.06</v>
      </c>
      <c r="G260" s="1">
        <v>162.80000000000001</v>
      </c>
      <c r="H260" s="3" t="s">
        <v>61</v>
      </c>
      <c r="I260" s="3" t="s">
        <v>38</v>
      </c>
      <c r="J260" s="2" t="s">
        <v>905</v>
      </c>
      <c r="K260" s="3" t="s">
        <v>135</v>
      </c>
      <c r="L260" s="3" t="s">
        <v>124</v>
      </c>
      <c r="M260" s="3" t="s">
        <v>73</v>
      </c>
      <c r="N260" s="3" t="s">
        <v>906</v>
      </c>
      <c r="O260" s="3" t="s">
        <v>907</v>
      </c>
      <c r="P260">
        <f>IF(IFERROR(VLOOKUP(crocodile_dataset[[#This Row],[Observation ID]],A262:A1260,1,FALSE),0),1,0)</f>
        <v>0</v>
      </c>
    </row>
    <row r="261" spans="1:16" x14ac:dyDescent="0.2">
      <c r="A261" s="4">
        <v>260</v>
      </c>
      <c r="B261" s="3" t="s">
        <v>207</v>
      </c>
      <c r="C261" s="3" t="s">
        <v>208</v>
      </c>
      <c r="D261" s="3" t="s">
        <v>17</v>
      </c>
      <c r="E261" s="3" t="s">
        <v>18</v>
      </c>
      <c r="F261" s="1">
        <v>2.86</v>
      </c>
      <c r="G261" s="1">
        <v>107.4</v>
      </c>
      <c r="H261" s="3" t="s">
        <v>19</v>
      </c>
      <c r="I261" s="3" t="s">
        <v>20</v>
      </c>
      <c r="J261" s="2" t="s">
        <v>908</v>
      </c>
      <c r="K261" s="3" t="s">
        <v>210</v>
      </c>
      <c r="L261" s="3" t="s">
        <v>465</v>
      </c>
      <c r="M261" s="3" t="s">
        <v>24</v>
      </c>
      <c r="N261" s="3" t="s">
        <v>909</v>
      </c>
      <c r="O261" s="3" t="s">
        <v>910</v>
      </c>
      <c r="P261">
        <f>IF(IFERROR(VLOOKUP(crocodile_dataset[[#This Row],[Observation ID]],A263:A1261,1,FALSE),0),1,0)</f>
        <v>0</v>
      </c>
    </row>
    <row r="262" spans="1:16" x14ac:dyDescent="0.2">
      <c r="A262" s="4">
        <v>261</v>
      </c>
      <c r="B262" s="3" t="s">
        <v>49</v>
      </c>
      <c r="C262" s="3" t="s">
        <v>50</v>
      </c>
      <c r="D262" s="3" t="s">
        <v>17</v>
      </c>
      <c r="E262" s="3" t="s">
        <v>18</v>
      </c>
      <c r="F262" s="1">
        <v>2.87</v>
      </c>
      <c r="G262" s="1">
        <v>160.30000000000001</v>
      </c>
      <c r="H262" s="3" t="s">
        <v>61</v>
      </c>
      <c r="I262" s="3" t="s">
        <v>104</v>
      </c>
      <c r="J262" s="2" t="s">
        <v>652</v>
      </c>
      <c r="K262" s="3" t="s">
        <v>504</v>
      </c>
      <c r="L262" s="3" t="s">
        <v>80</v>
      </c>
      <c r="M262" s="3" t="s">
        <v>32</v>
      </c>
      <c r="N262" s="3" t="s">
        <v>911</v>
      </c>
      <c r="O262" s="3" t="s">
        <v>912</v>
      </c>
      <c r="P262">
        <f>IF(IFERROR(VLOOKUP(crocodile_dataset[[#This Row],[Observation ID]],A264:A1262,1,FALSE),0),1,0)</f>
        <v>0</v>
      </c>
    </row>
    <row r="263" spans="1:16" x14ac:dyDescent="0.2">
      <c r="A263" s="4">
        <v>262</v>
      </c>
      <c r="B263" s="3" t="s">
        <v>183</v>
      </c>
      <c r="C263" s="3" t="s">
        <v>184</v>
      </c>
      <c r="D263" s="3" t="s">
        <v>17</v>
      </c>
      <c r="E263" s="3" t="s">
        <v>18</v>
      </c>
      <c r="F263" s="1">
        <v>2.1</v>
      </c>
      <c r="G263" s="1">
        <v>59.1</v>
      </c>
      <c r="H263" s="3" t="s">
        <v>19</v>
      </c>
      <c r="I263" s="3" t="s">
        <v>20</v>
      </c>
      <c r="J263" s="2" t="s">
        <v>913</v>
      </c>
      <c r="K263" s="3" t="s">
        <v>130</v>
      </c>
      <c r="L263" s="3" t="s">
        <v>46</v>
      </c>
      <c r="M263" s="3" t="s">
        <v>41</v>
      </c>
      <c r="N263" s="3" t="s">
        <v>914</v>
      </c>
      <c r="O263" s="3" t="s">
        <v>915</v>
      </c>
      <c r="P263">
        <f>IF(IFERROR(VLOOKUP(crocodile_dataset[[#This Row],[Observation ID]],A265:A1263,1,FALSE),0),1,0)</f>
        <v>0</v>
      </c>
    </row>
    <row r="264" spans="1:16" x14ac:dyDescent="0.2">
      <c r="A264" s="4">
        <v>263</v>
      </c>
      <c r="B264" s="3" t="s">
        <v>145</v>
      </c>
      <c r="C264" s="3" t="s">
        <v>146</v>
      </c>
      <c r="D264" s="3" t="s">
        <v>17</v>
      </c>
      <c r="E264" s="3" t="s">
        <v>18</v>
      </c>
      <c r="F264" s="1">
        <v>1.56</v>
      </c>
      <c r="G264" s="1">
        <v>47.1</v>
      </c>
      <c r="H264" s="3" t="s">
        <v>37</v>
      </c>
      <c r="I264" s="3" t="s">
        <v>104</v>
      </c>
      <c r="J264" s="2" t="s">
        <v>916</v>
      </c>
      <c r="K264" s="3" t="s">
        <v>148</v>
      </c>
      <c r="L264" s="3" t="s">
        <v>475</v>
      </c>
      <c r="M264" s="3" t="s">
        <v>41</v>
      </c>
      <c r="N264" s="3" t="s">
        <v>917</v>
      </c>
      <c r="O264" s="3" t="s">
        <v>918</v>
      </c>
      <c r="P264">
        <f>IF(IFERROR(VLOOKUP(crocodile_dataset[[#This Row],[Observation ID]],A266:A1264,1,FALSE),0),1,0)</f>
        <v>0</v>
      </c>
    </row>
    <row r="265" spans="1:16" x14ac:dyDescent="0.2">
      <c r="A265" s="4">
        <v>264</v>
      </c>
      <c r="B265" s="3" t="s">
        <v>27</v>
      </c>
      <c r="C265" s="3" t="s">
        <v>28</v>
      </c>
      <c r="D265" s="3" t="s">
        <v>17</v>
      </c>
      <c r="E265" s="3" t="s">
        <v>18</v>
      </c>
      <c r="F265" s="1">
        <v>0.57999999999999996</v>
      </c>
      <c r="G265" s="1">
        <v>75.8</v>
      </c>
      <c r="H265" s="3" t="s">
        <v>156</v>
      </c>
      <c r="I265" s="3" t="s">
        <v>20</v>
      </c>
      <c r="J265" s="2" t="s">
        <v>919</v>
      </c>
      <c r="K265" s="3" t="s">
        <v>388</v>
      </c>
      <c r="L265" s="3" t="s">
        <v>131</v>
      </c>
      <c r="M265" s="3" t="s">
        <v>32</v>
      </c>
      <c r="N265" s="3" t="s">
        <v>920</v>
      </c>
      <c r="O265" s="3" t="s">
        <v>921</v>
      </c>
      <c r="P265">
        <f>IF(IFERROR(VLOOKUP(crocodile_dataset[[#This Row],[Observation ID]],A267:A1265,1,FALSE),0),1,0)</f>
        <v>0</v>
      </c>
    </row>
    <row r="266" spans="1:16" x14ac:dyDescent="0.2">
      <c r="A266" s="4">
        <v>265</v>
      </c>
      <c r="B266" s="3" t="s">
        <v>115</v>
      </c>
      <c r="C266" s="3" t="s">
        <v>116</v>
      </c>
      <c r="D266" s="3" t="s">
        <v>17</v>
      </c>
      <c r="E266" s="3" t="s">
        <v>18</v>
      </c>
      <c r="F266" s="1">
        <v>4</v>
      </c>
      <c r="G266" s="1">
        <v>438.8</v>
      </c>
      <c r="H266" s="3" t="s">
        <v>61</v>
      </c>
      <c r="I266" s="3" t="s">
        <v>20</v>
      </c>
      <c r="J266" s="2" t="s">
        <v>922</v>
      </c>
      <c r="K266" s="3" t="s">
        <v>139</v>
      </c>
      <c r="L266" s="3" t="s">
        <v>56</v>
      </c>
      <c r="M266" s="3" t="s">
        <v>24</v>
      </c>
      <c r="N266" s="3" t="s">
        <v>923</v>
      </c>
      <c r="O266" s="3" t="s">
        <v>924</v>
      </c>
      <c r="P266">
        <f>IF(IFERROR(VLOOKUP(crocodile_dataset[[#This Row],[Observation ID]],A268:A1266,1,FALSE),0),1,0)</f>
        <v>0</v>
      </c>
    </row>
    <row r="267" spans="1:16" x14ac:dyDescent="0.2">
      <c r="A267" s="4">
        <v>266</v>
      </c>
      <c r="B267" s="3" t="s">
        <v>87</v>
      </c>
      <c r="C267" s="3" t="s">
        <v>88</v>
      </c>
      <c r="D267" s="3" t="s">
        <v>17</v>
      </c>
      <c r="E267" s="3" t="s">
        <v>69</v>
      </c>
      <c r="F267" s="1">
        <v>1.05</v>
      </c>
      <c r="G267" s="1">
        <v>11.9</v>
      </c>
      <c r="H267" s="3" t="s">
        <v>61</v>
      </c>
      <c r="I267" s="3" t="s">
        <v>20</v>
      </c>
      <c r="J267" s="2" t="s">
        <v>925</v>
      </c>
      <c r="K267" s="3" t="s">
        <v>297</v>
      </c>
      <c r="L267" s="3" t="s">
        <v>72</v>
      </c>
      <c r="M267" s="3" t="s">
        <v>32</v>
      </c>
      <c r="N267" s="3" t="s">
        <v>926</v>
      </c>
      <c r="O267" s="3" t="s">
        <v>927</v>
      </c>
      <c r="P267">
        <f>IF(IFERROR(VLOOKUP(crocodile_dataset[[#This Row],[Observation ID]],A269:A1267,1,FALSE),0),1,0)</f>
        <v>0</v>
      </c>
    </row>
    <row r="268" spans="1:16" x14ac:dyDescent="0.2">
      <c r="A268" s="4">
        <v>267</v>
      </c>
      <c r="B268" s="3" t="s">
        <v>35</v>
      </c>
      <c r="C268" s="3" t="s">
        <v>36</v>
      </c>
      <c r="D268" s="3" t="s">
        <v>17</v>
      </c>
      <c r="E268" s="3" t="s">
        <v>18</v>
      </c>
      <c r="F268" s="1">
        <v>2.82</v>
      </c>
      <c r="G268" s="1">
        <v>223</v>
      </c>
      <c r="H268" s="3" t="s">
        <v>19</v>
      </c>
      <c r="I268" s="3" t="s">
        <v>38</v>
      </c>
      <c r="J268" s="2" t="s">
        <v>928</v>
      </c>
      <c r="K268" s="3" t="s">
        <v>30</v>
      </c>
      <c r="L268" s="3" t="s">
        <v>244</v>
      </c>
      <c r="M268" s="3" t="s">
        <v>41</v>
      </c>
      <c r="N268" s="3" t="s">
        <v>929</v>
      </c>
      <c r="O268" s="3" t="s">
        <v>930</v>
      </c>
      <c r="P268">
        <f>IF(IFERROR(VLOOKUP(crocodile_dataset[[#This Row],[Observation ID]],A270:A1268,1,FALSE),0),1,0)</f>
        <v>0</v>
      </c>
    </row>
    <row r="269" spans="1:16" x14ac:dyDescent="0.2">
      <c r="A269" s="4">
        <v>268</v>
      </c>
      <c r="B269" s="3" t="s">
        <v>127</v>
      </c>
      <c r="C269" s="3" t="s">
        <v>128</v>
      </c>
      <c r="D269" s="3" t="s">
        <v>17</v>
      </c>
      <c r="E269" s="3" t="s">
        <v>18</v>
      </c>
      <c r="F269" s="1">
        <v>3.08</v>
      </c>
      <c r="G269" s="1">
        <v>418.9</v>
      </c>
      <c r="H269" s="3" t="s">
        <v>37</v>
      </c>
      <c r="I269" s="3" t="s">
        <v>104</v>
      </c>
      <c r="J269" s="2" t="s">
        <v>931</v>
      </c>
      <c r="K269" s="3" t="s">
        <v>359</v>
      </c>
      <c r="L269" s="3" t="s">
        <v>131</v>
      </c>
      <c r="M269" s="3" t="s">
        <v>24</v>
      </c>
      <c r="N269" s="3" t="s">
        <v>932</v>
      </c>
      <c r="O269" s="3" t="s">
        <v>933</v>
      </c>
      <c r="P269">
        <f>IF(IFERROR(VLOOKUP(crocodile_dataset[[#This Row],[Observation ID]],A271:A1269,1,FALSE),0),1,0)</f>
        <v>0</v>
      </c>
    </row>
    <row r="270" spans="1:16" x14ac:dyDescent="0.2">
      <c r="A270" s="4">
        <v>269</v>
      </c>
      <c r="B270" s="3" t="s">
        <v>59</v>
      </c>
      <c r="C270" s="3" t="s">
        <v>60</v>
      </c>
      <c r="D270" s="3" t="s">
        <v>17</v>
      </c>
      <c r="E270" s="3" t="s">
        <v>18</v>
      </c>
      <c r="F270" s="1">
        <v>2.85</v>
      </c>
      <c r="G270" s="1">
        <v>151.80000000000001</v>
      </c>
      <c r="H270" s="3" t="s">
        <v>19</v>
      </c>
      <c r="I270" s="3" t="s">
        <v>104</v>
      </c>
      <c r="J270" s="2" t="s">
        <v>934</v>
      </c>
      <c r="K270" s="3" t="s">
        <v>98</v>
      </c>
      <c r="L270" s="3" t="s">
        <v>23</v>
      </c>
      <c r="M270" s="3" t="s">
        <v>41</v>
      </c>
      <c r="N270" s="3" t="s">
        <v>935</v>
      </c>
      <c r="O270" s="3" t="s">
        <v>936</v>
      </c>
      <c r="P270">
        <f>IF(IFERROR(VLOOKUP(crocodile_dataset[[#This Row],[Observation ID]],A272:A1270,1,FALSE),0),1,0)</f>
        <v>0</v>
      </c>
    </row>
    <row r="271" spans="1:16" x14ac:dyDescent="0.2">
      <c r="A271" s="4">
        <v>270</v>
      </c>
      <c r="B271" s="3" t="s">
        <v>183</v>
      </c>
      <c r="C271" s="3" t="s">
        <v>184</v>
      </c>
      <c r="D271" s="3" t="s">
        <v>17</v>
      </c>
      <c r="E271" s="3" t="s">
        <v>18</v>
      </c>
      <c r="F271" s="1">
        <v>2.31</v>
      </c>
      <c r="G271" s="1">
        <v>84.8</v>
      </c>
      <c r="H271" s="3" t="s">
        <v>19</v>
      </c>
      <c r="I271" s="3" t="s">
        <v>38</v>
      </c>
      <c r="J271" s="2" t="s">
        <v>937</v>
      </c>
      <c r="K271" s="3" t="s">
        <v>130</v>
      </c>
      <c r="L271" s="3" t="s">
        <v>46</v>
      </c>
      <c r="M271" s="3" t="s">
        <v>41</v>
      </c>
      <c r="N271" s="3" t="s">
        <v>938</v>
      </c>
      <c r="O271" s="3" t="s">
        <v>939</v>
      </c>
      <c r="P271">
        <f>IF(IFERROR(VLOOKUP(crocodile_dataset[[#This Row],[Observation ID]],A273:A1271,1,FALSE),0),1,0)</f>
        <v>0</v>
      </c>
    </row>
    <row r="272" spans="1:16" x14ac:dyDescent="0.2">
      <c r="A272" s="4">
        <v>271</v>
      </c>
      <c r="B272" s="3" t="s">
        <v>115</v>
      </c>
      <c r="C272" s="3" t="s">
        <v>116</v>
      </c>
      <c r="D272" s="3" t="s">
        <v>17</v>
      </c>
      <c r="E272" s="3" t="s">
        <v>18</v>
      </c>
      <c r="F272" s="1">
        <v>2.68</v>
      </c>
      <c r="G272" s="1">
        <v>286.7</v>
      </c>
      <c r="H272" s="3" t="s">
        <v>37</v>
      </c>
      <c r="I272" s="3" t="s">
        <v>38</v>
      </c>
      <c r="J272" s="2" t="s">
        <v>940</v>
      </c>
      <c r="K272" s="3" t="s">
        <v>223</v>
      </c>
      <c r="L272" s="3" t="s">
        <v>153</v>
      </c>
      <c r="M272" s="3" t="s">
        <v>24</v>
      </c>
      <c r="N272" s="3" t="s">
        <v>941</v>
      </c>
      <c r="O272" s="3" t="s">
        <v>942</v>
      </c>
      <c r="P272">
        <f>IF(IFERROR(VLOOKUP(crocodile_dataset[[#This Row],[Observation ID]],A274:A1272,1,FALSE),0),1,0)</f>
        <v>0</v>
      </c>
    </row>
    <row r="273" spans="1:16" x14ac:dyDescent="0.2">
      <c r="A273" s="4">
        <v>272</v>
      </c>
      <c r="B273" s="3" t="s">
        <v>201</v>
      </c>
      <c r="C273" s="3" t="s">
        <v>202</v>
      </c>
      <c r="D273" s="3" t="s">
        <v>17</v>
      </c>
      <c r="E273" s="3" t="s">
        <v>203</v>
      </c>
      <c r="F273" s="1">
        <v>2.08</v>
      </c>
      <c r="G273" s="1">
        <v>82.8</v>
      </c>
      <c r="H273" s="3" t="s">
        <v>19</v>
      </c>
      <c r="I273" s="3" t="s">
        <v>104</v>
      </c>
      <c r="J273" s="2" t="s">
        <v>943</v>
      </c>
      <c r="K273" s="3" t="s">
        <v>272</v>
      </c>
      <c r="L273" s="3" t="s">
        <v>259</v>
      </c>
      <c r="M273" s="3" t="s">
        <v>41</v>
      </c>
      <c r="N273" s="3" t="s">
        <v>944</v>
      </c>
      <c r="O273" s="3" t="s">
        <v>945</v>
      </c>
      <c r="P273">
        <f>IF(IFERROR(VLOOKUP(crocodile_dataset[[#This Row],[Observation ID]],A275:A1273,1,FALSE),0),1,0)</f>
        <v>0</v>
      </c>
    </row>
    <row r="274" spans="1:16" x14ac:dyDescent="0.2">
      <c r="A274" s="4">
        <v>273</v>
      </c>
      <c r="B274" s="3" t="s">
        <v>115</v>
      </c>
      <c r="C274" s="3" t="s">
        <v>116</v>
      </c>
      <c r="D274" s="3" t="s">
        <v>17</v>
      </c>
      <c r="E274" s="3" t="s">
        <v>18</v>
      </c>
      <c r="F274" s="1">
        <v>5.18</v>
      </c>
      <c r="G274" s="1">
        <v>848.2</v>
      </c>
      <c r="H274" s="3" t="s">
        <v>19</v>
      </c>
      <c r="I274" s="3" t="s">
        <v>38</v>
      </c>
      <c r="J274" s="2" t="s">
        <v>946</v>
      </c>
      <c r="K274" s="3" t="s">
        <v>139</v>
      </c>
      <c r="L274" s="3" t="s">
        <v>153</v>
      </c>
      <c r="M274" s="3" t="s">
        <v>24</v>
      </c>
      <c r="N274" s="3" t="s">
        <v>947</v>
      </c>
      <c r="O274" s="3" t="s">
        <v>948</v>
      </c>
      <c r="P274">
        <f>IF(IFERROR(VLOOKUP(crocodile_dataset[[#This Row],[Observation ID]],A276:A1274,1,FALSE),0),1,0)</f>
        <v>0</v>
      </c>
    </row>
    <row r="275" spans="1:16" x14ac:dyDescent="0.2">
      <c r="A275" s="4">
        <v>274</v>
      </c>
      <c r="B275" s="3" t="s">
        <v>15</v>
      </c>
      <c r="C275" s="3" t="s">
        <v>16</v>
      </c>
      <c r="D275" s="3" t="s">
        <v>17</v>
      </c>
      <c r="E275" s="3" t="s">
        <v>18</v>
      </c>
      <c r="F275" s="1">
        <v>2.67</v>
      </c>
      <c r="G275" s="1">
        <v>118.9</v>
      </c>
      <c r="H275" s="3" t="s">
        <v>19</v>
      </c>
      <c r="I275" s="3" t="s">
        <v>38</v>
      </c>
      <c r="J275" s="2" t="s">
        <v>949</v>
      </c>
      <c r="K275" s="3" t="s">
        <v>45</v>
      </c>
      <c r="L275" s="3" t="s">
        <v>23</v>
      </c>
      <c r="M275" s="3" t="s">
        <v>24</v>
      </c>
      <c r="N275" s="3" t="s">
        <v>950</v>
      </c>
      <c r="O275" s="3" t="s">
        <v>951</v>
      </c>
      <c r="P275">
        <f>IF(IFERROR(VLOOKUP(crocodile_dataset[[#This Row],[Observation ID]],A277:A1275,1,FALSE),0),1,0)</f>
        <v>0</v>
      </c>
    </row>
    <row r="276" spans="1:16" x14ac:dyDescent="0.2">
      <c r="A276" s="4">
        <v>275</v>
      </c>
      <c r="B276" s="3" t="s">
        <v>127</v>
      </c>
      <c r="C276" s="3" t="s">
        <v>128</v>
      </c>
      <c r="D276" s="3" t="s">
        <v>17</v>
      </c>
      <c r="E276" s="3" t="s">
        <v>18</v>
      </c>
      <c r="F276" s="1">
        <v>4.1900000000000004</v>
      </c>
      <c r="G276" s="1">
        <v>541.70000000000005</v>
      </c>
      <c r="H276" s="3" t="s">
        <v>19</v>
      </c>
      <c r="I276" s="3" t="s">
        <v>104</v>
      </c>
      <c r="J276" s="2" t="s">
        <v>952</v>
      </c>
      <c r="K276" s="3" t="s">
        <v>210</v>
      </c>
      <c r="L276" s="3" t="s">
        <v>31</v>
      </c>
      <c r="M276" s="3" t="s">
        <v>24</v>
      </c>
      <c r="N276" s="3" t="s">
        <v>953</v>
      </c>
      <c r="O276" s="3" t="s">
        <v>954</v>
      </c>
      <c r="P276">
        <f>IF(IFERROR(VLOOKUP(crocodile_dataset[[#This Row],[Observation ID]],A278:A1276,1,FALSE),0),1,0)</f>
        <v>0</v>
      </c>
    </row>
    <row r="277" spans="1:16" x14ac:dyDescent="0.2">
      <c r="A277" s="4">
        <v>276</v>
      </c>
      <c r="B277" s="3" t="s">
        <v>320</v>
      </c>
      <c r="C277" s="3" t="s">
        <v>321</v>
      </c>
      <c r="D277" s="3" t="s">
        <v>17</v>
      </c>
      <c r="E277" s="3" t="s">
        <v>203</v>
      </c>
      <c r="F277" s="1">
        <v>2.69</v>
      </c>
      <c r="G277" s="1">
        <v>125.4</v>
      </c>
      <c r="H277" s="3" t="s">
        <v>19</v>
      </c>
      <c r="I277" s="3" t="s">
        <v>38</v>
      </c>
      <c r="J277" s="2" t="s">
        <v>955</v>
      </c>
      <c r="K277" s="3" t="s">
        <v>330</v>
      </c>
      <c r="L277" s="3" t="s">
        <v>355</v>
      </c>
      <c r="M277" s="3" t="s">
        <v>323</v>
      </c>
      <c r="N277" s="3" t="s">
        <v>956</v>
      </c>
      <c r="O277" s="3" t="s">
        <v>957</v>
      </c>
      <c r="P277">
        <f>IF(IFERROR(VLOOKUP(crocodile_dataset[[#This Row],[Observation ID]],A279:A1277,1,FALSE),0),1,0)</f>
        <v>0</v>
      </c>
    </row>
    <row r="278" spans="1:16" x14ac:dyDescent="0.2">
      <c r="A278" s="4">
        <v>277</v>
      </c>
      <c r="B278" s="3" t="s">
        <v>87</v>
      </c>
      <c r="C278" s="3" t="s">
        <v>88</v>
      </c>
      <c r="D278" s="3" t="s">
        <v>17</v>
      </c>
      <c r="E278" s="3" t="s">
        <v>69</v>
      </c>
      <c r="F278" s="1">
        <v>1.28</v>
      </c>
      <c r="G278" s="1">
        <v>15.4</v>
      </c>
      <c r="H278" s="3" t="s">
        <v>61</v>
      </c>
      <c r="I278" s="3" t="s">
        <v>38</v>
      </c>
      <c r="J278" s="2" t="s">
        <v>919</v>
      </c>
      <c r="K278" s="3" t="s">
        <v>538</v>
      </c>
      <c r="L278" s="3" t="s">
        <v>72</v>
      </c>
      <c r="M278" s="3" t="s">
        <v>32</v>
      </c>
      <c r="N278" s="3" t="s">
        <v>958</v>
      </c>
      <c r="O278" s="3" t="s">
        <v>959</v>
      </c>
      <c r="P278">
        <f>IF(IFERROR(VLOOKUP(crocodile_dataset[[#This Row],[Observation ID]],A280:A1278,1,FALSE),0),1,0)</f>
        <v>0</v>
      </c>
    </row>
    <row r="279" spans="1:16" x14ac:dyDescent="0.2">
      <c r="A279" s="4">
        <v>278</v>
      </c>
      <c r="B279" s="3" t="s">
        <v>35</v>
      </c>
      <c r="C279" s="3" t="s">
        <v>36</v>
      </c>
      <c r="D279" s="3" t="s">
        <v>17</v>
      </c>
      <c r="E279" s="3" t="s">
        <v>18</v>
      </c>
      <c r="F279" s="1">
        <v>3.25</v>
      </c>
      <c r="G279" s="1">
        <v>253.9</v>
      </c>
      <c r="H279" s="3" t="s">
        <v>61</v>
      </c>
      <c r="I279" s="3" t="s">
        <v>38</v>
      </c>
      <c r="J279" s="2" t="s">
        <v>960</v>
      </c>
      <c r="K279" s="3" t="s">
        <v>240</v>
      </c>
      <c r="L279" s="3" t="s">
        <v>40</v>
      </c>
      <c r="M279" s="3" t="s">
        <v>41</v>
      </c>
      <c r="N279" s="3" t="s">
        <v>961</v>
      </c>
      <c r="O279" s="3" t="s">
        <v>962</v>
      </c>
      <c r="P279">
        <f>IF(IFERROR(VLOOKUP(crocodile_dataset[[#This Row],[Observation ID]],A281:A1279,1,FALSE),0),1,0)</f>
        <v>0</v>
      </c>
    </row>
    <row r="280" spans="1:16" x14ac:dyDescent="0.2">
      <c r="A280" s="4">
        <v>279</v>
      </c>
      <c r="B280" s="3" t="s">
        <v>27</v>
      </c>
      <c r="C280" s="3" t="s">
        <v>28</v>
      </c>
      <c r="D280" s="3" t="s">
        <v>17</v>
      </c>
      <c r="E280" s="3" t="s">
        <v>18</v>
      </c>
      <c r="F280" s="1">
        <v>1.78</v>
      </c>
      <c r="G280" s="1">
        <v>96.7</v>
      </c>
      <c r="H280" s="3" t="s">
        <v>37</v>
      </c>
      <c r="I280" s="3" t="s">
        <v>20</v>
      </c>
      <c r="J280" s="2" t="s">
        <v>963</v>
      </c>
      <c r="K280" s="3" t="s">
        <v>240</v>
      </c>
      <c r="L280" s="3" t="s">
        <v>389</v>
      </c>
      <c r="M280" s="3" t="s">
        <v>32</v>
      </c>
      <c r="N280" s="3" t="s">
        <v>964</v>
      </c>
      <c r="O280" s="3" t="s">
        <v>965</v>
      </c>
      <c r="P280">
        <f>IF(IFERROR(VLOOKUP(crocodile_dataset[[#This Row],[Observation ID]],A282:A1280,1,FALSE),0),1,0)</f>
        <v>0</v>
      </c>
    </row>
    <row r="281" spans="1:16" x14ac:dyDescent="0.2">
      <c r="A281" s="4">
        <v>280</v>
      </c>
      <c r="B281" s="3" t="s">
        <v>67</v>
      </c>
      <c r="C281" s="3" t="s">
        <v>68</v>
      </c>
      <c r="D281" s="3" t="s">
        <v>17</v>
      </c>
      <c r="E281" s="3" t="s">
        <v>69</v>
      </c>
      <c r="F281" s="1">
        <v>1.51</v>
      </c>
      <c r="G281" s="1">
        <v>23.7</v>
      </c>
      <c r="H281" s="3" t="s">
        <v>19</v>
      </c>
      <c r="I281" s="3" t="s">
        <v>104</v>
      </c>
      <c r="J281" s="2" t="s">
        <v>966</v>
      </c>
      <c r="K281" s="3" t="s">
        <v>142</v>
      </c>
      <c r="L281" s="3" t="s">
        <v>72</v>
      </c>
      <c r="M281" s="3" t="s">
        <v>73</v>
      </c>
      <c r="N281" s="3" t="s">
        <v>967</v>
      </c>
      <c r="O281" s="3" t="s">
        <v>968</v>
      </c>
      <c r="P281">
        <f>IF(IFERROR(VLOOKUP(crocodile_dataset[[#This Row],[Observation ID]],A283:A1281,1,FALSE),0),1,0)</f>
        <v>0</v>
      </c>
    </row>
    <row r="282" spans="1:16" x14ac:dyDescent="0.2">
      <c r="A282" s="4">
        <v>281</v>
      </c>
      <c r="B282" s="3" t="s">
        <v>188</v>
      </c>
      <c r="C282" s="3" t="s">
        <v>189</v>
      </c>
      <c r="D282" s="3" t="s">
        <v>17</v>
      </c>
      <c r="E282" s="3" t="s">
        <v>18</v>
      </c>
      <c r="F282" s="1">
        <v>1.76</v>
      </c>
      <c r="G282" s="1">
        <v>48.7</v>
      </c>
      <c r="H282" s="3" t="s">
        <v>37</v>
      </c>
      <c r="I282" s="3" t="s">
        <v>104</v>
      </c>
      <c r="J282" s="2" t="s">
        <v>969</v>
      </c>
      <c r="K282" s="3" t="s">
        <v>252</v>
      </c>
      <c r="L282" s="3" t="s">
        <v>46</v>
      </c>
      <c r="M282" s="3" t="s">
        <v>24</v>
      </c>
      <c r="N282" s="3" t="s">
        <v>970</v>
      </c>
      <c r="O282" s="3" t="s">
        <v>971</v>
      </c>
      <c r="P282">
        <f>IF(IFERROR(VLOOKUP(crocodile_dataset[[#This Row],[Observation ID]],A284:A1282,1,FALSE),0),1,0)</f>
        <v>0</v>
      </c>
    </row>
    <row r="283" spans="1:16" x14ac:dyDescent="0.2">
      <c r="A283" s="4">
        <v>282</v>
      </c>
      <c r="B283" s="3" t="s">
        <v>392</v>
      </c>
      <c r="C283" s="3" t="s">
        <v>393</v>
      </c>
      <c r="D283" s="3" t="s">
        <v>17</v>
      </c>
      <c r="E283" s="3" t="s">
        <v>18</v>
      </c>
      <c r="F283" s="1">
        <v>2.33</v>
      </c>
      <c r="G283" s="1">
        <v>69.2</v>
      </c>
      <c r="H283" s="3" t="s">
        <v>19</v>
      </c>
      <c r="I283" s="3" t="s">
        <v>20</v>
      </c>
      <c r="J283" s="2" t="s">
        <v>972</v>
      </c>
      <c r="K283" s="3" t="s">
        <v>191</v>
      </c>
      <c r="L283" s="3" t="s">
        <v>475</v>
      </c>
      <c r="M283" s="3" t="s">
        <v>24</v>
      </c>
      <c r="N283" s="3" t="s">
        <v>973</v>
      </c>
      <c r="O283" s="3" t="s">
        <v>974</v>
      </c>
      <c r="P283">
        <f>IF(IFERROR(VLOOKUP(crocodile_dataset[[#This Row],[Observation ID]],A285:A1283,1,FALSE),0),1,0)</f>
        <v>0</v>
      </c>
    </row>
    <row r="284" spans="1:16" x14ac:dyDescent="0.2">
      <c r="A284" s="4">
        <v>283</v>
      </c>
      <c r="B284" s="3" t="s">
        <v>183</v>
      </c>
      <c r="C284" s="3" t="s">
        <v>184</v>
      </c>
      <c r="D284" s="3" t="s">
        <v>17</v>
      </c>
      <c r="E284" s="3" t="s">
        <v>18</v>
      </c>
      <c r="F284" s="1">
        <v>2.02</v>
      </c>
      <c r="G284" s="1">
        <v>71.7</v>
      </c>
      <c r="H284" s="3" t="s">
        <v>61</v>
      </c>
      <c r="I284" s="3" t="s">
        <v>20</v>
      </c>
      <c r="J284" s="2" t="s">
        <v>975</v>
      </c>
      <c r="K284" s="3" t="s">
        <v>130</v>
      </c>
      <c r="L284" s="3" t="s">
        <v>788</v>
      </c>
      <c r="M284" s="3" t="s">
        <v>41</v>
      </c>
      <c r="N284" s="3" t="s">
        <v>976</v>
      </c>
      <c r="O284" s="3" t="s">
        <v>977</v>
      </c>
      <c r="P284">
        <f>IF(IFERROR(VLOOKUP(crocodile_dataset[[#This Row],[Observation ID]],A286:A1284,1,FALSE),0),1,0)</f>
        <v>0</v>
      </c>
    </row>
    <row r="285" spans="1:16" x14ac:dyDescent="0.2">
      <c r="A285" s="4">
        <v>284</v>
      </c>
      <c r="B285" s="3" t="s">
        <v>67</v>
      </c>
      <c r="C285" s="3" t="s">
        <v>68</v>
      </c>
      <c r="D285" s="3" t="s">
        <v>17</v>
      </c>
      <c r="E285" s="3" t="s">
        <v>69</v>
      </c>
      <c r="F285" s="1">
        <v>1.31</v>
      </c>
      <c r="G285" s="1">
        <v>21.1</v>
      </c>
      <c r="H285" s="3" t="s">
        <v>61</v>
      </c>
      <c r="I285" s="3" t="s">
        <v>38</v>
      </c>
      <c r="J285" s="2" t="s">
        <v>978</v>
      </c>
      <c r="K285" s="3" t="s">
        <v>71</v>
      </c>
      <c r="L285" s="3" t="s">
        <v>310</v>
      </c>
      <c r="M285" s="3" t="s">
        <v>73</v>
      </c>
      <c r="N285" s="3" t="s">
        <v>979</v>
      </c>
      <c r="O285" s="3" t="s">
        <v>980</v>
      </c>
      <c r="P285">
        <f>IF(IFERROR(VLOOKUP(crocodile_dataset[[#This Row],[Observation ID]],A287:A1285,1,FALSE),0),1,0)</f>
        <v>0</v>
      </c>
    </row>
    <row r="286" spans="1:16" x14ac:dyDescent="0.2">
      <c r="A286" s="4">
        <v>285</v>
      </c>
      <c r="B286" s="3" t="s">
        <v>59</v>
      </c>
      <c r="C286" s="3" t="s">
        <v>60</v>
      </c>
      <c r="D286" s="3" t="s">
        <v>17</v>
      </c>
      <c r="E286" s="3" t="s">
        <v>18</v>
      </c>
      <c r="F286" s="1">
        <v>2.76</v>
      </c>
      <c r="G286" s="1">
        <v>125.2</v>
      </c>
      <c r="H286" s="3" t="s">
        <v>19</v>
      </c>
      <c r="I286" s="3" t="s">
        <v>38</v>
      </c>
      <c r="J286" s="2" t="s">
        <v>981</v>
      </c>
      <c r="K286" s="3" t="s">
        <v>520</v>
      </c>
      <c r="L286" s="3" t="s">
        <v>581</v>
      </c>
      <c r="M286" s="3" t="s">
        <v>41</v>
      </c>
      <c r="N286" s="3" t="s">
        <v>982</v>
      </c>
      <c r="O286" s="3" t="s">
        <v>983</v>
      </c>
      <c r="P286">
        <f>IF(IFERROR(VLOOKUP(crocodile_dataset[[#This Row],[Observation ID]],A288:A1286,1,FALSE),0),1,0)</f>
        <v>0</v>
      </c>
    </row>
    <row r="287" spans="1:16" x14ac:dyDescent="0.2">
      <c r="A287" s="4">
        <v>286</v>
      </c>
      <c r="B287" s="3" t="s">
        <v>188</v>
      </c>
      <c r="C287" s="3" t="s">
        <v>189</v>
      </c>
      <c r="D287" s="3" t="s">
        <v>17</v>
      </c>
      <c r="E287" s="3" t="s">
        <v>18</v>
      </c>
      <c r="F287" s="1">
        <v>2.29</v>
      </c>
      <c r="G287" s="1">
        <v>83.8</v>
      </c>
      <c r="H287" s="3" t="s">
        <v>61</v>
      </c>
      <c r="I287" s="3" t="s">
        <v>38</v>
      </c>
      <c r="J287" s="2" t="s">
        <v>984</v>
      </c>
      <c r="K287" s="3" t="s">
        <v>191</v>
      </c>
      <c r="L287" s="3" t="s">
        <v>46</v>
      </c>
      <c r="M287" s="3" t="s">
        <v>24</v>
      </c>
      <c r="N287" s="3" t="s">
        <v>985</v>
      </c>
      <c r="O287" s="3" t="s">
        <v>986</v>
      </c>
      <c r="P287">
        <f>IF(IFERROR(VLOOKUP(crocodile_dataset[[#This Row],[Observation ID]],A289:A1287,1,FALSE),0),1,0)</f>
        <v>0</v>
      </c>
    </row>
    <row r="288" spans="1:16" x14ac:dyDescent="0.2">
      <c r="A288" s="4">
        <v>287</v>
      </c>
      <c r="B288" s="3" t="s">
        <v>188</v>
      </c>
      <c r="C288" s="3" t="s">
        <v>189</v>
      </c>
      <c r="D288" s="3" t="s">
        <v>17</v>
      </c>
      <c r="E288" s="3" t="s">
        <v>18</v>
      </c>
      <c r="F288" s="1">
        <v>2.89</v>
      </c>
      <c r="G288" s="1">
        <v>144.5</v>
      </c>
      <c r="H288" s="3" t="s">
        <v>19</v>
      </c>
      <c r="I288" s="3" t="s">
        <v>38</v>
      </c>
      <c r="J288" s="2" t="s">
        <v>987</v>
      </c>
      <c r="K288" s="3" t="s">
        <v>252</v>
      </c>
      <c r="L288" s="3" t="s">
        <v>23</v>
      </c>
      <c r="M288" s="3" t="s">
        <v>24</v>
      </c>
      <c r="N288" s="3" t="s">
        <v>988</v>
      </c>
      <c r="O288" s="3" t="s">
        <v>989</v>
      </c>
      <c r="P288">
        <f>IF(IFERROR(VLOOKUP(crocodile_dataset[[#This Row],[Observation ID]],A290:A1288,1,FALSE),0),1,0)</f>
        <v>0</v>
      </c>
    </row>
    <row r="289" spans="1:16" x14ac:dyDescent="0.2">
      <c r="A289" s="4">
        <v>288</v>
      </c>
      <c r="B289" s="3" t="s">
        <v>87</v>
      </c>
      <c r="C289" s="3" t="s">
        <v>88</v>
      </c>
      <c r="D289" s="3" t="s">
        <v>17</v>
      </c>
      <c r="E289" s="3" t="s">
        <v>69</v>
      </c>
      <c r="F289" s="1">
        <v>1.18</v>
      </c>
      <c r="G289" s="1">
        <v>15.7</v>
      </c>
      <c r="H289" s="3" t="s">
        <v>19</v>
      </c>
      <c r="I289" s="3" t="s">
        <v>20</v>
      </c>
      <c r="J289" s="2" t="s">
        <v>990</v>
      </c>
      <c r="K289" s="3" t="s">
        <v>272</v>
      </c>
      <c r="L289" s="3" t="s">
        <v>91</v>
      </c>
      <c r="M289" s="3" t="s">
        <v>32</v>
      </c>
      <c r="N289" s="3" t="s">
        <v>991</v>
      </c>
      <c r="O289" s="3" t="s">
        <v>992</v>
      </c>
      <c r="P289">
        <f>IF(IFERROR(VLOOKUP(crocodile_dataset[[#This Row],[Observation ID]],A291:A1289,1,FALSE),0),1,0)</f>
        <v>0</v>
      </c>
    </row>
    <row r="290" spans="1:16" x14ac:dyDescent="0.2">
      <c r="A290" s="4">
        <v>289</v>
      </c>
      <c r="B290" s="3" t="s">
        <v>67</v>
      </c>
      <c r="C290" s="3" t="s">
        <v>68</v>
      </c>
      <c r="D290" s="3" t="s">
        <v>17</v>
      </c>
      <c r="E290" s="3" t="s">
        <v>69</v>
      </c>
      <c r="F290" s="1">
        <v>1.2</v>
      </c>
      <c r="G290" s="1">
        <v>16.899999999999999</v>
      </c>
      <c r="H290" s="3" t="s">
        <v>19</v>
      </c>
      <c r="I290" s="3" t="s">
        <v>38</v>
      </c>
      <c r="J290" s="2" t="s">
        <v>993</v>
      </c>
      <c r="K290" s="3" t="s">
        <v>71</v>
      </c>
      <c r="L290" s="3" t="s">
        <v>72</v>
      </c>
      <c r="M290" s="3" t="s">
        <v>73</v>
      </c>
      <c r="N290" s="3" t="s">
        <v>994</v>
      </c>
      <c r="O290" s="3" t="s">
        <v>995</v>
      </c>
      <c r="P290">
        <f>IF(IFERROR(VLOOKUP(crocodile_dataset[[#This Row],[Observation ID]],A292:A1290,1,FALSE),0),1,0)</f>
        <v>0</v>
      </c>
    </row>
    <row r="291" spans="1:16" x14ac:dyDescent="0.2">
      <c r="A291" s="4">
        <v>290</v>
      </c>
      <c r="B291" s="3" t="s">
        <v>207</v>
      </c>
      <c r="C291" s="3" t="s">
        <v>208</v>
      </c>
      <c r="D291" s="3" t="s">
        <v>17</v>
      </c>
      <c r="E291" s="3" t="s">
        <v>18</v>
      </c>
      <c r="F291" s="1">
        <v>1.47</v>
      </c>
      <c r="G291" s="1">
        <v>30.9</v>
      </c>
      <c r="H291" s="3" t="s">
        <v>37</v>
      </c>
      <c r="I291" s="3" t="s">
        <v>104</v>
      </c>
      <c r="J291" s="2" t="s">
        <v>996</v>
      </c>
      <c r="K291" s="3" t="s">
        <v>210</v>
      </c>
      <c r="L291" s="3" t="s">
        <v>465</v>
      </c>
      <c r="M291" s="3" t="s">
        <v>24</v>
      </c>
      <c r="N291" s="3" t="s">
        <v>997</v>
      </c>
      <c r="O291" s="3" t="s">
        <v>998</v>
      </c>
      <c r="P291">
        <f>IF(IFERROR(VLOOKUP(crocodile_dataset[[#This Row],[Observation ID]],A293:A1291,1,FALSE),0),1,0)</f>
        <v>0</v>
      </c>
    </row>
    <row r="292" spans="1:16" x14ac:dyDescent="0.2">
      <c r="A292" s="4">
        <v>291</v>
      </c>
      <c r="B292" s="3" t="s">
        <v>67</v>
      </c>
      <c r="C292" s="3" t="s">
        <v>68</v>
      </c>
      <c r="D292" s="3" t="s">
        <v>17</v>
      </c>
      <c r="E292" s="3" t="s">
        <v>69</v>
      </c>
      <c r="F292" s="1">
        <v>1.36</v>
      </c>
      <c r="G292" s="1">
        <v>20.2</v>
      </c>
      <c r="H292" s="3" t="s">
        <v>19</v>
      </c>
      <c r="I292" s="3" t="s">
        <v>20</v>
      </c>
      <c r="J292" s="2" t="s">
        <v>999</v>
      </c>
      <c r="K292" s="3" t="s">
        <v>142</v>
      </c>
      <c r="L292" s="3" t="s">
        <v>72</v>
      </c>
      <c r="M292" s="3" t="s">
        <v>73</v>
      </c>
      <c r="N292" s="3" t="s">
        <v>1000</v>
      </c>
      <c r="O292" s="3" t="s">
        <v>1001</v>
      </c>
      <c r="P292">
        <f>IF(IFERROR(VLOOKUP(crocodile_dataset[[#This Row],[Observation ID]],A294:A1292,1,FALSE),0),1,0)</f>
        <v>0</v>
      </c>
    </row>
    <row r="293" spans="1:16" x14ac:dyDescent="0.2">
      <c r="A293" s="4">
        <v>292</v>
      </c>
      <c r="B293" s="3" t="s">
        <v>127</v>
      </c>
      <c r="C293" s="3" t="s">
        <v>128</v>
      </c>
      <c r="D293" s="3" t="s">
        <v>17</v>
      </c>
      <c r="E293" s="3" t="s">
        <v>18</v>
      </c>
      <c r="F293" s="1">
        <v>4.96</v>
      </c>
      <c r="G293" s="1">
        <v>637.20000000000005</v>
      </c>
      <c r="H293" s="3" t="s">
        <v>61</v>
      </c>
      <c r="I293" s="3" t="s">
        <v>20</v>
      </c>
      <c r="J293" s="2" t="s">
        <v>1002</v>
      </c>
      <c r="K293" s="3" t="s">
        <v>286</v>
      </c>
      <c r="L293" s="3" t="s">
        <v>131</v>
      </c>
      <c r="M293" s="3" t="s">
        <v>24</v>
      </c>
      <c r="N293" s="3" t="s">
        <v>1003</v>
      </c>
      <c r="O293" s="3" t="s">
        <v>1004</v>
      </c>
      <c r="P293">
        <f>IF(IFERROR(VLOOKUP(crocodile_dataset[[#This Row],[Observation ID]],A295:A1293,1,FALSE),0),1,0)</f>
        <v>0</v>
      </c>
    </row>
    <row r="294" spans="1:16" x14ac:dyDescent="0.2">
      <c r="A294" s="4">
        <v>293</v>
      </c>
      <c r="B294" s="3" t="s">
        <v>320</v>
      </c>
      <c r="C294" s="3" t="s">
        <v>321</v>
      </c>
      <c r="D294" s="3" t="s">
        <v>17</v>
      </c>
      <c r="E294" s="3" t="s">
        <v>203</v>
      </c>
      <c r="F294" s="1">
        <v>3.06</v>
      </c>
      <c r="G294" s="1">
        <v>180.7</v>
      </c>
      <c r="H294" s="3" t="s">
        <v>19</v>
      </c>
      <c r="I294" s="3" t="s">
        <v>38</v>
      </c>
      <c r="J294" s="2" t="s">
        <v>1005</v>
      </c>
      <c r="K294" s="3" t="s">
        <v>330</v>
      </c>
      <c r="L294" s="3" t="s">
        <v>355</v>
      </c>
      <c r="M294" s="3" t="s">
        <v>323</v>
      </c>
      <c r="N294" s="3" t="s">
        <v>1006</v>
      </c>
      <c r="O294" s="3" t="s">
        <v>1007</v>
      </c>
      <c r="P294">
        <f>IF(IFERROR(VLOOKUP(crocodile_dataset[[#This Row],[Observation ID]],A296:A1294,1,FALSE),0),1,0)</f>
        <v>0</v>
      </c>
    </row>
    <row r="295" spans="1:16" x14ac:dyDescent="0.2">
      <c r="A295" s="4">
        <v>294</v>
      </c>
      <c r="B295" s="3" t="s">
        <v>67</v>
      </c>
      <c r="C295" s="3" t="s">
        <v>68</v>
      </c>
      <c r="D295" s="3" t="s">
        <v>17</v>
      </c>
      <c r="E295" s="3" t="s">
        <v>69</v>
      </c>
      <c r="F295" s="1">
        <v>1.1100000000000001</v>
      </c>
      <c r="G295" s="1">
        <v>14.6</v>
      </c>
      <c r="H295" s="3" t="s">
        <v>61</v>
      </c>
      <c r="I295" s="3" t="s">
        <v>38</v>
      </c>
      <c r="J295" s="2" t="s">
        <v>1008</v>
      </c>
      <c r="K295" s="3" t="s">
        <v>142</v>
      </c>
      <c r="L295" s="3" t="s">
        <v>72</v>
      </c>
      <c r="M295" s="3" t="s">
        <v>73</v>
      </c>
      <c r="N295" s="3" t="s">
        <v>1009</v>
      </c>
      <c r="O295" s="3" t="s">
        <v>1010</v>
      </c>
      <c r="P295">
        <f>IF(IFERROR(VLOOKUP(crocodile_dataset[[#This Row],[Observation ID]],A297:A1295,1,FALSE),0),1,0)</f>
        <v>0</v>
      </c>
    </row>
    <row r="296" spans="1:16" x14ac:dyDescent="0.2">
      <c r="A296" s="4">
        <v>295</v>
      </c>
      <c r="B296" s="3" t="s">
        <v>201</v>
      </c>
      <c r="C296" s="3" t="s">
        <v>202</v>
      </c>
      <c r="D296" s="3" t="s">
        <v>17</v>
      </c>
      <c r="E296" s="3" t="s">
        <v>203</v>
      </c>
      <c r="F296" s="1">
        <v>3.15</v>
      </c>
      <c r="G296" s="1">
        <v>187.8</v>
      </c>
      <c r="H296" s="3" t="s">
        <v>19</v>
      </c>
      <c r="I296" s="3" t="s">
        <v>20</v>
      </c>
      <c r="J296" s="2" t="s">
        <v>838</v>
      </c>
      <c r="K296" s="3" t="s">
        <v>90</v>
      </c>
      <c r="L296" s="3" t="s">
        <v>23</v>
      </c>
      <c r="M296" s="3" t="s">
        <v>41</v>
      </c>
      <c r="N296" s="3" t="s">
        <v>1011</v>
      </c>
      <c r="O296" s="3" t="s">
        <v>1012</v>
      </c>
      <c r="P296">
        <f>IF(IFERROR(VLOOKUP(crocodile_dataset[[#This Row],[Observation ID]],A298:A1296,1,FALSE),0),1,0)</f>
        <v>0</v>
      </c>
    </row>
    <row r="297" spans="1:16" x14ac:dyDescent="0.2">
      <c r="A297" s="4">
        <v>296</v>
      </c>
      <c r="B297" s="3" t="s">
        <v>87</v>
      </c>
      <c r="C297" s="3" t="s">
        <v>88</v>
      </c>
      <c r="D297" s="3" t="s">
        <v>17</v>
      </c>
      <c r="E297" s="3" t="s">
        <v>69</v>
      </c>
      <c r="F297" s="1">
        <v>1.64</v>
      </c>
      <c r="G297" s="1">
        <v>25</v>
      </c>
      <c r="H297" s="3" t="s">
        <v>19</v>
      </c>
      <c r="I297" s="3" t="s">
        <v>20</v>
      </c>
      <c r="J297" s="2" t="s">
        <v>1013</v>
      </c>
      <c r="K297" s="3" t="s">
        <v>538</v>
      </c>
      <c r="L297" s="3" t="s">
        <v>72</v>
      </c>
      <c r="M297" s="3" t="s">
        <v>32</v>
      </c>
      <c r="N297" s="3" t="s">
        <v>1014</v>
      </c>
      <c r="O297" s="3" t="s">
        <v>1015</v>
      </c>
      <c r="P297">
        <f>IF(IFERROR(VLOOKUP(crocodile_dataset[[#This Row],[Observation ID]],A299:A1297,1,FALSE),0),1,0)</f>
        <v>0</v>
      </c>
    </row>
    <row r="298" spans="1:16" x14ac:dyDescent="0.2">
      <c r="A298" s="4">
        <v>297</v>
      </c>
      <c r="B298" s="3" t="s">
        <v>183</v>
      </c>
      <c r="C298" s="3" t="s">
        <v>184</v>
      </c>
      <c r="D298" s="3" t="s">
        <v>17</v>
      </c>
      <c r="E298" s="3" t="s">
        <v>18</v>
      </c>
      <c r="F298" s="1">
        <v>2.48</v>
      </c>
      <c r="G298" s="1">
        <v>104.1</v>
      </c>
      <c r="H298" s="3" t="s">
        <v>19</v>
      </c>
      <c r="I298" s="3" t="s">
        <v>104</v>
      </c>
      <c r="J298" s="2" t="s">
        <v>1016</v>
      </c>
      <c r="K298" s="3" t="s">
        <v>130</v>
      </c>
      <c r="L298" s="3" t="s">
        <v>788</v>
      </c>
      <c r="M298" s="3" t="s">
        <v>41</v>
      </c>
      <c r="N298" s="3" t="s">
        <v>1017</v>
      </c>
      <c r="O298" s="3" t="s">
        <v>1018</v>
      </c>
      <c r="P298">
        <f>IF(IFERROR(VLOOKUP(crocodile_dataset[[#This Row],[Observation ID]],A300:A1298,1,FALSE),0),1,0)</f>
        <v>0</v>
      </c>
    </row>
    <row r="299" spans="1:16" x14ac:dyDescent="0.2">
      <c r="A299" s="4">
        <v>298</v>
      </c>
      <c r="B299" s="3" t="s">
        <v>115</v>
      </c>
      <c r="C299" s="3" t="s">
        <v>116</v>
      </c>
      <c r="D299" s="3" t="s">
        <v>17</v>
      </c>
      <c r="E299" s="3" t="s">
        <v>18</v>
      </c>
      <c r="F299" s="1">
        <v>1.63</v>
      </c>
      <c r="G299" s="1">
        <v>169.1</v>
      </c>
      <c r="H299" s="3" t="s">
        <v>37</v>
      </c>
      <c r="I299" s="3" t="s">
        <v>38</v>
      </c>
      <c r="J299" s="2" t="s">
        <v>1019</v>
      </c>
      <c r="K299" s="3" t="s">
        <v>223</v>
      </c>
      <c r="L299" s="3" t="s">
        <v>153</v>
      </c>
      <c r="M299" s="3" t="s">
        <v>24</v>
      </c>
      <c r="N299" s="3" t="s">
        <v>1020</v>
      </c>
      <c r="O299" s="3" t="s">
        <v>1021</v>
      </c>
      <c r="P299">
        <f>IF(IFERROR(VLOOKUP(crocodile_dataset[[#This Row],[Observation ID]],A301:A1299,1,FALSE),0),1,0)</f>
        <v>0</v>
      </c>
    </row>
    <row r="300" spans="1:16" x14ac:dyDescent="0.2">
      <c r="A300" s="4">
        <v>299</v>
      </c>
      <c r="B300" s="3" t="s">
        <v>76</v>
      </c>
      <c r="C300" s="3" t="s">
        <v>77</v>
      </c>
      <c r="D300" s="3" t="s">
        <v>17</v>
      </c>
      <c r="E300" s="3" t="s">
        <v>18</v>
      </c>
      <c r="F300" s="1">
        <v>2.78</v>
      </c>
      <c r="G300" s="1">
        <v>153.80000000000001</v>
      </c>
      <c r="H300" s="3" t="s">
        <v>19</v>
      </c>
      <c r="I300" s="3" t="s">
        <v>38</v>
      </c>
      <c r="J300" s="2" t="s">
        <v>1022</v>
      </c>
      <c r="K300" s="3" t="s">
        <v>350</v>
      </c>
      <c r="L300" s="3" t="s">
        <v>80</v>
      </c>
      <c r="M300" s="3" t="s">
        <v>24</v>
      </c>
      <c r="N300" s="3" t="s">
        <v>1023</v>
      </c>
      <c r="O300" s="3" t="s">
        <v>1024</v>
      </c>
      <c r="P300">
        <f>IF(IFERROR(VLOOKUP(crocodile_dataset[[#This Row],[Observation ID]],A302:A1300,1,FALSE),0),1,0)</f>
        <v>0</v>
      </c>
    </row>
    <row r="301" spans="1:16" x14ac:dyDescent="0.2">
      <c r="A301" s="4">
        <v>300</v>
      </c>
      <c r="B301" s="3" t="s">
        <v>15</v>
      </c>
      <c r="C301" s="3" t="s">
        <v>16</v>
      </c>
      <c r="D301" s="3" t="s">
        <v>17</v>
      </c>
      <c r="E301" s="3" t="s">
        <v>18</v>
      </c>
      <c r="F301" s="1">
        <v>2.79</v>
      </c>
      <c r="G301" s="1">
        <v>101.5</v>
      </c>
      <c r="H301" s="3" t="s">
        <v>61</v>
      </c>
      <c r="I301" s="3" t="s">
        <v>20</v>
      </c>
      <c r="J301" s="2" t="s">
        <v>1025</v>
      </c>
      <c r="K301" s="3" t="s">
        <v>45</v>
      </c>
      <c r="L301" s="3" t="s">
        <v>23</v>
      </c>
      <c r="M301" s="3" t="s">
        <v>24</v>
      </c>
      <c r="N301" s="3" t="s">
        <v>1026</v>
      </c>
      <c r="O301" s="3" t="s">
        <v>1027</v>
      </c>
      <c r="P301">
        <f>IF(IFERROR(VLOOKUP(crocodile_dataset[[#This Row],[Observation ID]],A303:A1301,1,FALSE),0),1,0)</f>
        <v>0</v>
      </c>
    </row>
    <row r="302" spans="1:16" x14ac:dyDescent="0.2">
      <c r="A302" s="4">
        <v>301</v>
      </c>
      <c r="B302" s="3" t="s">
        <v>67</v>
      </c>
      <c r="C302" s="3" t="s">
        <v>68</v>
      </c>
      <c r="D302" s="3" t="s">
        <v>17</v>
      </c>
      <c r="E302" s="3" t="s">
        <v>69</v>
      </c>
      <c r="F302" s="1">
        <v>1.35</v>
      </c>
      <c r="G302" s="1">
        <v>23</v>
      </c>
      <c r="H302" s="3" t="s">
        <v>19</v>
      </c>
      <c r="I302" s="3" t="s">
        <v>38</v>
      </c>
      <c r="J302" s="2" t="s">
        <v>1028</v>
      </c>
      <c r="K302" s="3" t="s">
        <v>142</v>
      </c>
      <c r="L302" s="3" t="s">
        <v>72</v>
      </c>
      <c r="M302" s="3" t="s">
        <v>73</v>
      </c>
      <c r="N302" s="3" t="s">
        <v>1029</v>
      </c>
      <c r="O302" s="3" t="s">
        <v>1030</v>
      </c>
      <c r="P302">
        <f>IF(IFERROR(VLOOKUP(crocodile_dataset[[#This Row],[Observation ID]],A304:A1302,1,FALSE),0),1,0)</f>
        <v>0</v>
      </c>
    </row>
    <row r="303" spans="1:16" x14ac:dyDescent="0.2">
      <c r="A303" s="4">
        <v>302</v>
      </c>
      <c r="B303" s="3" t="s">
        <v>127</v>
      </c>
      <c r="C303" s="3" t="s">
        <v>128</v>
      </c>
      <c r="D303" s="3" t="s">
        <v>17</v>
      </c>
      <c r="E303" s="3" t="s">
        <v>18</v>
      </c>
      <c r="F303" s="1">
        <v>3.62</v>
      </c>
      <c r="G303" s="1">
        <v>437.6</v>
      </c>
      <c r="H303" s="3" t="s">
        <v>19</v>
      </c>
      <c r="I303" s="3" t="s">
        <v>38</v>
      </c>
      <c r="J303" s="2" t="s">
        <v>1031</v>
      </c>
      <c r="K303" s="3" t="s">
        <v>52</v>
      </c>
      <c r="L303" s="3" t="s">
        <v>266</v>
      </c>
      <c r="M303" s="3" t="s">
        <v>24</v>
      </c>
      <c r="N303" s="3" t="s">
        <v>1032</v>
      </c>
      <c r="O303" s="3" t="s">
        <v>1033</v>
      </c>
      <c r="P303">
        <f>IF(IFERROR(VLOOKUP(crocodile_dataset[[#This Row],[Observation ID]],A305:A1303,1,FALSE),0),1,0)</f>
        <v>0</v>
      </c>
    </row>
    <row r="304" spans="1:16" x14ac:dyDescent="0.2">
      <c r="A304" s="4">
        <v>303</v>
      </c>
      <c r="B304" s="3" t="s">
        <v>145</v>
      </c>
      <c r="C304" s="3" t="s">
        <v>146</v>
      </c>
      <c r="D304" s="3" t="s">
        <v>17</v>
      </c>
      <c r="E304" s="3" t="s">
        <v>18</v>
      </c>
      <c r="F304" s="1">
        <v>2.61</v>
      </c>
      <c r="G304" s="1">
        <v>119.8</v>
      </c>
      <c r="H304" s="3" t="s">
        <v>19</v>
      </c>
      <c r="I304" s="3" t="s">
        <v>38</v>
      </c>
      <c r="J304" s="2" t="s">
        <v>1034</v>
      </c>
      <c r="K304" s="3" t="s">
        <v>148</v>
      </c>
      <c r="L304" s="3" t="s">
        <v>23</v>
      </c>
      <c r="M304" s="3" t="s">
        <v>41</v>
      </c>
      <c r="N304" s="3" t="s">
        <v>1035</v>
      </c>
      <c r="O304" s="3" t="s">
        <v>1036</v>
      </c>
      <c r="P304">
        <f>IF(IFERROR(VLOOKUP(crocodile_dataset[[#This Row],[Observation ID]],A306:A1304,1,FALSE),0),1,0)</f>
        <v>0</v>
      </c>
    </row>
    <row r="305" spans="1:16" x14ac:dyDescent="0.2">
      <c r="A305" s="4">
        <v>304</v>
      </c>
      <c r="B305" s="3" t="s">
        <v>59</v>
      </c>
      <c r="C305" s="3" t="s">
        <v>60</v>
      </c>
      <c r="D305" s="3" t="s">
        <v>17</v>
      </c>
      <c r="E305" s="3" t="s">
        <v>18</v>
      </c>
      <c r="F305" s="1">
        <v>2.1800000000000002</v>
      </c>
      <c r="G305" s="1">
        <v>76.2</v>
      </c>
      <c r="H305" s="3" t="s">
        <v>19</v>
      </c>
      <c r="I305" s="3" t="s">
        <v>20</v>
      </c>
      <c r="J305" s="2" t="s">
        <v>1037</v>
      </c>
      <c r="K305" s="3" t="s">
        <v>98</v>
      </c>
      <c r="L305" s="3" t="s">
        <v>64</v>
      </c>
      <c r="M305" s="3" t="s">
        <v>41</v>
      </c>
      <c r="N305" s="3" t="s">
        <v>1038</v>
      </c>
      <c r="O305" s="3" t="s">
        <v>1039</v>
      </c>
      <c r="P305">
        <f>IF(IFERROR(VLOOKUP(crocodile_dataset[[#This Row],[Observation ID]],A307:A1305,1,FALSE),0),1,0)</f>
        <v>0</v>
      </c>
    </row>
    <row r="306" spans="1:16" x14ac:dyDescent="0.2">
      <c r="A306" s="4">
        <v>305</v>
      </c>
      <c r="B306" s="3" t="s">
        <v>320</v>
      </c>
      <c r="C306" s="3" t="s">
        <v>321</v>
      </c>
      <c r="D306" s="3" t="s">
        <v>17</v>
      </c>
      <c r="E306" s="3" t="s">
        <v>203</v>
      </c>
      <c r="F306" s="1">
        <v>2.06</v>
      </c>
      <c r="G306" s="1">
        <v>75.7</v>
      </c>
      <c r="H306" s="3" t="s">
        <v>61</v>
      </c>
      <c r="I306" s="3" t="s">
        <v>20</v>
      </c>
      <c r="J306" s="2" t="s">
        <v>1040</v>
      </c>
      <c r="K306" s="3" t="s">
        <v>297</v>
      </c>
      <c r="L306" s="3" t="s">
        <v>355</v>
      </c>
      <c r="M306" s="3" t="s">
        <v>323</v>
      </c>
      <c r="N306" s="3" t="s">
        <v>1041</v>
      </c>
      <c r="O306" s="3" t="s">
        <v>1042</v>
      </c>
      <c r="P306">
        <f>IF(IFERROR(VLOOKUP(crocodile_dataset[[#This Row],[Observation ID]],A308:A1306,1,FALSE),0),1,0)</f>
        <v>0</v>
      </c>
    </row>
    <row r="307" spans="1:16" x14ac:dyDescent="0.2">
      <c r="A307" s="4">
        <v>306</v>
      </c>
      <c r="B307" s="3" t="s">
        <v>59</v>
      </c>
      <c r="C307" s="3" t="s">
        <v>60</v>
      </c>
      <c r="D307" s="3" t="s">
        <v>17</v>
      </c>
      <c r="E307" s="3" t="s">
        <v>18</v>
      </c>
      <c r="F307" s="1">
        <v>2.92</v>
      </c>
      <c r="G307" s="1">
        <v>150.69999999999999</v>
      </c>
      <c r="H307" s="3" t="s">
        <v>19</v>
      </c>
      <c r="I307" s="3" t="s">
        <v>20</v>
      </c>
      <c r="J307" s="2" t="s">
        <v>1043</v>
      </c>
      <c r="K307" s="3" t="s">
        <v>98</v>
      </c>
      <c r="L307" s="3" t="s">
        <v>23</v>
      </c>
      <c r="M307" s="3" t="s">
        <v>41</v>
      </c>
      <c r="N307" s="3" t="s">
        <v>1044</v>
      </c>
      <c r="O307" s="3" t="s">
        <v>1045</v>
      </c>
      <c r="P307">
        <f>IF(IFERROR(VLOOKUP(crocodile_dataset[[#This Row],[Observation ID]],A309:A1307,1,FALSE),0),1,0)</f>
        <v>0</v>
      </c>
    </row>
    <row r="308" spans="1:16" x14ac:dyDescent="0.2">
      <c r="A308" s="4">
        <v>307</v>
      </c>
      <c r="B308" s="3" t="s">
        <v>67</v>
      </c>
      <c r="C308" s="3" t="s">
        <v>68</v>
      </c>
      <c r="D308" s="3" t="s">
        <v>17</v>
      </c>
      <c r="E308" s="3" t="s">
        <v>69</v>
      </c>
      <c r="F308" s="1">
        <v>1.1200000000000001</v>
      </c>
      <c r="G308" s="1">
        <v>15.5</v>
      </c>
      <c r="H308" s="3" t="s">
        <v>19</v>
      </c>
      <c r="I308" s="3" t="s">
        <v>38</v>
      </c>
      <c r="J308" s="2" t="s">
        <v>1046</v>
      </c>
      <c r="K308" s="3" t="s">
        <v>71</v>
      </c>
      <c r="L308" s="3" t="s">
        <v>72</v>
      </c>
      <c r="M308" s="3" t="s">
        <v>73</v>
      </c>
      <c r="N308" s="3" t="s">
        <v>1047</v>
      </c>
      <c r="O308" s="3" t="s">
        <v>1048</v>
      </c>
      <c r="P308">
        <f>IF(IFERROR(VLOOKUP(crocodile_dataset[[#This Row],[Observation ID]],A310:A1308,1,FALSE),0),1,0)</f>
        <v>0</v>
      </c>
    </row>
    <row r="309" spans="1:16" x14ac:dyDescent="0.2">
      <c r="A309" s="4">
        <v>308</v>
      </c>
      <c r="B309" s="3" t="s">
        <v>67</v>
      </c>
      <c r="C309" s="3" t="s">
        <v>68</v>
      </c>
      <c r="D309" s="3" t="s">
        <v>17</v>
      </c>
      <c r="E309" s="3" t="s">
        <v>69</v>
      </c>
      <c r="F309" s="1">
        <v>1.47</v>
      </c>
      <c r="G309" s="1">
        <v>25.1</v>
      </c>
      <c r="H309" s="3" t="s">
        <v>61</v>
      </c>
      <c r="I309" s="3" t="s">
        <v>104</v>
      </c>
      <c r="J309" s="2" t="s">
        <v>1049</v>
      </c>
      <c r="K309" s="3" t="s">
        <v>71</v>
      </c>
      <c r="L309" s="3" t="s">
        <v>72</v>
      </c>
      <c r="M309" s="3" t="s">
        <v>73</v>
      </c>
      <c r="N309" s="3" t="s">
        <v>1050</v>
      </c>
      <c r="O309" s="3" t="s">
        <v>1051</v>
      </c>
      <c r="P309">
        <f>IF(IFERROR(VLOOKUP(crocodile_dataset[[#This Row],[Observation ID]],A311:A1309,1,FALSE),0),1,0)</f>
        <v>0</v>
      </c>
    </row>
    <row r="310" spans="1:16" x14ac:dyDescent="0.2">
      <c r="A310" s="4">
        <v>309</v>
      </c>
      <c r="B310" s="3" t="s">
        <v>392</v>
      </c>
      <c r="C310" s="3" t="s">
        <v>393</v>
      </c>
      <c r="D310" s="3" t="s">
        <v>17</v>
      </c>
      <c r="E310" s="3" t="s">
        <v>18</v>
      </c>
      <c r="F310" s="1">
        <v>1.51</v>
      </c>
      <c r="G310" s="1">
        <v>43.1</v>
      </c>
      <c r="H310" s="3" t="s">
        <v>37</v>
      </c>
      <c r="I310" s="3" t="s">
        <v>20</v>
      </c>
      <c r="J310" s="2" t="s">
        <v>1052</v>
      </c>
      <c r="K310" s="3" t="s">
        <v>191</v>
      </c>
      <c r="L310" s="3" t="s">
        <v>46</v>
      </c>
      <c r="M310" s="3" t="s">
        <v>24</v>
      </c>
      <c r="N310" s="3" t="s">
        <v>1053</v>
      </c>
      <c r="O310" s="3" t="s">
        <v>1054</v>
      </c>
      <c r="P310">
        <f>IF(IFERROR(VLOOKUP(crocodile_dataset[[#This Row],[Observation ID]],A312:A1310,1,FALSE),0),1,0)</f>
        <v>0</v>
      </c>
    </row>
    <row r="311" spans="1:16" x14ac:dyDescent="0.2">
      <c r="A311" s="4">
        <v>310</v>
      </c>
      <c r="B311" s="3" t="s">
        <v>127</v>
      </c>
      <c r="C311" s="3" t="s">
        <v>128</v>
      </c>
      <c r="D311" s="3" t="s">
        <v>17</v>
      </c>
      <c r="E311" s="3" t="s">
        <v>18</v>
      </c>
      <c r="F311" s="1">
        <v>3.65</v>
      </c>
      <c r="G311" s="1">
        <v>449.3</v>
      </c>
      <c r="H311" s="3" t="s">
        <v>37</v>
      </c>
      <c r="I311" s="3" t="s">
        <v>104</v>
      </c>
      <c r="J311" s="2" t="s">
        <v>1055</v>
      </c>
      <c r="K311" s="3" t="s">
        <v>191</v>
      </c>
      <c r="L311" s="3" t="s">
        <v>131</v>
      </c>
      <c r="M311" s="3" t="s">
        <v>24</v>
      </c>
      <c r="N311" s="3" t="s">
        <v>1056</v>
      </c>
      <c r="O311" s="3" t="s">
        <v>1057</v>
      </c>
      <c r="P311">
        <f>IF(IFERROR(VLOOKUP(crocodile_dataset[[#This Row],[Observation ID]],A313:A1311,1,FALSE),0),1,0)</f>
        <v>0</v>
      </c>
    </row>
    <row r="312" spans="1:16" x14ac:dyDescent="0.2">
      <c r="A312" s="4">
        <v>311</v>
      </c>
      <c r="B312" s="3" t="s">
        <v>188</v>
      </c>
      <c r="C312" s="3" t="s">
        <v>189</v>
      </c>
      <c r="D312" s="3" t="s">
        <v>17</v>
      </c>
      <c r="E312" s="3" t="s">
        <v>18</v>
      </c>
      <c r="F312" s="1">
        <v>2.2599999999999998</v>
      </c>
      <c r="G312" s="1">
        <v>83.5</v>
      </c>
      <c r="H312" s="3" t="s">
        <v>19</v>
      </c>
      <c r="I312" s="3" t="s">
        <v>38</v>
      </c>
      <c r="J312" s="2" t="s">
        <v>1058</v>
      </c>
      <c r="K312" s="3" t="s">
        <v>252</v>
      </c>
      <c r="L312" s="3" t="s">
        <v>46</v>
      </c>
      <c r="M312" s="3" t="s">
        <v>24</v>
      </c>
      <c r="N312" s="3" t="s">
        <v>1059</v>
      </c>
      <c r="O312" s="3" t="s">
        <v>1060</v>
      </c>
      <c r="P312">
        <f>IF(IFERROR(VLOOKUP(crocodile_dataset[[#This Row],[Observation ID]],A314:A1312,1,FALSE),0),1,0)</f>
        <v>0</v>
      </c>
    </row>
    <row r="313" spans="1:16" x14ac:dyDescent="0.2">
      <c r="A313" s="4">
        <v>312</v>
      </c>
      <c r="B313" s="3" t="s">
        <v>392</v>
      </c>
      <c r="C313" s="3" t="s">
        <v>393</v>
      </c>
      <c r="D313" s="3" t="s">
        <v>17</v>
      </c>
      <c r="E313" s="3" t="s">
        <v>18</v>
      </c>
      <c r="F313" s="1">
        <v>1.34</v>
      </c>
      <c r="G313" s="1">
        <v>43.5</v>
      </c>
      <c r="H313" s="3" t="s">
        <v>37</v>
      </c>
      <c r="I313" s="3" t="s">
        <v>104</v>
      </c>
      <c r="J313" s="2" t="s">
        <v>1061</v>
      </c>
      <c r="K313" s="3" t="s">
        <v>191</v>
      </c>
      <c r="L313" s="3" t="s">
        <v>475</v>
      </c>
      <c r="M313" s="3" t="s">
        <v>24</v>
      </c>
      <c r="N313" s="3" t="s">
        <v>1062</v>
      </c>
      <c r="O313" s="3" t="s">
        <v>1063</v>
      </c>
      <c r="P313">
        <f>IF(IFERROR(VLOOKUP(crocodile_dataset[[#This Row],[Observation ID]],A315:A1313,1,FALSE),0),1,0)</f>
        <v>0</v>
      </c>
    </row>
    <row r="314" spans="1:16" x14ac:dyDescent="0.2">
      <c r="A314" s="4">
        <v>313</v>
      </c>
      <c r="B314" s="3" t="s">
        <v>145</v>
      </c>
      <c r="C314" s="3" t="s">
        <v>146</v>
      </c>
      <c r="D314" s="3" t="s">
        <v>17</v>
      </c>
      <c r="E314" s="3" t="s">
        <v>18</v>
      </c>
      <c r="F314" s="1">
        <v>1.51</v>
      </c>
      <c r="G314" s="1">
        <v>59.1</v>
      </c>
      <c r="H314" s="3" t="s">
        <v>37</v>
      </c>
      <c r="I314" s="3" t="s">
        <v>38</v>
      </c>
      <c r="J314" s="2" t="s">
        <v>1064</v>
      </c>
      <c r="K314" s="3" t="s">
        <v>148</v>
      </c>
      <c r="L314" s="3" t="s">
        <v>23</v>
      </c>
      <c r="M314" s="3" t="s">
        <v>41</v>
      </c>
      <c r="N314" s="3" t="s">
        <v>1065</v>
      </c>
      <c r="O314" s="3" t="s">
        <v>1066</v>
      </c>
      <c r="P314">
        <f>IF(IFERROR(VLOOKUP(crocodile_dataset[[#This Row],[Observation ID]],A316:A1314,1,FALSE),0),1,0)</f>
        <v>0</v>
      </c>
    </row>
    <row r="315" spans="1:16" x14ac:dyDescent="0.2">
      <c r="A315" s="4">
        <v>314</v>
      </c>
      <c r="B315" s="3" t="s">
        <v>320</v>
      </c>
      <c r="C315" s="3" t="s">
        <v>321</v>
      </c>
      <c r="D315" s="3" t="s">
        <v>17</v>
      </c>
      <c r="E315" s="3" t="s">
        <v>203</v>
      </c>
      <c r="F315" s="1">
        <v>0.79</v>
      </c>
      <c r="G315" s="1">
        <v>33.9</v>
      </c>
      <c r="H315" s="3" t="s">
        <v>37</v>
      </c>
      <c r="I315" s="3" t="s">
        <v>20</v>
      </c>
      <c r="J315" s="2" t="s">
        <v>1067</v>
      </c>
      <c r="K315" s="3" t="s">
        <v>330</v>
      </c>
      <c r="L315" s="3" t="s">
        <v>355</v>
      </c>
      <c r="M315" s="3" t="s">
        <v>323</v>
      </c>
      <c r="N315" s="3" t="s">
        <v>1068</v>
      </c>
      <c r="O315" s="3" t="s">
        <v>1069</v>
      </c>
      <c r="P315">
        <f>IF(IFERROR(VLOOKUP(crocodile_dataset[[#This Row],[Observation ID]],A317:A1315,1,FALSE),0),1,0)</f>
        <v>0</v>
      </c>
    </row>
    <row r="316" spans="1:16" x14ac:dyDescent="0.2">
      <c r="A316" s="4">
        <v>315</v>
      </c>
      <c r="B316" s="3" t="s">
        <v>127</v>
      </c>
      <c r="C316" s="3" t="s">
        <v>128</v>
      </c>
      <c r="D316" s="3" t="s">
        <v>17</v>
      </c>
      <c r="E316" s="3" t="s">
        <v>18</v>
      </c>
      <c r="F316" s="1">
        <v>4.33</v>
      </c>
      <c r="G316" s="1">
        <v>658.3</v>
      </c>
      <c r="H316" s="3" t="s">
        <v>19</v>
      </c>
      <c r="I316" s="3" t="s">
        <v>38</v>
      </c>
      <c r="J316" s="2" t="s">
        <v>1070</v>
      </c>
      <c r="K316" s="3" t="s">
        <v>359</v>
      </c>
      <c r="L316" s="3" t="s">
        <v>479</v>
      </c>
      <c r="M316" s="3" t="s">
        <v>24</v>
      </c>
      <c r="N316" s="3" t="s">
        <v>1071</v>
      </c>
      <c r="O316" s="3" t="s">
        <v>1072</v>
      </c>
      <c r="P316">
        <f>IF(IFERROR(VLOOKUP(crocodile_dataset[[#This Row],[Observation ID]],A318:A1316,1,FALSE),0),1,0)</f>
        <v>0</v>
      </c>
    </row>
    <row r="317" spans="1:16" x14ac:dyDescent="0.2">
      <c r="A317" s="4">
        <v>316</v>
      </c>
      <c r="B317" s="3" t="s">
        <v>183</v>
      </c>
      <c r="C317" s="3" t="s">
        <v>184</v>
      </c>
      <c r="D317" s="3" t="s">
        <v>17</v>
      </c>
      <c r="E317" s="3" t="s">
        <v>18</v>
      </c>
      <c r="F317" s="1">
        <v>1.67</v>
      </c>
      <c r="G317" s="1">
        <v>48.8</v>
      </c>
      <c r="H317" s="3" t="s">
        <v>19</v>
      </c>
      <c r="I317" s="3" t="s">
        <v>20</v>
      </c>
      <c r="J317" s="2" t="s">
        <v>1073</v>
      </c>
      <c r="K317" s="3" t="s">
        <v>130</v>
      </c>
      <c r="L317" s="3" t="s">
        <v>195</v>
      </c>
      <c r="M317" s="3" t="s">
        <v>41</v>
      </c>
      <c r="N317" s="3" t="s">
        <v>1074</v>
      </c>
      <c r="O317" s="3" t="s">
        <v>1075</v>
      </c>
      <c r="P317">
        <f>IF(IFERROR(VLOOKUP(crocodile_dataset[[#This Row],[Observation ID]],A319:A1317,1,FALSE),0),1,0)</f>
        <v>0</v>
      </c>
    </row>
    <row r="318" spans="1:16" x14ac:dyDescent="0.2">
      <c r="A318" s="4">
        <v>317</v>
      </c>
      <c r="B318" s="3" t="s">
        <v>201</v>
      </c>
      <c r="C318" s="3" t="s">
        <v>202</v>
      </c>
      <c r="D318" s="3" t="s">
        <v>17</v>
      </c>
      <c r="E318" s="3" t="s">
        <v>203</v>
      </c>
      <c r="F318" s="1">
        <v>2.94</v>
      </c>
      <c r="G318" s="1">
        <v>142.5</v>
      </c>
      <c r="H318" s="3" t="s">
        <v>19</v>
      </c>
      <c r="I318" s="3" t="s">
        <v>38</v>
      </c>
      <c r="J318" s="2" t="s">
        <v>1076</v>
      </c>
      <c r="K318" s="3" t="s">
        <v>106</v>
      </c>
      <c r="L318" s="3" t="s">
        <v>259</v>
      </c>
      <c r="M318" s="3" t="s">
        <v>41</v>
      </c>
      <c r="N318" s="3" t="s">
        <v>1077</v>
      </c>
      <c r="O318" s="3" t="s">
        <v>1078</v>
      </c>
      <c r="P318">
        <f>IF(IFERROR(VLOOKUP(crocodile_dataset[[#This Row],[Observation ID]],A320:A1318,1,FALSE),0),1,0)</f>
        <v>0</v>
      </c>
    </row>
    <row r="319" spans="1:16" x14ac:dyDescent="0.2">
      <c r="A319" s="4">
        <v>318</v>
      </c>
      <c r="B319" s="3" t="s">
        <v>35</v>
      </c>
      <c r="C319" s="3" t="s">
        <v>36</v>
      </c>
      <c r="D319" s="3" t="s">
        <v>17</v>
      </c>
      <c r="E319" s="3" t="s">
        <v>18</v>
      </c>
      <c r="F319" s="1">
        <v>1.9</v>
      </c>
      <c r="G319" s="1">
        <v>121.2</v>
      </c>
      <c r="H319" s="3" t="s">
        <v>37</v>
      </c>
      <c r="I319" s="3" t="s">
        <v>38</v>
      </c>
      <c r="J319" s="2" t="s">
        <v>1079</v>
      </c>
      <c r="K319" s="3" t="s">
        <v>30</v>
      </c>
      <c r="L319" s="3" t="s">
        <v>40</v>
      </c>
      <c r="M319" s="3" t="s">
        <v>41</v>
      </c>
      <c r="N319" s="3" t="s">
        <v>1080</v>
      </c>
      <c r="O319" s="3" t="s">
        <v>1081</v>
      </c>
      <c r="P319">
        <f>IF(IFERROR(VLOOKUP(crocodile_dataset[[#This Row],[Observation ID]],A321:A1319,1,FALSE),0),1,0)</f>
        <v>0</v>
      </c>
    </row>
    <row r="320" spans="1:16" x14ac:dyDescent="0.2">
      <c r="A320" s="4">
        <v>319</v>
      </c>
      <c r="B320" s="3" t="s">
        <v>120</v>
      </c>
      <c r="C320" s="3" t="s">
        <v>121</v>
      </c>
      <c r="D320" s="3" t="s">
        <v>17</v>
      </c>
      <c r="E320" s="3" t="s">
        <v>18</v>
      </c>
      <c r="F320" s="1">
        <v>2.81</v>
      </c>
      <c r="G320" s="1">
        <v>138.5</v>
      </c>
      <c r="H320" s="3" t="s">
        <v>19</v>
      </c>
      <c r="I320" s="3" t="s">
        <v>104</v>
      </c>
      <c r="J320" s="2" t="s">
        <v>1082</v>
      </c>
      <c r="K320" s="3" t="s">
        <v>123</v>
      </c>
      <c r="L320" s="3" t="s">
        <v>124</v>
      </c>
      <c r="M320" s="3" t="s">
        <v>73</v>
      </c>
      <c r="N320" s="3" t="s">
        <v>1083</v>
      </c>
      <c r="O320" s="3" t="s">
        <v>1084</v>
      </c>
      <c r="P320">
        <f>IF(IFERROR(VLOOKUP(crocodile_dataset[[#This Row],[Observation ID]],A322:A1320,1,FALSE),0),1,0)</f>
        <v>0</v>
      </c>
    </row>
    <row r="321" spans="1:16" x14ac:dyDescent="0.2">
      <c r="A321" s="4">
        <v>320</v>
      </c>
      <c r="B321" s="3" t="s">
        <v>59</v>
      </c>
      <c r="C321" s="3" t="s">
        <v>60</v>
      </c>
      <c r="D321" s="3" t="s">
        <v>17</v>
      </c>
      <c r="E321" s="3" t="s">
        <v>18</v>
      </c>
      <c r="F321" s="1">
        <v>2.97</v>
      </c>
      <c r="G321" s="1">
        <v>181.1</v>
      </c>
      <c r="H321" s="3" t="s">
        <v>19</v>
      </c>
      <c r="I321" s="3" t="s">
        <v>20</v>
      </c>
      <c r="J321" s="2" t="s">
        <v>1085</v>
      </c>
      <c r="K321" s="3" t="s">
        <v>98</v>
      </c>
      <c r="L321" s="3" t="s">
        <v>23</v>
      </c>
      <c r="M321" s="3" t="s">
        <v>41</v>
      </c>
      <c r="N321" s="3" t="s">
        <v>1086</v>
      </c>
      <c r="O321" s="3" t="s">
        <v>1087</v>
      </c>
      <c r="P321">
        <f>IF(IFERROR(VLOOKUP(crocodile_dataset[[#This Row],[Observation ID]],A323:A1321,1,FALSE),0),1,0)</f>
        <v>0</v>
      </c>
    </row>
    <row r="322" spans="1:16" x14ac:dyDescent="0.2">
      <c r="A322" s="4">
        <v>321</v>
      </c>
      <c r="B322" s="3" t="s">
        <v>188</v>
      </c>
      <c r="C322" s="3" t="s">
        <v>189</v>
      </c>
      <c r="D322" s="3" t="s">
        <v>17</v>
      </c>
      <c r="E322" s="3" t="s">
        <v>18</v>
      </c>
      <c r="F322" s="1">
        <v>2.73</v>
      </c>
      <c r="G322" s="1">
        <v>104.6</v>
      </c>
      <c r="H322" s="3" t="s">
        <v>19</v>
      </c>
      <c r="I322" s="3" t="s">
        <v>38</v>
      </c>
      <c r="J322" s="2" t="s">
        <v>1088</v>
      </c>
      <c r="K322" s="3" t="s">
        <v>252</v>
      </c>
      <c r="L322" s="3" t="s">
        <v>46</v>
      </c>
      <c r="M322" s="3" t="s">
        <v>24</v>
      </c>
      <c r="N322" s="3" t="s">
        <v>1089</v>
      </c>
      <c r="O322" s="3" t="s">
        <v>1090</v>
      </c>
      <c r="P322">
        <f>IF(IFERROR(VLOOKUP(crocodile_dataset[[#This Row],[Observation ID]],A324:A1322,1,FALSE),0),1,0)</f>
        <v>0</v>
      </c>
    </row>
    <row r="323" spans="1:16" x14ac:dyDescent="0.2">
      <c r="A323" s="4">
        <v>322</v>
      </c>
      <c r="B323" s="3" t="s">
        <v>183</v>
      </c>
      <c r="C323" s="3" t="s">
        <v>184</v>
      </c>
      <c r="D323" s="3" t="s">
        <v>17</v>
      </c>
      <c r="E323" s="3" t="s">
        <v>18</v>
      </c>
      <c r="F323" s="1">
        <v>1.73</v>
      </c>
      <c r="G323" s="1">
        <v>45.3</v>
      </c>
      <c r="H323" s="3" t="s">
        <v>61</v>
      </c>
      <c r="I323" s="3" t="s">
        <v>38</v>
      </c>
      <c r="J323" s="2" t="s">
        <v>1091</v>
      </c>
      <c r="K323" s="3" t="s">
        <v>130</v>
      </c>
      <c r="L323" s="3" t="s">
        <v>788</v>
      </c>
      <c r="M323" s="3" t="s">
        <v>41</v>
      </c>
      <c r="N323" s="3" t="s">
        <v>1092</v>
      </c>
      <c r="O323" s="3" t="s">
        <v>1093</v>
      </c>
      <c r="P323">
        <f>IF(IFERROR(VLOOKUP(crocodile_dataset[[#This Row],[Observation ID]],A325:A1323,1,FALSE),0),1,0)</f>
        <v>0</v>
      </c>
    </row>
    <row r="324" spans="1:16" x14ac:dyDescent="0.2">
      <c r="A324" s="4">
        <v>323</v>
      </c>
      <c r="B324" s="3" t="s">
        <v>49</v>
      </c>
      <c r="C324" s="3" t="s">
        <v>50</v>
      </c>
      <c r="D324" s="3" t="s">
        <v>17</v>
      </c>
      <c r="E324" s="3" t="s">
        <v>18</v>
      </c>
      <c r="F324" s="1">
        <v>3.22</v>
      </c>
      <c r="G324" s="1">
        <v>193.4</v>
      </c>
      <c r="H324" s="3" t="s">
        <v>61</v>
      </c>
      <c r="I324" s="3" t="s">
        <v>38</v>
      </c>
      <c r="J324" s="2" t="s">
        <v>1094</v>
      </c>
      <c r="K324" s="3" t="s">
        <v>742</v>
      </c>
      <c r="L324" s="3" t="s">
        <v>153</v>
      </c>
      <c r="M324" s="3" t="s">
        <v>32</v>
      </c>
      <c r="N324" s="3" t="s">
        <v>1095</v>
      </c>
      <c r="O324" s="3" t="s">
        <v>1096</v>
      </c>
      <c r="P324">
        <f>IF(IFERROR(VLOOKUP(crocodile_dataset[[#This Row],[Observation ID]],A326:A1324,1,FALSE),0),1,0)</f>
        <v>0</v>
      </c>
    </row>
    <row r="325" spans="1:16" x14ac:dyDescent="0.2">
      <c r="A325" s="4">
        <v>324</v>
      </c>
      <c r="B325" s="3" t="s">
        <v>27</v>
      </c>
      <c r="C325" s="3" t="s">
        <v>28</v>
      </c>
      <c r="D325" s="3" t="s">
        <v>17</v>
      </c>
      <c r="E325" s="3" t="s">
        <v>18</v>
      </c>
      <c r="F325" s="1">
        <v>3.3</v>
      </c>
      <c r="G325" s="1">
        <v>218</v>
      </c>
      <c r="H325" s="3" t="s">
        <v>61</v>
      </c>
      <c r="I325" s="3" t="s">
        <v>104</v>
      </c>
      <c r="J325" s="2" t="s">
        <v>1097</v>
      </c>
      <c r="K325" s="3" t="s">
        <v>177</v>
      </c>
      <c r="L325" s="3" t="s">
        <v>31</v>
      </c>
      <c r="M325" s="3" t="s">
        <v>32</v>
      </c>
      <c r="N325" s="3" t="s">
        <v>1098</v>
      </c>
      <c r="O325" s="3" t="s">
        <v>1099</v>
      </c>
      <c r="P325">
        <f>IF(IFERROR(VLOOKUP(crocodile_dataset[[#This Row],[Observation ID]],A327:A1325,1,FALSE),0),1,0)</f>
        <v>0</v>
      </c>
    </row>
    <row r="326" spans="1:16" x14ac:dyDescent="0.2">
      <c r="A326" s="4">
        <v>325</v>
      </c>
      <c r="B326" s="3" t="s">
        <v>35</v>
      </c>
      <c r="C326" s="3" t="s">
        <v>36</v>
      </c>
      <c r="D326" s="3" t="s">
        <v>17</v>
      </c>
      <c r="E326" s="3" t="s">
        <v>18</v>
      </c>
      <c r="F326" s="1">
        <v>2.8</v>
      </c>
      <c r="G326" s="1">
        <v>218</v>
      </c>
      <c r="H326" s="3" t="s">
        <v>61</v>
      </c>
      <c r="I326" s="3" t="s">
        <v>38</v>
      </c>
      <c r="J326" s="2" t="s">
        <v>1100</v>
      </c>
      <c r="K326" s="3" t="s">
        <v>30</v>
      </c>
      <c r="L326" s="3" t="s">
        <v>244</v>
      </c>
      <c r="M326" s="3" t="s">
        <v>41</v>
      </c>
      <c r="N326" s="3" t="s">
        <v>1101</v>
      </c>
      <c r="O326" s="3" t="s">
        <v>1102</v>
      </c>
      <c r="P326">
        <f>IF(IFERROR(VLOOKUP(crocodile_dataset[[#This Row],[Observation ID]],A328:A1326,1,FALSE),0),1,0)</f>
        <v>0</v>
      </c>
    </row>
    <row r="327" spans="1:16" x14ac:dyDescent="0.2">
      <c r="A327" s="4">
        <v>326</v>
      </c>
      <c r="B327" s="3" t="s">
        <v>392</v>
      </c>
      <c r="C327" s="3" t="s">
        <v>393</v>
      </c>
      <c r="D327" s="3" t="s">
        <v>17</v>
      </c>
      <c r="E327" s="3" t="s">
        <v>18</v>
      </c>
      <c r="F327" s="1">
        <v>2.2799999999999998</v>
      </c>
      <c r="G327" s="1">
        <v>73.099999999999994</v>
      </c>
      <c r="H327" s="3" t="s">
        <v>19</v>
      </c>
      <c r="I327" s="3" t="s">
        <v>38</v>
      </c>
      <c r="J327" s="2" t="s">
        <v>313</v>
      </c>
      <c r="K327" s="3" t="s">
        <v>191</v>
      </c>
      <c r="L327" s="3" t="s">
        <v>475</v>
      </c>
      <c r="M327" s="3" t="s">
        <v>24</v>
      </c>
      <c r="N327" s="3" t="s">
        <v>1103</v>
      </c>
      <c r="O327" s="3" t="s">
        <v>1104</v>
      </c>
      <c r="P327">
        <f>IF(IFERROR(VLOOKUP(crocodile_dataset[[#This Row],[Observation ID]],A329:A1327,1,FALSE),0),1,0)</f>
        <v>0</v>
      </c>
    </row>
    <row r="328" spans="1:16" x14ac:dyDescent="0.2">
      <c r="A328" s="4">
        <v>327</v>
      </c>
      <c r="B328" s="3" t="s">
        <v>207</v>
      </c>
      <c r="C328" s="3" t="s">
        <v>208</v>
      </c>
      <c r="D328" s="3" t="s">
        <v>17</v>
      </c>
      <c r="E328" s="3" t="s">
        <v>18</v>
      </c>
      <c r="F328" s="1">
        <v>1.75</v>
      </c>
      <c r="G328" s="1">
        <v>42.5</v>
      </c>
      <c r="H328" s="3" t="s">
        <v>37</v>
      </c>
      <c r="I328" s="3" t="s">
        <v>104</v>
      </c>
      <c r="J328" s="2" t="s">
        <v>1105</v>
      </c>
      <c r="K328" s="3" t="s">
        <v>210</v>
      </c>
      <c r="L328" s="3" t="s">
        <v>452</v>
      </c>
      <c r="M328" s="3" t="s">
        <v>24</v>
      </c>
      <c r="N328" s="3" t="s">
        <v>1106</v>
      </c>
      <c r="O328" s="3" t="s">
        <v>1107</v>
      </c>
      <c r="P328">
        <f>IF(IFERROR(VLOOKUP(crocodile_dataset[[#This Row],[Observation ID]],A330:A1328,1,FALSE),0),1,0)</f>
        <v>0</v>
      </c>
    </row>
    <row r="329" spans="1:16" x14ac:dyDescent="0.2">
      <c r="A329" s="4">
        <v>328</v>
      </c>
      <c r="B329" s="3" t="s">
        <v>120</v>
      </c>
      <c r="C329" s="3" t="s">
        <v>121</v>
      </c>
      <c r="D329" s="3" t="s">
        <v>17</v>
      </c>
      <c r="E329" s="3" t="s">
        <v>18</v>
      </c>
      <c r="F329" s="1">
        <v>3</v>
      </c>
      <c r="G329" s="1">
        <v>130.30000000000001</v>
      </c>
      <c r="H329" s="3" t="s">
        <v>19</v>
      </c>
      <c r="I329" s="3" t="s">
        <v>104</v>
      </c>
      <c r="J329" s="2" t="s">
        <v>1108</v>
      </c>
      <c r="K329" s="3" t="s">
        <v>135</v>
      </c>
      <c r="L329" s="3" t="s">
        <v>124</v>
      </c>
      <c r="M329" s="3" t="s">
        <v>73</v>
      </c>
      <c r="N329" s="3" t="s">
        <v>1109</v>
      </c>
      <c r="O329" s="3" t="s">
        <v>1110</v>
      </c>
      <c r="P329">
        <f>IF(IFERROR(VLOOKUP(crocodile_dataset[[#This Row],[Observation ID]],A331:A1329,1,FALSE),0),1,0)</f>
        <v>0</v>
      </c>
    </row>
    <row r="330" spans="1:16" x14ac:dyDescent="0.2">
      <c r="A330" s="4">
        <v>329</v>
      </c>
      <c r="B330" s="3" t="s">
        <v>320</v>
      </c>
      <c r="C330" s="3" t="s">
        <v>321</v>
      </c>
      <c r="D330" s="3" t="s">
        <v>17</v>
      </c>
      <c r="E330" s="3" t="s">
        <v>203</v>
      </c>
      <c r="F330" s="1">
        <v>0.72</v>
      </c>
      <c r="G330" s="1">
        <v>33.5</v>
      </c>
      <c r="H330" s="3" t="s">
        <v>37</v>
      </c>
      <c r="I330" s="3" t="s">
        <v>20</v>
      </c>
      <c r="J330" s="2" t="s">
        <v>1111</v>
      </c>
      <c r="K330" s="3" t="s">
        <v>330</v>
      </c>
      <c r="L330" s="3" t="s">
        <v>355</v>
      </c>
      <c r="M330" s="3" t="s">
        <v>323</v>
      </c>
      <c r="N330" s="3" t="s">
        <v>1112</v>
      </c>
      <c r="O330" s="3" t="s">
        <v>1113</v>
      </c>
      <c r="P330">
        <f>IF(IFERROR(VLOOKUP(crocodile_dataset[[#This Row],[Observation ID]],A332:A1330,1,FALSE),0),1,0)</f>
        <v>0</v>
      </c>
    </row>
    <row r="331" spans="1:16" x14ac:dyDescent="0.2">
      <c r="A331" s="4">
        <v>330</v>
      </c>
      <c r="B331" s="3" t="s">
        <v>120</v>
      </c>
      <c r="C331" s="3" t="s">
        <v>121</v>
      </c>
      <c r="D331" s="3" t="s">
        <v>17</v>
      </c>
      <c r="E331" s="3" t="s">
        <v>18</v>
      </c>
      <c r="F331" s="1">
        <v>2.23</v>
      </c>
      <c r="G331" s="1">
        <v>83.7</v>
      </c>
      <c r="H331" s="3" t="s">
        <v>19</v>
      </c>
      <c r="I331" s="3" t="s">
        <v>20</v>
      </c>
      <c r="J331" s="2" t="s">
        <v>1114</v>
      </c>
      <c r="K331" s="3" t="s">
        <v>123</v>
      </c>
      <c r="L331" s="3" t="s">
        <v>124</v>
      </c>
      <c r="M331" s="3" t="s">
        <v>73</v>
      </c>
      <c r="N331" s="3" t="s">
        <v>1115</v>
      </c>
      <c r="O331" s="3" t="s">
        <v>1116</v>
      </c>
      <c r="P331">
        <f>IF(IFERROR(VLOOKUP(crocodile_dataset[[#This Row],[Observation ID]],A333:A1331,1,FALSE),0),1,0)</f>
        <v>0</v>
      </c>
    </row>
    <row r="332" spans="1:16" x14ac:dyDescent="0.2">
      <c r="A332" s="4">
        <v>331</v>
      </c>
      <c r="B332" s="3" t="s">
        <v>392</v>
      </c>
      <c r="C332" s="3" t="s">
        <v>393</v>
      </c>
      <c r="D332" s="3" t="s">
        <v>17</v>
      </c>
      <c r="E332" s="3" t="s">
        <v>18</v>
      </c>
      <c r="F332" s="1">
        <v>1.86</v>
      </c>
      <c r="G332" s="1">
        <v>50.8</v>
      </c>
      <c r="H332" s="3" t="s">
        <v>37</v>
      </c>
      <c r="I332" s="3" t="s">
        <v>20</v>
      </c>
      <c r="J332" s="2" t="s">
        <v>1117</v>
      </c>
      <c r="K332" s="3" t="s">
        <v>191</v>
      </c>
      <c r="L332" s="3" t="s">
        <v>475</v>
      </c>
      <c r="M332" s="3" t="s">
        <v>24</v>
      </c>
      <c r="N332" s="3" t="s">
        <v>1118</v>
      </c>
      <c r="O332" s="3" t="s">
        <v>1119</v>
      </c>
      <c r="P332">
        <f>IF(IFERROR(VLOOKUP(crocodile_dataset[[#This Row],[Observation ID]],A334:A1332,1,FALSE),0),1,0)</f>
        <v>0</v>
      </c>
    </row>
    <row r="333" spans="1:16" x14ac:dyDescent="0.2">
      <c r="A333" s="4">
        <v>332</v>
      </c>
      <c r="B333" s="3" t="s">
        <v>183</v>
      </c>
      <c r="C333" s="3" t="s">
        <v>184</v>
      </c>
      <c r="D333" s="3" t="s">
        <v>17</v>
      </c>
      <c r="E333" s="3" t="s">
        <v>18</v>
      </c>
      <c r="F333" s="1">
        <v>1.57</v>
      </c>
      <c r="G333" s="1">
        <v>40.700000000000003</v>
      </c>
      <c r="H333" s="3" t="s">
        <v>37</v>
      </c>
      <c r="I333" s="3" t="s">
        <v>20</v>
      </c>
      <c r="J333" s="2" t="s">
        <v>1120</v>
      </c>
      <c r="K333" s="3" t="s">
        <v>130</v>
      </c>
      <c r="L333" s="3" t="s">
        <v>46</v>
      </c>
      <c r="M333" s="3" t="s">
        <v>41</v>
      </c>
      <c r="N333" s="3" t="s">
        <v>1121</v>
      </c>
      <c r="O333" s="3" t="s">
        <v>1122</v>
      </c>
      <c r="P333">
        <f>IF(IFERROR(VLOOKUP(crocodile_dataset[[#This Row],[Observation ID]],A335:A1333,1,FALSE),0),1,0)</f>
        <v>0</v>
      </c>
    </row>
    <row r="334" spans="1:16" x14ac:dyDescent="0.2">
      <c r="A334" s="4">
        <v>333</v>
      </c>
      <c r="B334" s="3" t="s">
        <v>188</v>
      </c>
      <c r="C334" s="3" t="s">
        <v>189</v>
      </c>
      <c r="D334" s="3" t="s">
        <v>17</v>
      </c>
      <c r="E334" s="3" t="s">
        <v>18</v>
      </c>
      <c r="F334" s="1">
        <v>2.33</v>
      </c>
      <c r="G334" s="1">
        <v>82</v>
      </c>
      <c r="H334" s="3" t="s">
        <v>19</v>
      </c>
      <c r="I334" s="3" t="s">
        <v>38</v>
      </c>
      <c r="J334" s="2" t="s">
        <v>1123</v>
      </c>
      <c r="K334" s="3" t="s">
        <v>252</v>
      </c>
      <c r="L334" s="3" t="s">
        <v>80</v>
      </c>
      <c r="M334" s="3" t="s">
        <v>24</v>
      </c>
      <c r="N334" s="3" t="s">
        <v>1124</v>
      </c>
      <c r="O334" s="3" t="s">
        <v>1125</v>
      </c>
      <c r="P334">
        <f>IF(IFERROR(VLOOKUP(crocodile_dataset[[#This Row],[Observation ID]],A336:A1334,1,FALSE),0),1,0)</f>
        <v>0</v>
      </c>
    </row>
    <row r="335" spans="1:16" x14ac:dyDescent="0.2">
      <c r="A335" s="4">
        <v>334</v>
      </c>
      <c r="B335" s="3" t="s">
        <v>127</v>
      </c>
      <c r="C335" s="3" t="s">
        <v>128</v>
      </c>
      <c r="D335" s="3" t="s">
        <v>17</v>
      </c>
      <c r="E335" s="3" t="s">
        <v>18</v>
      </c>
      <c r="F335" s="1">
        <v>3.81</v>
      </c>
      <c r="G335" s="1">
        <v>493.9</v>
      </c>
      <c r="H335" s="3" t="s">
        <v>61</v>
      </c>
      <c r="I335" s="3" t="s">
        <v>104</v>
      </c>
      <c r="J335" s="2" t="s">
        <v>1126</v>
      </c>
      <c r="K335" s="3" t="s">
        <v>210</v>
      </c>
      <c r="L335" s="3" t="s">
        <v>131</v>
      </c>
      <c r="M335" s="3" t="s">
        <v>24</v>
      </c>
      <c r="N335" s="3" t="s">
        <v>1127</v>
      </c>
      <c r="O335" s="3" t="s">
        <v>1128</v>
      </c>
      <c r="P335">
        <f>IF(IFERROR(VLOOKUP(crocodile_dataset[[#This Row],[Observation ID]],A337:A1335,1,FALSE),0),1,0)</f>
        <v>0</v>
      </c>
    </row>
    <row r="336" spans="1:16" x14ac:dyDescent="0.2">
      <c r="A336" s="4">
        <v>335</v>
      </c>
      <c r="B336" s="3" t="s">
        <v>76</v>
      </c>
      <c r="C336" s="3" t="s">
        <v>77</v>
      </c>
      <c r="D336" s="3" t="s">
        <v>17</v>
      </c>
      <c r="E336" s="3" t="s">
        <v>18</v>
      </c>
      <c r="F336" s="1">
        <v>1.36</v>
      </c>
      <c r="G336" s="1">
        <v>45.7</v>
      </c>
      <c r="H336" s="3" t="s">
        <v>37</v>
      </c>
      <c r="I336" s="3" t="s">
        <v>104</v>
      </c>
      <c r="J336" s="2" t="s">
        <v>1129</v>
      </c>
      <c r="K336" s="3" t="s">
        <v>415</v>
      </c>
      <c r="L336" s="3" t="s">
        <v>80</v>
      </c>
      <c r="M336" s="3" t="s">
        <v>24</v>
      </c>
      <c r="N336" s="3" t="s">
        <v>1130</v>
      </c>
      <c r="O336" s="3" t="s">
        <v>1131</v>
      </c>
      <c r="P336">
        <f>IF(IFERROR(VLOOKUP(crocodile_dataset[[#This Row],[Observation ID]],A338:A1336,1,FALSE),0),1,0)</f>
        <v>0</v>
      </c>
    </row>
    <row r="337" spans="1:16" x14ac:dyDescent="0.2">
      <c r="A337" s="4">
        <v>336</v>
      </c>
      <c r="B337" s="3" t="s">
        <v>120</v>
      </c>
      <c r="C337" s="3" t="s">
        <v>121</v>
      </c>
      <c r="D337" s="3" t="s">
        <v>17</v>
      </c>
      <c r="E337" s="3" t="s">
        <v>18</v>
      </c>
      <c r="F337" s="1">
        <v>0.87</v>
      </c>
      <c r="G337" s="1">
        <v>30.9</v>
      </c>
      <c r="H337" s="3" t="s">
        <v>37</v>
      </c>
      <c r="I337" s="3" t="s">
        <v>20</v>
      </c>
      <c r="J337" s="2" t="s">
        <v>1132</v>
      </c>
      <c r="K337" s="3" t="s">
        <v>135</v>
      </c>
      <c r="L337" s="3" t="s">
        <v>124</v>
      </c>
      <c r="M337" s="3" t="s">
        <v>73</v>
      </c>
      <c r="N337" s="3" t="s">
        <v>1133</v>
      </c>
      <c r="O337" s="3" t="s">
        <v>1134</v>
      </c>
      <c r="P337">
        <f>IF(IFERROR(VLOOKUP(crocodile_dataset[[#This Row],[Observation ID]],A339:A1337,1,FALSE),0),1,0)</f>
        <v>0</v>
      </c>
    </row>
    <row r="338" spans="1:16" x14ac:dyDescent="0.2">
      <c r="A338" s="4">
        <v>337</v>
      </c>
      <c r="B338" s="3" t="s">
        <v>145</v>
      </c>
      <c r="C338" s="3" t="s">
        <v>146</v>
      </c>
      <c r="D338" s="3" t="s">
        <v>17</v>
      </c>
      <c r="E338" s="3" t="s">
        <v>18</v>
      </c>
      <c r="F338" s="1">
        <v>1.94</v>
      </c>
      <c r="G338" s="1">
        <v>71.599999999999994</v>
      </c>
      <c r="H338" s="3" t="s">
        <v>37</v>
      </c>
      <c r="I338" s="3" t="s">
        <v>38</v>
      </c>
      <c r="J338" s="2" t="s">
        <v>1135</v>
      </c>
      <c r="K338" s="3" t="s">
        <v>148</v>
      </c>
      <c r="L338" s="3" t="s">
        <v>23</v>
      </c>
      <c r="M338" s="3" t="s">
        <v>41</v>
      </c>
      <c r="N338" s="3" t="s">
        <v>1136</v>
      </c>
      <c r="O338" s="3" t="s">
        <v>1137</v>
      </c>
      <c r="P338">
        <f>IF(IFERROR(VLOOKUP(crocodile_dataset[[#This Row],[Observation ID]],A340:A1338,1,FALSE),0),1,0)</f>
        <v>0</v>
      </c>
    </row>
    <row r="339" spans="1:16" x14ac:dyDescent="0.2">
      <c r="A339" s="4">
        <v>338</v>
      </c>
      <c r="B339" s="3" t="s">
        <v>59</v>
      </c>
      <c r="C339" s="3" t="s">
        <v>60</v>
      </c>
      <c r="D339" s="3" t="s">
        <v>17</v>
      </c>
      <c r="E339" s="3" t="s">
        <v>18</v>
      </c>
      <c r="F339" s="1">
        <v>2.81</v>
      </c>
      <c r="G339" s="1">
        <v>127.1</v>
      </c>
      <c r="H339" s="3" t="s">
        <v>19</v>
      </c>
      <c r="I339" s="3" t="s">
        <v>104</v>
      </c>
      <c r="J339" s="2" t="s">
        <v>1138</v>
      </c>
      <c r="K339" s="3" t="s">
        <v>98</v>
      </c>
      <c r="L339" s="3" t="s">
        <v>23</v>
      </c>
      <c r="M339" s="3" t="s">
        <v>41</v>
      </c>
      <c r="N339" s="3" t="s">
        <v>1139</v>
      </c>
      <c r="O339" s="3" t="s">
        <v>1140</v>
      </c>
      <c r="P339">
        <f>IF(IFERROR(VLOOKUP(crocodile_dataset[[#This Row],[Observation ID]],A341:A1339,1,FALSE),0),1,0)</f>
        <v>0</v>
      </c>
    </row>
    <row r="340" spans="1:16" x14ac:dyDescent="0.2">
      <c r="A340" s="4">
        <v>339</v>
      </c>
      <c r="B340" s="3" t="s">
        <v>59</v>
      </c>
      <c r="C340" s="3" t="s">
        <v>60</v>
      </c>
      <c r="D340" s="3" t="s">
        <v>17</v>
      </c>
      <c r="E340" s="3" t="s">
        <v>18</v>
      </c>
      <c r="F340" s="1">
        <v>2.13</v>
      </c>
      <c r="G340" s="1">
        <v>74.7</v>
      </c>
      <c r="H340" s="3" t="s">
        <v>19</v>
      </c>
      <c r="I340" s="3" t="s">
        <v>38</v>
      </c>
      <c r="J340" s="2" t="s">
        <v>1141</v>
      </c>
      <c r="K340" s="3" t="s">
        <v>63</v>
      </c>
      <c r="L340" s="3" t="s">
        <v>23</v>
      </c>
      <c r="M340" s="3" t="s">
        <v>41</v>
      </c>
      <c r="N340" s="3" t="s">
        <v>1142</v>
      </c>
      <c r="O340" s="3" t="s">
        <v>1143</v>
      </c>
      <c r="P340">
        <f>IF(IFERROR(VLOOKUP(crocodile_dataset[[#This Row],[Observation ID]],A342:A1340,1,FALSE),0),1,0)</f>
        <v>0</v>
      </c>
    </row>
    <row r="341" spans="1:16" x14ac:dyDescent="0.2">
      <c r="A341" s="4">
        <v>340</v>
      </c>
      <c r="B341" s="3" t="s">
        <v>188</v>
      </c>
      <c r="C341" s="3" t="s">
        <v>189</v>
      </c>
      <c r="D341" s="3" t="s">
        <v>17</v>
      </c>
      <c r="E341" s="3" t="s">
        <v>18</v>
      </c>
      <c r="F341" s="1">
        <v>2.59</v>
      </c>
      <c r="G341" s="1">
        <v>90.2</v>
      </c>
      <c r="H341" s="3" t="s">
        <v>61</v>
      </c>
      <c r="I341" s="3" t="s">
        <v>20</v>
      </c>
      <c r="J341" s="2" t="s">
        <v>1144</v>
      </c>
      <c r="K341" s="3" t="s">
        <v>252</v>
      </c>
      <c r="L341" s="3" t="s">
        <v>23</v>
      </c>
      <c r="M341" s="3" t="s">
        <v>24</v>
      </c>
      <c r="N341" s="3" t="s">
        <v>1145</v>
      </c>
      <c r="O341" s="3" t="s">
        <v>1146</v>
      </c>
      <c r="P341">
        <f>IF(IFERROR(VLOOKUP(crocodile_dataset[[#This Row],[Observation ID]],A343:A1341,1,FALSE),0),1,0)</f>
        <v>0</v>
      </c>
    </row>
    <row r="342" spans="1:16" x14ac:dyDescent="0.2">
      <c r="A342" s="4">
        <v>341</v>
      </c>
      <c r="B342" s="3" t="s">
        <v>27</v>
      </c>
      <c r="C342" s="3" t="s">
        <v>28</v>
      </c>
      <c r="D342" s="3" t="s">
        <v>17</v>
      </c>
      <c r="E342" s="3" t="s">
        <v>18</v>
      </c>
      <c r="F342" s="1">
        <v>3.05</v>
      </c>
      <c r="G342" s="1">
        <v>188</v>
      </c>
      <c r="H342" s="3" t="s">
        <v>19</v>
      </c>
      <c r="I342" s="3" t="s">
        <v>104</v>
      </c>
      <c r="J342" s="2" t="s">
        <v>1147</v>
      </c>
      <c r="K342" s="3" t="s">
        <v>240</v>
      </c>
      <c r="L342" s="3" t="s">
        <v>31</v>
      </c>
      <c r="M342" s="3" t="s">
        <v>32</v>
      </c>
      <c r="N342" s="3" t="s">
        <v>1148</v>
      </c>
      <c r="O342" s="3" t="s">
        <v>1149</v>
      </c>
      <c r="P342">
        <f>IF(IFERROR(VLOOKUP(crocodile_dataset[[#This Row],[Observation ID]],A344:A1342,1,FALSE),0),1,0)</f>
        <v>0</v>
      </c>
    </row>
    <row r="343" spans="1:16" x14ac:dyDescent="0.2">
      <c r="A343" s="4">
        <v>342</v>
      </c>
      <c r="B343" s="3" t="s">
        <v>201</v>
      </c>
      <c r="C343" s="3" t="s">
        <v>202</v>
      </c>
      <c r="D343" s="3" t="s">
        <v>17</v>
      </c>
      <c r="E343" s="3" t="s">
        <v>203</v>
      </c>
      <c r="F343" s="1">
        <v>3.32</v>
      </c>
      <c r="G343" s="1">
        <v>230.9</v>
      </c>
      <c r="H343" s="3" t="s">
        <v>19</v>
      </c>
      <c r="I343" s="3" t="s">
        <v>38</v>
      </c>
      <c r="J343" s="2" t="s">
        <v>1150</v>
      </c>
      <c r="K343" s="3" t="s">
        <v>272</v>
      </c>
      <c r="L343" s="3" t="s">
        <v>259</v>
      </c>
      <c r="M343" s="3" t="s">
        <v>41</v>
      </c>
      <c r="N343" s="3" t="s">
        <v>1151</v>
      </c>
      <c r="O343" s="3" t="s">
        <v>1152</v>
      </c>
      <c r="P343">
        <f>IF(IFERROR(VLOOKUP(crocodile_dataset[[#This Row],[Observation ID]],A345:A1343,1,FALSE),0),1,0)</f>
        <v>0</v>
      </c>
    </row>
    <row r="344" spans="1:16" x14ac:dyDescent="0.2">
      <c r="A344" s="4">
        <v>343</v>
      </c>
      <c r="B344" s="3" t="s">
        <v>76</v>
      </c>
      <c r="C344" s="3" t="s">
        <v>77</v>
      </c>
      <c r="D344" s="3" t="s">
        <v>17</v>
      </c>
      <c r="E344" s="3" t="s">
        <v>18</v>
      </c>
      <c r="F344" s="1">
        <v>2.2799999999999998</v>
      </c>
      <c r="G344" s="1">
        <v>97.8</v>
      </c>
      <c r="H344" s="3" t="s">
        <v>19</v>
      </c>
      <c r="I344" s="3" t="s">
        <v>104</v>
      </c>
      <c r="J344" s="2" t="s">
        <v>1153</v>
      </c>
      <c r="K344" s="3" t="s">
        <v>603</v>
      </c>
      <c r="L344" s="3" t="s">
        <v>216</v>
      </c>
      <c r="M344" s="3" t="s">
        <v>24</v>
      </c>
      <c r="N344" s="3" t="s">
        <v>1154</v>
      </c>
      <c r="O344" s="3" t="s">
        <v>1155</v>
      </c>
      <c r="P344">
        <f>IF(IFERROR(VLOOKUP(crocodile_dataset[[#This Row],[Observation ID]],A346:A1344,1,FALSE),0),1,0)</f>
        <v>0</v>
      </c>
    </row>
    <row r="345" spans="1:16" x14ac:dyDescent="0.2">
      <c r="A345" s="4">
        <v>344</v>
      </c>
      <c r="B345" s="3" t="s">
        <v>201</v>
      </c>
      <c r="C345" s="3" t="s">
        <v>202</v>
      </c>
      <c r="D345" s="3" t="s">
        <v>17</v>
      </c>
      <c r="E345" s="3" t="s">
        <v>203</v>
      </c>
      <c r="F345" s="1">
        <v>2.95</v>
      </c>
      <c r="G345" s="1">
        <v>170</v>
      </c>
      <c r="H345" s="3" t="s">
        <v>61</v>
      </c>
      <c r="I345" s="3" t="s">
        <v>104</v>
      </c>
      <c r="J345" s="2" t="s">
        <v>1156</v>
      </c>
      <c r="K345" s="3" t="s">
        <v>106</v>
      </c>
      <c r="L345" s="3" t="s">
        <v>259</v>
      </c>
      <c r="M345" s="3" t="s">
        <v>41</v>
      </c>
      <c r="N345" s="3" t="s">
        <v>1157</v>
      </c>
      <c r="O345" s="3" t="s">
        <v>1158</v>
      </c>
      <c r="P345">
        <f>IF(IFERROR(VLOOKUP(crocodile_dataset[[#This Row],[Observation ID]],A347:A1345,1,FALSE),0),1,0)</f>
        <v>0</v>
      </c>
    </row>
    <row r="346" spans="1:16" x14ac:dyDescent="0.2">
      <c r="A346" s="4">
        <v>345</v>
      </c>
      <c r="B346" s="3" t="s">
        <v>35</v>
      </c>
      <c r="C346" s="3" t="s">
        <v>36</v>
      </c>
      <c r="D346" s="3" t="s">
        <v>17</v>
      </c>
      <c r="E346" s="3" t="s">
        <v>18</v>
      </c>
      <c r="F346" s="1">
        <v>3.49</v>
      </c>
      <c r="G346" s="1">
        <v>305.39999999999998</v>
      </c>
      <c r="H346" s="3" t="s">
        <v>19</v>
      </c>
      <c r="I346" s="3" t="s">
        <v>38</v>
      </c>
      <c r="J346" s="2" t="s">
        <v>1159</v>
      </c>
      <c r="K346" s="3" t="s">
        <v>240</v>
      </c>
      <c r="L346" s="3" t="s">
        <v>40</v>
      </c>
      <c r="M346" s="3" t="s">
        <v>41</v>
      </c>
      <c r="N346" s="3" t="s">
        <v>1160</v>
      </c>
      <c r="O346" s="3" t="s">
        <v>1161</v>
      </c>
      <c r="P346">
        <f>IF(IFERROR(VLOOKUP(crocodile_dataset[[#This Row],[Observation ID]],A348:A1346,1,FALSE),0),1,0)</f>
        <v>0</v>
      </c>
    </row>
    <row r="347" spans="1:16" x14ac:dyDescent="0.2">
      <c r="A347" s="4">
        <v>346</v>
      </c>
      <c r="B347" s="3" t="s">
        <v>49</v>
      </c>
      <c r="C347" s="3" t="s">
        <v>50</v>
      </c>
      <c r="D347" s="3" t="s">
        <v>17</v>
      </c>
      <c r="E347" s="3" t="s">
        <v>18</v>
      </c>
      <c r="F347" s="1">
        <v>0.61</v>
      </c>
      <c r="G347" s="1">
        <v>56.4</v>
      </c>
      <c r="H347" s="3" t="s">
        <v>156</v>
      </c>
      <c r="I347" s="3" t="s">
        <v>104</v>
      </c>
      <c r="J347" s="2" t="s">
        <v>1162</v>
      </c>
      <c r="K347" s="3" t="s">
        <v>161</v>
      </c>
      <c r="L347" s="3" t="s">
        <v>80</v>
      </c>
      <c r="M347" s="3" t="s">
        <v>32</v>
      </c>
      <c r="N347" s="3" t="s">
        <v>1163</v>
      </c>
      <c r="O347" s="3" t="s">
        <v>1164</v>
      </c>
      <c r="P347">
        <f>IF(IFERROR(VLOOKUP(crocodile_dataset[[#This Row],[Observation ID]],A349:A1347,1,FALSE),0),1,0)</f>
        <v>0</v>
      </c>
    </row>
    <row r="348" spans="1:16" x14ac:dyDescent="0.2">
      <c r="A348" s="4">
        <v>347</v>
      </c>
      <c r="B348" s="3" t="s">
        <v>320</v>
      </c>
      <c r="C348" s="3" t="s">
        <v>321</v>
      </c>
      <c r="D348" s="3" t="s">
        <v>17</v>
      </c>
      <c r="E348" s="3" t="s">
        <v>203</v>
      </c>
      <c r="F348" s="1">
        <v>2.1</v>
      </c>
      <c r="G348" s="1">
        <v>87.2</v>
      </c>
      <c r="H348" s="3" t="s">
        <v>19</v>
      </c>
      <c r="I348" s="3" t="s">
        <v>20</v>
      </c>
      <c r="J348" s="2" t="s">
        <v>1165</v>
      </c>
      <c r="K348" s="3" t="s">
        <v>330</v>
      </c>
      <c r="L348" s="3" t="s">
        <v>23</v>
      </c>
      <c r="M348" s="3" t="s">
        <v>323</v>
      </c>
      <c r="N348" s="3" t="s">
        <v>1166</v>
      </c>
      <c r="O348" s="3" t="s">
        <v>1167</v>
      </c>
      <c r="P348">
        <f>IF(IFERROR(VLOOKUP(crocodile_dataset[[#This Row],[Observation ID]],A350:A1348,1,FALSE),0),1,0)</f>
        <v>0</v>
      </c>
    </row>
    <row r="349" spans="1:16" x14ac:dyDescent="0.2">
      <c r="A349" s="4">
        <v>348</v>
      </c>
      <c r="B349" s="3" t="s">
        <v>49</v>
      </c>
      <c r="C349" s="3" t="s">
        <v>50</v>
      </c>
      <c r="D349" s="3" t="s">
        <v>17</v>
      </c>
      <c r="E349" s="3" t="s">
        <v>18</v>
      </c>
      <c r="F349" s="1">
        <v>2.8</v>
      </c>
      <c r="G349" s="1">
        <v>149.4</v>
      </c>
      <c r="H349" s="3" t="s">
        <v>61</v>
      </c>
      <c r="I349" s="3" t="s">
        <v>38</v>
      </c>
      <c r="J349" s="2" t="s">
        <v>1168</v>
      </c>
      <c r="K349" s="3" t="s">
        <v>1169</v>
      </c>
      <c r="L349" s="3" t="s">
        <v>56</v>
      </c>
      <c r="M349" s="3" t="s">
        <v>32</v>
      </c>
      <c r="N349" s="3" t="s">
        <v>1170</v>
      </c>
      <c r="O349" s="3" t="s">
        <v>1171</v>
      </c>
      <c r="P349">
        <f>IF(IFERROR(VLOOKUP(crocodile_dataset[[#This Row],[Observation ID]],A351:A1349,1,FALSE),0),1,0)</f>
        <v>0</v>
      </c>
    </row>
    <row r="350" spans="1:16" x14ac:dyDescent="0.2">
      <c r="A350" s="4">
        <v>349</v>
      </c>
      <c r="B350" s="3" t="s">
        <v>59</v>
      </c>
      <c r="C350" s="3" t="s">
        <v>60</v>
      </c>
      <c r="D350" s="3" t="s">
        <v>17</v>
      </c>
      <c r="E350" s="3" t="s">
        <v>18</v>
      </c>
      <c r="F350" s="1">
        <v>2.92</v>
      </c>
      <c r="G350" s="1">
        <v>166.7</v>
      </c>
      <c r="H350" s="3" t="s">
        <v>19</v>
      </c>
      <c r="I350" s="3" t="s">
        <v>104</v>
      </c>
      <c r="J350" s="2" t="s">
        <v>1172</v>
      </c>
      <c r="K350" s="3" t="s">
        <v>293</v>
      </c>
      <c r="L350" s="3" t="s">
        <v>64</v>
      </c>
      <c r="M350" s="3" t="s">
        <v>41</v>
      </c>
      <c r="N350" s="3" t="s">
        <v>1173</v>
      </c>
      <c r="O350" s="3" t="s">
        <v>1174</v>
      </c>
      <c r="P350">
        <f>IF(IFERROR(VLOOKUP(crocodile_dataset[[#This Row],[Observation ID]],A352:A1350,1,FALSE),0),1,0)</f>
        <v>0</v>
      </c>
    </row>
    <row r="351" spans="1:16" x14ac:dyDescent="0.2">
      <c r="A351" s="4">
        <v>350</v>
      </c>
      <c r="B351" s="3" t="s">
        <v>115</v>
      </c>
      <c r="C351" s="3" t="s">
        <v>116</v>
      </c>
      <c r="D351" s="3" t="s">
        <v>17</v>
      </c>
      <c r="E351" s="3" t="s">
        <v>18</v>
      </c>
      <c r="F351" s="1">
        <v>2.04</v>
      </c>
      <c r="G351" s="1">
        <v>168.7</v>
      </c>
      <c r="H351" s="3" t="s">
        <v>37</v>
      </c>
      <c r="I351" s="3" t="s">
        <v>20</v>
      </c>
      <c r="J351" s="2" t="s">
        <v>1175</v>
      </c>
      <c r="K351" s="3" t="s">
        <v>152</v>
      </c>
      <c r="L351" s="3" t="s">
        <v>56</v>
      </c>
      <c r="M351" s="3" t="s">
        <v>24</v>
      </c>
      <c r="N351" s="3" t="s">
        <v>1176</v>
      </c>
      <c r="O351" s="3" t="s">
        <v>1177</v>
      </c>
      <c r="P351">
        <f>IF(IFERROR(VLOOKUP(crocodile_dataset[[#This Row],[Observation ID]],A353:A1351,1,FALSE),0),1,0)</f>
        <v>0</v>
      </c>
    </row>
    <row r="352" spans="1:16" x14ac:dyDescent="0.2">
      <c r="A352" s="4">
        <v>351</v>
      </c>
      <c r="B352" s="3" t="s">
        <v>188</v>
      </c>
      <c r="C352" s="3" t="s">
        <v>189</v>
      </c>
      <c r="D352" s="3" t="s">
        <v>17</v>
      </c>
      <c r="E352" s="3" t="s">
        <v>18</v>
      </c>
      <c r="F352" s="1">
        <v>0.24</v>
      </c>
      <c r="G352" s="1">
        <v>32.299999999999997</v>
      </c>
      <c r="H352" s="3" t="s">
        <v>156</v>
      </c>
      <c r="I352" s="3" t="s">
        <v>20</v>
      </c>
      <c r="J352" s="2" t="s">
        <v>1178</v>
      </c>
      <c r="K352" s="3" t="s">
        <v>252</v>
      </c>
      <c r="L352" s="3" t="s">
        <v>23</v>
      </c>
      <c r="M352" s="3" t="s">
        <v>24</v>
      </c>
      <c r="N352" s="3" t="s">
        <v>1179</v>
      </c>
      <c r="O352" s="3" t="s">
        <v>1180</v>
      </c>
      <c r="P352">
        <f>IF(IFERROR(VLOOKUP(crocodile_dataset[[#This Row],[Observation ID]],A354:A1352,1,FALSE),0),1,0)</f>
        <v>0</v>
      </c>
    </row>
    <row r="353" spans="1:16" x14ac:dyDescent="0.2">
      <c r="A353" s="4">
        <v>352</v>
      </c>
      <c r="B353" s="3" t="s">
        <v>67</v>
      </c>
      <c r="C353" s="3" t="s">
        <v>68</v>
      </c>
      <c r="D353" s="3" t="s">
        <v>17</v>
      </c>
      <c r="E353" s="3" t="s">
        <v>69</v>
      </c>
      <c r="F353" s="1">
        <v>0.9</v>
      </c>
      <c r="G353" s="1">
        <v>9</v>
      </c>
      <c r="H353" s="3" t="s">
        <v>37</v>
      </c>
      <c r="I353" s="3" t="s">
        <v>104</v>
      </c>
      <c r="J353" s="2" t="s">
        <v>1181</v>
      </c>
      <c r="K353" s="3" t="s">
        <v>142</v>
      </c>
      <c r="L353" s="3" t="s">
        <v>72</v>
      </c>
      <c r="M353" s="3" t="s">
        <v>73</v>
      </c>
      <c r="N353" s="3" t="s">
        <v>1182</v>
      </c>
      <c r="O353" s="3" t="s">
        <v>1183</v>
      </c>
      <c r="P353">
        <f>IF(IFERROR(VLOOKUP(crocodile_dataset[[#This Row],[Observation ID]],A355:A1353,1,FALSE),0),1,0)</f>
        <v>0</v>
      </c>
    </row>
    <row r="354" spans="1:16" x14ac:dyDescent="0.2">
      <c r="A354" s="4">
        <v>353</v>
      </c>
      <c r="B354" s="3" t="s">
        <v>15</v>
      </c>
      <c r="C354" s="3" t="s">
        <v>16</v>
      </c>
      <c r="D354" s="3" t="s">
        <v>17</v>
      </c>
      <c r="E354" s="3" t="s">
        <v>18</v>
      </c>
      <c r="F354" s="1">
        <v>2.59</v>
      </c>
      <c r="G354" s="1">
        <v>87.1</v>
      </c>
      <c r="H354" s="3" t="s">
        <v>61</v>
      </c>
      <c r="I354" s="3" t="s">
        <v>38</v>
      </c>
      <c r="J354" s="2" t="s">
        <v>1184</v>
      </c>
      <c r="K354" s="3" t="s">
        <v>45</v>
      </c>
      <c r="L354" s="3" t="s">
        <v>46</v>
      </c>
      <c r="M354" s="3" t="s">
        <v>24</v>
      </c>
      <c r="N354" s="3" t="s">
        <v>1185</v>
      </c>
      <c r="O354" s="3" t="s">
        <v>1186</v>
      </c>
      <c r="P354">
        <f>IF(IFERROR(VLOOKUP(crocodile_dataset[[#This Row],[Observation ID]],A356:A1354,1,FALSE),0),1,0)</f>
        <v>0</v>
      </c>
    </row>
    <row r="355" spans="1:16" x14ac:dyDescent="0.2">
      <c r="A355" s="4">
        <v>354</v>
      </c>
      <c r="B355" s="3" t="s">
        <v>207</v>
      </c>
      <c r="C355" s="3" t="s">
        <v>208</v>
      </c>
      <c r="D355" s="3" t="s">
        <v>17</v>
      </c>
      <c r="E355" s="3" t="s">
        <v>18</v>
      </c>
      <c r="F355" s="1">
        <v>0.88</v>
      </c>
      <c r="G355" s="1">
        <v>20.5</v>
      </c>
      <c r="H355" s="3" t="s">
        <v>37</v>
      </c>
      <c r="I355" s="3" t="s">
        <v>20</v>
      </c>
      <c r="J355" s="2" t="s">
        <v>1187</v>
      </c>
      <c r="K355" s="3" t="s">
        <v>210</v>
      </c>
      <c r="L355" s="3" t="s">
        <v>465</v>
      </c>
      <c r="M355" s="3" t="s">
        <v>24</v>
      </c>
      <c r="N355" s="3" t="s">
        <v>1188</v>
      </c>
      <c r="O355" s="3" t="s">
        <v>1189</v>
      </c>
      <c r="P355">
        <f>IF(IFERROR(VLOOKUP(crocodile_dataset[[#This Row],[Observation ID]],A357:A1355,1,FALSE),0),1,0)</f>
        <v>0</v>
      </c>
    </row>
    <row r="356" spans="1:16" x14ac:dyDescent="0.2">
      <c r="A356" s="4">
        <v>355</v>
      </c>
      <c r="B356" s="3" t="s">
        <v>145</v>
      </c>
      <c r="C356" s="3" t="s">
        <v>146</v>
      </c>
      <c r="D356" s="3" t="s">
        <v>17</v>
      </c>
      <c r="E356" s="3" t="s">
        <v>18</v>
      </c>
      <c r="F356" s="1">
        <v>2.92</v>
      </c>
      <c r="G356" s="1">
        <v>139.4</v>
      </c>
      <c r="H356" s="3" t="s">
        <v>19</v>
      </c>
      <c r="I356" s="3" t="s">
        <v>38</v>
      </c>
      <c r="J356" s="2" t="s">
        <v>1190</v>
      </c>
      <c r="K356" s="3" t="s">
        <v>148</v>
      </c>
      <c r="L356" s="3" t="s">
        <v>23</v>
      </c>
      <c r="M356" s="3" t="s">
        <v>41</v>
      </c>
      <c r="N356" s="3" t="s">
        <v>1191</v>
      </c>
      <c r="O356" s="3" t="s">
        <v>1192</v>
      </c>
      <c r="P356">
        <f>IF(IFERROR(VLOOKUP(crocodile_dataset[[#This Row],[Observation ID]],A358:A1356,1,FALSE),0),1,0)</f>
        <v>0</v>
      </c>
    </row>
    <row r="357" spans="1:16" x14ac:dyDescent="0.2">
      <c r="A357" s="4">
        <v>356</v>
      </c>
      <c r="B357" s="3" t="s">
        <v>67</v>
      </c>
      <c r="C357" s="3" t="s">
        <v>68</v>
      </c>
      <c r="D357" s="3" t="s">
        <v>17</v>
      </c>
      <c r="E357" s="3" t="s">
        <v>69</v>
      </c>
      <c r="F357" s="1">
        <v>1.0900000000000001</v>
      </c>
      <c r="G357" s="1">
        <v>13.9</v>
      </c>
      <c r="H357" s="3" t="s">
        <v>61</v>
      </c>
      <c r="I357" s="3" t="s">
        <v>104</v>
      </c>
      <c r="J357" s="2" t="s">
        <v>1193</v>
      </c>
      <c r="K357" s="3" t="s">
        <v>142</v>
      </c>
      <c r="L357" s="3" t="s">
        <v>310</v>
      </c>
      <c r="M357" s="3" t="s">
        <v>73</v>
      </c>
      <c r="N357" s="3" t="s">
        <v>1194</v>
      </c>
      <c r="O357" s="3" t="s">
        <v>1195</v>
      </c>
      <c r="P357">
        <f>IF(IFERROR(VLOOKUP(crocodile_dataset[[#This Row],[Observation ID]],A359:A1357,1,FALSE),0),1,0)</f>
        <v>0</v>
      </c>
    </row>
    <row r="358" spans="1:16" x14ac:dyDescent="0.2">
      <c r="A358" s="4">
        <v>357</v>
      </c>
      <c r="B358" s="3" t="s">
        <v>320</v>
      </c>
      <c r="C358" s="3" t="s">
        <v>321</v>
      </c>
      <c r="D358" s="3" t="s">
        <v>17</v>
      </c>
      <c r="E358" s="3" t="s">
        <v>203</v>
      </c>
      <c r="F358" s="1">
        <v>2.64</v>
      </c>
      <c r="G358" s="1">
        <v>129.9</v>
      </c>
      <c r="H358" s="3" t="s">
        <v>19</v>
      </c>
      <c r="I358" s="3" t="s">
        <v>104</v>
      </c>
      <c r="J358" s="2" t="s">
        <v>1196</v>
      </c>
      <c r="K358" s="3" t="s">
        <v>354</v>
      </c>
      <c r="L358" s="3" t="s">
        <v>23</v>
      </c>
      <c r="M358" s="3" t="s">
        <v>323</v>
      </c>
      <c r="N358" s="3" t="s">
        <v>1197</v>
      </c>
      <c r="O358" s="3" t="s">
        <v>1198</v>
      </c>
      <c r="P358">
        <f>IF(IFERROR(VLOOKUP(crocodile_dataset[[#This Row],[Observation ID]],A360:A1358,1,FALSE),0),1,0)</f>
        <v>0</v>
      </c>
    </row>
    <row r="359" spans="1:16" x14ac:dyDescent="0.2">
      <c r="A359" s="4">
        <v>358</v>
      </c>
      <c r="B359" s="3" t="s">
        <v>35</v>
      </c>
      <c r="C359" s="3" t="s">
        <v>36</v>
      </c>
      <c r="D359" s="3" t="s">
        <v>17</v>
      </c>
      <c r="E359" s="3" t="s">
        <v>18</v>
      </c>
      <c r="F359" s="1">
        <v>0.65</v>
      </c>
      <c r="G359" s="1">
        <v>97.9</v>
      </c>
      <c r="H359" s="3" t="s">
        <v>156</v>
      </c>
      <c r="I359" s="3" t="s">
        <v>20</v>
      </c>
      <c r="J359" s="2" t="s">
        <v>1199</v>
      </c>
      <c r="K359" s="3" t="s">
        <v>30</v>
      </c>
      <c r="L359" s="3" t="s">
        <v>40</v>
      </c>
      <c r="M359" s="3" t="s">
        <v>41</v>
      </c>
      <c r="N359" s="3" t="s">
        <v>1200</v>
      </c>
      <c r="O359" s="3" t="s">
        <v>1201</v>
      </c>
      <c r="P359">
        <f>IF(IFERROR(VLOOKUP(crocodile_dataset[[#This Row],[Observation ID]],A361:A1359,1,FALSE),0),1,0)</f>
        <v>0</v>
      </c>
    </row>
    <row r="360" spans="1:16" x14ac:dyDescent="0.2">
      <c r="A360" s="4">
        <v>359</v>
      </c>
      <c r="B360" s="3" t="s">
        <v>188</v>
      </c>
      <c r="C360" s="3" t="s">
        <v>189</v>
      </c>
      <c r="D360" s="3" t="s">
        <v>17</v>
      </c>
      <c r="E360" s="3" t="s">
        <v>18</v>
      </c>
      <c r="F360" s="1">
        <v>2.5</v>
      </c>
      <c r="G360" s="1">
        <v>97.3</v>
      </c>
      <c r="H360" s="3" t="s">
        <v>61</v>
      </c>
      <c r="I360" s="3" t="s">
        <v>104</v>
      </c>
      <c r="J360" s="2" t="s">
        <v>1202</v>
      </c>
      <c r="K360" s="3" t="s">
        <v>252</v>
      </c>
      <c r="L360" s="3" t="s">
        <v>80</v>
      </c>
      <c r="M360" s="3" t="s">
        <v>24</v>
      </c>
      <c r="N360" s="3" t="s">
        <v>1203</v>
      </c>
      <c r="O360" s="3" t="s">
        <v>1204</v>
      </c>
      <c r="P360">
        <f>IF(IFERROR(VLOOKUP(crocodile_dataset[[#This Row],[Observation ID]],A362:A1360,1,FALSE),0),1,0)</f>
        <v>0</v>
      </c>
    </row>
    <row r="361" spans="1:16" x14ac:dyDescent="0.2">
      <c r="A361" s="4">
        <v>360</v>
      </c>
      <c r="B361" s="3" t="s">
        <v>87</v>
      </c>
      <c r="C361" s="3" t="s">
        <v>88</v>
      </c>
      <c r="D361" s="3" t="s">
        <v>17</v>
      </c>
      <c r="E361" s="3" t="s">
        <v>69</v>
      </c>
      <c r="F361" s="1">
        <v>0.15</v>
      </c>
      <c r="G361" s="1">
        <v>5.4</v>
      </c>
      <c r="H361" s="3" t="s">
        <v>156</v>
      </c>
      <c r="I361" s="3" t="s">
        <v>20</v>
      </c>
      <c r="J361" s="2" t="s">
        <v>1205</v>
      </c>
      <c r="K361" s="3" t="s">
        <v>248</v>
      </c>
      <c r="L361" s="3" t="s">
        <v>91</v>
      </c>
      <c r="M361" s="3" t="s">
        <v>32</v>
      </c>
      <c r="N361" s="3" t="s">
        <v>1206</v>
      </c>
      <c r="O361" s="3" t="s">
        <v>1207</v>
      </c>
      <c r="P361">
        <f>IF(IFERROR(VLOOKUP(crocodile_dataset[[#This Row],[Observation ID]],A363:A1361,1,FALSE),0),1,0)</f>
        <v>0</v>
      </c>
    </row>
    <row r="362" spans="1:16" x14ac:dyDescent="0.2">
      <c r="A362" s="4">
        <v>361</v>
      </c>
      <c r="B362" s="3" t="s">
        <v>201</v>
      </c>
      <c r="C362" s="3" t="s">
        <v>202</v>
      </c>
      <c r="D362" s="3" t="s">
        <v>17</v>
      </c>
      <c r="E362" s="3" t="s">
        <v>203</v>
      </c>
      <c r="F362" s="1">
        <v>2.87</v>
      </c>
      <c r="G362" s="1">
        <v>168</v>
      </c>
      <c r="H362" s="3" t="s">
        <v>19</v>
      </c>
      <c r="I362" s="3" t="s">
        <v>104</v>
      </c>
      <c r="J362" s="2" t="s">
        <v>1208</v>
      </c>
      <c r="K362" s="3" t="s">
        <v>272</v>
      </c>
      <c r="L362" s="3" t="s">
        <v>259</v>
      </c>
      <c r="M362" s="3" t="s">
        <v>41</v>
      </c>
      <c r="N362" s="3" t="s">
        <v>1209</v>
      </c>
      <c r="O362" s="3" t="s">
        <v>1210</v>
      </c>
      <c r="P362">
        <f>IF(IFERROR(VLOOKUP(crocodile_dataset[[#This Row],[Observation ID]],A364:A1362,1,FALSE),0),1,0)</f>
        <v>0</v>
      </c>
    </row>
    <row r="363" spans="1:16" x14ac:dyDescent="0.2">
      <c r="A363" s="4">
        <v>362</v>
      </c>
      <c r="B363" s="3" t="s">
        <v>27</v>
      </c>
      <c r="C363" s="3" t="s">
        <v>28</v>
      </c>
      <c r="D363" s="3" t="s">
        <v>17</v>
      </c>
      <c r="E363" s="3" t="s">
        <v>18</v>
      </c>
      <c r="F363" s="1">
        <v>2.02</v>
      </c>
      <c r="G363" s="1">
        <v>92.5</v>
      </c>
      <c r="H363" s="3" t="s">
        <v>37</v>
      </c>
      <c r="I363" s="3" t="s">
        <v>38</v>
      </c>
      <c r="J363" s="2" t="s">
        <v>1211</v>
      </c>
      <c r="K363" s="3" t="s">
        <v>240</v>
      </c>
      <c r="L363" s="3" t="s">
        <v>389</v>
      </c>
      <c r="M363" s="3" t="s">
        <v>32</v>
      </c>
      <c r="N363" s="3" t="s">
        <v>1212</v>
      </c>
      <c r="O363" s="3" t="s">
        <v>1213</v>
      </c>
      <c r="P363">
        <f>IF(IFERROR(VLOOKUP(crocodile_dataset[[#This Row],[Observation ID]],A365:A1363,1,FALSE),0),1,0)</f>
        <v>0</v>
      </c>
    </row>
    <row r="364" spans="1:16" x14ac:dyDescent="0.2">
      <c r="A364" s="4">
        <v>363</v>
      </c>
      <c r="B364" s="3" t="s">
        <v>201</v>
      </c>
      <c r="C364" s="3" t="s">
        <v>202</v>
      </c>
      <c r="D364" s="3" t="s">
        <v>17</v>
      </c>
      <c r="E364" s="3" t="s">
        <v>203</v>
      </c>
      <c r="F364" s="1">
        <v>3.28</v>
      </c>
      <c r="G364" s="1">
        <v>217.2</v>
      </c>
      <c r="H364" s="3" t="s">
        <v>19</v>
      </c>
      <c r="I364" s="3" t="s">
        <v>38</v>
      </c>
      <c r="J364" s="2" t="s">
        <v>1214</v>
      </c>
      <c r="K364" s="3" t="s">
        <v>538</v>
      </c>
      <c r="L364" s="3" t="s">
        <v>23</v>
      </c>
      <c r="M364" s="3" t="s">
        <v>41</v>
      </c>
      <c r="N364" s="3" t="s">
        <v>1215</v>
      </c>
      <c r="O364" s="3" t="s">
        <v>1216</v>
      </c>
      <c r="P364">
        <f>IF(IFERROR(VLOOKUP(crocodile_dataset[[#This Row],[Observation ID]],A366:A1364,1,FALSE),0),1,0)</f>
        <v>0</v>
      </c>
    </row>
    <row r="365" spans="1:16" x14ac:dyDescent="0.2">
      <c r="A365" s="4">
        <v>364</v>
      </c>
      <c r="B365" s="3" t="s">
        <v>188</v>
      </c>
      <c r="C365" s="3" t="s">
        <v>189</v>
      </c>
      <c r="D365" s="3" t="s">
        <v>17</v>
      </c>
      <c r="E365" s="3" t="s">
        <v>18</v>
      </c>
      <c r="F365" s="1">
        <v>1.46</v>
      </c>
      <c r="G365" s="1">
        <v>41.8</v>
      </c>
      <c r="H365" s="3" t="s">
        <v>37</v>
      </c>
      <c r="I365" s="3" t="s">
        <v>38</v>
      </c>
      <c r="J365" s="2" t="s">
        <v>1217</v>
      </c>
      <c r="K365" s="3" t="s">
        <v>252</v>
      </c>
      <c r="L365" s="3" t="s">
        <v>23</v>
      </c>
      <c r="M365" s="3" t="s">
        <v>24</v>
      </c>
      <c r="N365" s="3" t="s">
        <v>1218</v>
      </c>
      <c r="O365" s="3" t="s">
        <v>1219</v>
      </c>
      <c r="P365">
        <f>IF(IFERROR(VLOOKUP(crocodile_dataset[[#This Row],[Observation ID]],A367:A1365,1,FALSE),0),1,0)</f>
        <v>0</v>
      </c>
    </row>
    <row r="366" spans="1:16" x14ac:dyDescent="0.2">
      <c r="A366" s="4">
        <v>365</v>
      </c>
      <c r="B366" s="3" t="s">
        <v>201</v>
      </c>
      <c r="C366" s="3" t="s">
        <v>202</v>
      </c>
      <c r="D366" s="3" t="s">
        <v>17</v>
      </c>
      <c r="E366" s="3" t="s">
        <v>203</v>
      </c>
      <c r="F366" s="1">
        <v>2.2799999999999998</v>
      </c>
      <c r="G366" s="1">
        <v>114</v>
      </c>
      <c r="H366" s="3" t="s">
        <v>19</v>
      </c>
      <c r="I366" s="3" t="s">
        <v>38</v>
      </c>
      <c r="J366" s="2" t="s">
        <v>1220</v>
      </c>
      <c r="K366" s="3" t="s">
        <v>538</v>
      </c>
      <c r="L366" s="3" t="s">
        <v>259</v>
      </c>
      <c r="M366" s="3" t="s">
        <v>41</v>
      </c>
      <c r="N366" s="3" t="s">
        <v>1221</v>
      </c>
      <c r="O366" s="3" t="s">
        <v>1222</v>
      </c>
      <c r="P366">
        <f>IF(IFERROR(VLOOKUP(crocodile_dataset[[#This Row],[Observation ID]],A368:A1366,1,FALSE),0),1,0)</f>
        <v>0</v>
      </c>
    </row>
    <row r="367" spans="1:16" x14ac:dyDescent="0.2">
      <c r="A367" s="4">
        <v>366</v>
      </c>
      <c r="B367" s="3" t="s">
        <v>127</v>
      </c>
      <c r="C367" s="3" t="s">
        <v>128</v>
      </c>
      <c r="D367" s="3" t="s">
        <v>17</v>
      </c>
      <c r="E367" s="3" t="s">
        <v>18</v>
      </c>
      <c r="F367" s="1">
        <v>4.16</v>
      </c>
      <c r="G367" s="1">
        <v>558.29999999999995</v>
      </c>
      <c r="H367" s="3" t="s">
        <v>61</v>
      </c>
      <c r="I367" s="3" t="s">
        <v>38</v>
      </c>
      <c r="J367" s="2" t="s">
        <v>1055</v>
      </c>
      <c r="K367" s="3" t="s">
        <v>52</v>
      </c>
      <c r="L367" s="3" t="s">
        <v>131</v>
      </c>
      <c r="M367" s="3" t="s">
        <v>24</v>
      </c>
      <c r="N367" s="3" t="s">
        <v>1223</v>
      </c>
      <c r="O367" s="3" t="s">
        <v>1224</v>
      </c>
      <c r="P367">
        <f>IF(IFERROR(VLOOKUP(crocodile_dataset[[#This Row],[Observation ID]],A369:A1367,1,FALSE),0),1,0)</f>
        <v>0</v>
      </c>
    </row>
    <row r="368" spans="1:16" x14ac:dyDescent="0.2">
      <c r="A368" s="4">
        <v>367</v>
      </c>
      <c r="B368" s="3" t="s">
        <v>320</v>
      </c>
      <c r="C368" s="3" t="s">
        <v>321</v>
      </c>
      <c r="D368" s="3" t="s">
        <v>17</v>
      </c>
      <c r="E368" s="3" t="s">
        <v>203</v>
      </c>
      <c r="F368" s="1">
        <v>2.08</v>
      </c>
      <c r="G368" s="1">
        <v>88.4</v>
      </c>
      <c r="H368" s="3" t="s">
        <v>19</v>
      </c>
      <c r="I368" s="3" t="s">
        <v>104</v>
      </c>
      <c r="J368" s="2" t="s">
        <v>1225</v>
      </c>
      <c r="K368" s="3" t="s">
        <v>330</v>
      </c>
      <c r="L368" s="3" t="s">
        <v>23</v>
      </c>
      <c r="M368" s="3" t="s">
        <v>323</v>
      </c>
      <c r="N368" s="3" t="s">
        <v>1226</v>
      </c>
      <c r="O368" s="3" t="s">
        <v>1227</v>
      </c>
      <c r="P368">
        <f>IF(IFERROR(VLOOKUP(crocodile_dataset[[#This Row],[Observation ID]],A370:A1368,1,FALSE),0),1,0)</f>
        <v>0</v>
      </c>
    </row>
    <row r="369" spans="1:16" x14ac:dyDescent="0.2">
      <c r="A369" s="4">
        <v>368</v>
      </c>
      <c r="B369" s="3" t="s">
        <v>127</v>
      </c>
      <c r="C369" s="3" t="s">
        <v>128</v>
      </c>
      <c r="D369" s="3" t="s">
        <v>17</v>
      </c>
      <c r="E369" s="3" t="s">
        <v>18</v>
      </c>
      <c r="F369" s="1">
        <v>4.78</v>
      </c>
      <c r="G369" s="1">
        <v>696</v>
      </c>
      <c r="H369" s="3" t="s">
        <v>19</v>
      </c>
      <c r="I369" s="3" t="s">
        <v>20</v>
      </c>
      <c r="J369" s="2" t="s">
        <v>1228</v>
      </c>
      <c r="K369" s="3" t="s">
        <v>130</v>
      </c>
      <c r="L369" s="3" t="s">
        <v>131</v>
      </c>
      <c r="M369" s="3" t="s">
        <v>24</v>
      </c>
      <c r="N369" s="3" t="s">
        <v>1229</v>
      </c>
      <c r="O369" s="3" t="s">
        <v>1230</v>
      </c>
      <c r="P369">
        <f>IF(IFERROR(VLOOKUP(crocodile_dataset[[#This Row],[Observation ID]],A371:A1369,1,FALSE),0),1,0)</f>
        <v>0</v>
      </c>
    </row>
    <row r="370" spans="1:16" x14ac:dyDescent="0.2">
      <c r="A370" s="4">
        <v>369</v>
      </c>
      <c r="B370" s="3" t="s">
        <v>67</v>
      </c>
      <c r="C370" s="3" t="s">
        <v>68</v>
      </c>
      <c r="D370" s="3" t="s">
        <v>17</v>
      </c>
      <c r="E370" s="3" t="s">
        <v>69</v>
      </c>
      <c r="F370" s="1">
        <v>1.28</v>
      </c>
      <c r="G370" s="1">
        <v>19</v>
      </c>
      <c r="H370" s="3" t="s">
        <v>19</v>
      </c>
      <c r="I370" s="3" t="s">
        <v>104</v>
      </c>
      <c r="J370" s="2" t="s">
        <v>1231</v>
      </c>
      <c r="K370" s="3" t="s">
        <v>142</v>
      </c>
      <c r="L370" s="3" t="s">
        <v>72</v>
      </c>
      <c r="M370" s="3" t="s">
        <v>73</v>
      </c>
      <c r="N370" s="3" t="s">
        <v>1232</v>
      </c>
      <c r="O370" s="3" t="s">
        <v>1233</v>
      </c>
      <c r="P370">
        <f>IF(IFERROR(VLOOKUP(crocodile_dataset[[#This Row],[Observation ID]],A372:A1370,1,FALSE),0),1,0)</f>
        <v>0</v>
      </c>
    </row>
    <row r="371" spans="1:16" x14ac:dyDescent="0.2">
      <c r="A371" s="4">
        <v>370</v>
      </c>
      <c r="B371" s="3" t="s">
        <v>207</v>
      </c>
      <c r="C371" s="3" t="s">
        <v>208</v>
      </c>
      <c r="D371" s="3" t="s">
        <v>17</v>
      </c>
      <c r="E371" s="3" t="s">
        <v>18</v>
      </c>
      <c r="F371" s="1">
        <v>2.04</v>
      </c>
      <c r="G371" s="1">
        <v>59.3</v>
      </c>
      <c r="H371" s="3" t="s">
        <v>61</v>
      </c>
      <c r="I371" s="3" t="s">
        <v>20</v>
      </c>
      <c r="J371" s="2" t="s">
        <v>1234</v>
      </c>
      <c r="K371" s="3" t="s">
        <v>210</v>
      </c>
      <c r="L371" s="3" t="s">
        <v>452</v>
      </c>
      <c r="M371" s="3" t="s">
        <v>24</v>
      </c>
      <c r="N371" s="3" t="s">
        <v>1235</v>
      </c>
      <c r="O371" s="3" t="s">
        <v>1236</v>
      </c>
      <c r="P371">
        <f>IF(IFERROR(VLOOKUP(crocodile_dataset[[#This Row],[Observation ID]],A373:A1371,1,FALSE),0),1,0)</f>
        <v>0</v>
      </c>
    </row>
    <row r="372" spans="1:16" x14ac:dyDescent="0.2">
      <c r="A372" s="4">
        <v>371</v>
      </c>
      <c r="B372" s="3" t="s">
        <v>183</v>
      </c>
      <c r="C372" s="3" t="s">
        <v>184</v>
      </c>
      <c r="D372" s="3" t="s">
        <v>17</v>
      </c>
      <c r="E372" s="3" t="s">
        <v>18</v>
      </c>
      <c r="F372" s="1">
        <v>2.04</v>
      </c>
      <c r="G372" s="1">
        <v>65.8</v>
      </c>
      <c r="H372" s="3" t="s">
        <v>61</v>
      </c>
      <c r="I372" s="3" t="s">
        <v>20</v>
      </c>
      <c r="J372" s="2" t="s">
        <v>1237</v>
      </c>
      <c r="K372" s="3" t="s">
        <v>130</v>
      </c>
      <c r="L372" s="3" t="s">
        <v>46</v>
      </c>
      <c r="M372" s="3" t="s">
        <v>41</v>
      </c>
      <c r="N372" s="3" t="s">
        <v>1238</v>
      </c>
      <c r="O372" s="3" t="s">
        <v>1239</v>
      </c>
      <c r="P372">
        <f>IF(IFERROR(VLOOKUP(crocodile_dataset[[#This Row],[Observation ID]],A374:A1372,1,FALSE),0),1,0)</f>
        <v>0</v>
      </c>
    </row>
    <row r="373" spans="1:16" x14ac:dyDescent="0.2">
      <c r="A373" s="4">
        <v>372</v>
      </c>
      <c r="B373" s="3" t="s">
        <v>392</v>
      </c>
      <c r="C373" s="3" t="s">
        <v>393</v>
      </c>
      <c r="D373" s="3" t="s">
        <v>17</v>
      </c>
      <c r="E373" s="3" t="s">
        <v>18</v>
      </c>
      <c r="F373" s="1">
        <v>3.03</v>
      </c>
      <c r="G373" s="1">
        <v>145.9</v>
      </c>
      <c r="H373" s="3" t="s">
        <v>61</v>
      </c>
      <c r="I373" s="3" t="s">
        <v>38</v>
      </c>
      <c r="J373" s="2" t="s">
        <v>1240</v>
      </c>
      <c r="K373" s="3" t="s">
        <v>191</v>
      </c>
      <c r="L373" s="3" t="s">
        <v>475</v>
      </c>
      <c r="M373" s="3" t="s">
        <v>24</v>
      </c>
      <c r="N373" s="3" t="s">
        <v>1241</v>
      </c>
      <c r="O373" s="3" t="s">
        <v>1242</v>
      </c>
      <c r="P373">
        <f>IF(IFERROR(VLOOKUP(crocodile_dataset[[#This Row],[Observation ID]],A375:A1373,1,FALSE),0),1,0)</f>
        <v>0</v>
      </c>
    </row>
    <row r="374" spans="1:16" x14ac:dyDescent="0.2">
      <c r="A374" s="4">
        <v>373</v>
      </c>
      <c r="B374" s="3" t="s">
        <v>183</v>
      </c>
      <c r="C374" s="3" t="s">
        <v>184</v>
      </c>
      <c r="D374" s="3" t="s">
        <v>17</v>
      </c>
      <c r="E374" s="3" t="s">
        <v>18</v>
      </c>
      <c r="F374" s="1">
        <v>1.42</v>
      </c>
      <c r="G374" s="1">
        <v>33.299999999999997</v>
      </c>
      <c r="H374" s="3" t="s">
        <v>37</v>
      </c>
      <c r="I374" s="3" t="s">
        <v>104</v>
      </c>
      <c r="J374" s="2" t="s">
        <v>1243</v>
      </c>
      <c r="K374" s="3" t="s">
        <v>130</v>
      </c>
      <c r="L374" s="3" t="s">
        <v>46</v>
      </c>
      <c r="M374" s="3" t="s">
        <v>41</v>
      </c>
      <c r="N374" s="3" t="s">
        <v>1244</v>
      </c>
      <c r="O374" s="3" t="s">
        <v>1245</v>
      </c>
      <c r="P374">
        <f>IF(IFERROR(VLOOKUP(crocodile_dataset[[#This Row],[Observation ID]],A376:A1374,1,FALSE),0),1,0)</f>
        <v>0</v>
      </c>
    </row>
    <row r="375" spans="1:16" x14ac:dyDescent="0.2">
      <c r="A375" s="4">
        <v>374</v>
      </c>
      <c r="B375" s="3" t="s">
        <v>320</v>
      </c>
      <c r="C375" s="3" t="s">
        <v>321</v>
      </c>
      <c r="D375" s="3" t="s">
        <v>17</v>
      </c>
      <c r="E375" s="3" t="s">
        <v>203</v>
      </c>
      <c r="F375" s="1">
        <v>2.2200000000000002</v>
      </c>
      <c r="G375" s="1">
        <v>95</v>
      </c>
      <c r="H375" s="3" t="s">
        <v>61</v>
      </c>
      <c r="I375" s="3" t="s">
        <v>20</v>
      </c>
      <c r="J375" s="2" t="s">
        <v>1246</v>
      </c>
      <c r="K375" s="3" t="s">
        <v>330</v>
      </c>
      <c r="L375" s="3" t="s">
        <v>355</v>
      </c>
      <c r="M375" s="3" t="s">
        <v>323</v>
      </c>
      <c r="N375" s="3" t="s">
        <v>1247</v>
      </c>
      <c r="O375" s="3" t="s">
        <v>1248</v>
      </c>
      <c r="P375">
        <f>IF(IFERROR(VLOOKUP(crocodile_dataset[[#This Row],[Observation ID]],A377:A1375,1,FALSE),0),1,0)</f>
        <v>0</v>
      </c>
    </row>
    <row r="376" spans="1:16" x14ac:dyDescent="0.2">
      <c r="A376" s="4">
        <v>375</v>
      </c>
      <c r="B376" s="3" t="s">
        <v>87</v>
      </c>
      <c r="C376" s="3" t="s">
        <v>88</v>
      </c>
      <c r="D376" s="3" t="s">
        <v>17</v>
      </c>
      <c r="E376" s="3" t="s">
        <v>69</v>
      </c>
      <c r="F376" s="1">
        <v>0.78</v>
      </c>
      <c r="G376" s="1">
        <v>6.5</v>
      </c>
      <c r="H376" s="3" t="s">
        <v>37</v>
      </c>
      <c r="I376" s="3" t="s">
        <v>104</v>
      </c>
      <c r="J376" s="2" t="s">
        <v>1249</v>
      </c>
      <c r="K376" s="3" t="s">
        <v>90</v>
      </c>
      <c r="L376" s="3" t="s">
        <v>91</v>
      </c>
      <c r="M376" s="3" t="s">
        <v>32</v>
      </c>
      <c r="N376" s="3" t="s">
        <v>1250</v>
      </c>
      <c r="O376" s="3" t="s">
        <v>1251</v>
      </c>
      <c r="P376">
        <f>IF(IFERROR(VLOOKUP(crocodile_dataset[[#This Row],[Observation ID]],A378:A1376,1,FALSE),0),1,0)</f>
        <v>0</v>
      </c>
    </row>
    <row r="377" spans="1:16" x14ac:dyDescent="0.2">
      <c r="A377" s="4">
        <v>376</v>
      </c>
      <c r="B377" s="3" t="s">
        <v>115</v>
      </c>
      <c r="C377" s="3" t="s">
        <v>116</v>
      </c>
      <c r="D377" s="3" t="s">
        <v>17</v>
      </c>
      <c r="E377" s="3" t="s">
        <v>18</v>
      </c>
      <c r="F377" s="1">
        <v>4.0999999999999996</v>
      </c>
      <c r="G377" s="1">
        <v>513.9</v>
      </c>
      <c r="H377" s="3" t="s">
        <v>19</v>
      </c>
      <c r="I377" s="3" t="s">
        <v>104</v>
      </c>
      <c r="J377" s="2" t="s">
        <v>1252</v>
      </c>
      <c r="K377" s="3" t="s">
        <v>79</v>
      </c>
      <c r="L377" s="3" t="s">
        <v>46</v>
      </c>
      <c r="M377" s="3" t="s">
        <v>24</v>
      </c>
      <c r="N377" s="3" t="s">
        <v>1253</v>
      </c>
      <c r="O377" s="3" t="s">
        <v>1254</v>
      </c>
      <c r="P377">
        <f>IF(IFERROR(VLOOKUP(crocodile_dataset[[#This Row],[Observation ID]],A379:A1377,1,FALSE),0),1,0)</f>
        <v>0</v>
      </c>
    </row>
    <row r="378" spans="1:16" x14ac:dyDescent="0.2">
      <c r="A378" s="4">
        <v>377</v>
      </c>
      <c r="B378" s="3" t="s">
        <v>183</v>
      </c>
      <c r="C378" s="3" t="s">
        <v>184</v>
      </c>
      <c r="D378" s="3" t="s">
        <v>17</v>
      </c>
      <c r="E378" s="3" t="s">
        <v>18</v>
      </c>
      <c r="F378" s="1">
        <v>1.61</v>
      </c>
      <c r="G378" s="1">
        <v>40.4</v>
      </c>
      <c r="H378" s="3" t="s">
        <v>61</v>
      </c>
      <c r="I378" s="3" t="s">
        <v>104</v>
      </c>
      <c r="J378" s="2" t="s">
        <v>1255</v>
      </c>
      <c r="K378" s="3" t="s">
        <v>130</v>
      </c>
      <c r="L378" s="3" t="s">
        <v>195</v>
      </c>
      <c r="M378" s="3" t="s">
        <v>41</v>
      </c>
      <c r="N378" s="3" t="s">
        <v>1256</v>
      </c>
      <c r="O378" s="3" t="s">
        <v>1257</v>
      </c>
      <c r="P378">
        <f>IF(IFERROR(VLOOKUP(crocodile_dataset[[#This Row],[Observation ID]],A380:A1378,1,FALSE),0),1,0)</f>
        <v>0</v>
      </c>
    </row>
    <row r="379" spans="1:16" x14ac:dyDescent="0.2">
      <c r="A379" s="4">
        <v>378</v>
      </c>
      <c r="B379" s="3" t="s">
        <v>59</v>
      </c>
      <c r="C379" s="3" t="s">
        <v>60</v>
      </c>
      <c r="D379" s="3" t="s">
        <v>17</v>
      </c>
      <c r="E379" s="3" t="s">
        <v>18</v>
      </c>
      <c r="F379" s="1">
        <v>0.43</v>
      </c>
      <c r="G379" s="1">
        <v>28.5</v>
      </c>
      <c r="H379" s="3" t="s">
        <v>156</v>
      </c>
      <c r="I379" s="3" t="s">
        <v>20</v>
      </c>
      <c r="J379" s="2" t="s">
        <v>1258</v>
      </c>
      <c r="K379" s="3" t="s">
        <v>293</v>
      </c>
      <c r="L379" s="3" t="s">
        <v>581</v>
      </c>
      <c r="M379" s="3" t="s">
        <v>41</v>
      </c>
      <c r="N379" s="3" t="s">
        <v>1259</v>
      </c>
      <c r="O379" s="3" t="s">
        <v>1260</v>
      </c>
      <c r="P379">
        <f>IF(IFERROR(VLOOKUP(crocodile_dataset[[#This Row],[Observation ID]],A381:A1379,1,FALSE),0),1,0)</f>
        <v>0</v>
      </c>
    </row>
    <row r="380" spans="1:16" x14ac:dyDescent="0.2">
      <c r="A380" s="4">
        <v>379</v>
      </c>
      <c r="B380" s="3" t="s">
        <v>27</v>
      </c>
      <c r="C380" s="3" t="s">
        <v>28</v>
      </c>
      <c r="D380" s="3" t="s">
        <v>17</v>
      </c>
      <c r="E380" s="3" t="s">
        <v>18</v>
      </c>
      <c r="F380" s="1">
        <v>3.25</v>
      </c>
      <c r="G380" s="1">
        <v>194.1</v>
      </c>
      <c r="H380" s="3" t="s">
        <v>61</v>
      </c>
      <c r="I380" s="3" t="s">
        <v>104</v>
      </c>
      <c r="J380" s="2" t="s">
        <v>1261</v>
      </c>
      <c r="K380" s="3" t="s">
        <v>30</v>
      </c>
      <c r="L380" s="3" t="s">
        <v>31</v>
      </c>
      <c r="M380" s="3" t="s">
        <v>32</v>
      </c>
      <c r="N380" s="3" t="s">
        <v>1262</v>
      </c>
      <c r="O380" s="3" t="s">
        <v>1263</v>
      </c>
      <c r="P380">
        <f>IF(IFERROR(VLOOKUP(crocodile_dataset[[#This Row],[Observation ID]],A382:A1380,1,FALSE),0),1,0)</f>
        <v>0</v>
      </c>
    </row>
    <row r="381" spans="1:16" x14ac:dyDescent="0.2">
      <c r="A381" s="4">
        <v>380</v>
      </c>
      <c r="B381" s="3" t="s">
        <v>67</v>
      </c>
      <c r="C381" s="3" t="s">
        <v>68</v>
      </c>
      <c r="D381" s="3" t="s">
        <v>17</v>
      </c>
      <c r="E381" s="3" t="s">
        <v>69</v>
      </c>
      <c r="F381" s="1">
        <v>0.84</v>
      </c>
      <c r="G381" s="1">
        <v>9.9</v>
      </c>
      <c r="H381" s="3" t="s">
        <v>37</v>
      </c>
      <c r="I381" s="3" t="s">
        <v>20</v>
      </c>
      <c r="J381" s="2" t="s">
        <v>1264</v>
      </c>
      <c r="K381" s="3" t="s">
        <v>142</v>
      </c>
      <c r="L381" s="3" t="s">
        <v>72</v>
      </c>
      <c r="M381" s="3" t="s">
        <v>73</v>
      </c>
      <c r="N381" s="3" t="s">
        <v>1265</v>
      </c>
      <c r="O381" s="3" t="s">
        <v>1266</v>
      </c>
      <c r="P381">
        <f>IF(IFERROR(VLOOKUP(crocodile_dataset[[#This Row],[Observation ID]],A383:A1381,1,FALSE),0),1,0)</f>
        <v>0</v>
      </c>
    </row>
    <row r="382" spans="1:16" x14ac:dyDescent="0.2">
      <c r="A382" s="4">
        <v>381</v>
      </c>
      <c r="B382" s="3" t="s">
        <v>27</v>
      </c>
      <c r="C382" s="3" t="s">
        <v>28</v>
      </c>
      <c r="D382" s="3" t="s">
        <v>17</v>
      </c>
      <c r="E382" s="3" t="s">
        <v>18</v>
      </c>
      <c r="F382" s="1">
        <v>4.07</v>
      </c>
      <c r="G382" s="1">
        <v>352.7</v>
      </c>
      <c r="H382" s="3" t="s">
        <v>19</v>
      </c>
      <c r="I382" s="3" t="s">
        <v>104</v>
      </c>
      <c r="J382" s="2" t="s">
        <v>1267</v>
      </c>
      <c r="K382" s="3" t="s">
        <v>240</v>
      </c>
      <c r="L382" s="3" t="s">
        <v>317</v>
      </c>
      <c r="M382" s="3" t="s">
        <v>32</v>
      </c>
      <c r="N382" s="3" t="s">
        <v>1268</v>
      </c>
      <c r="O382" s="3" t="s">
        <v>1269</v>
      </c>
      <c r="P382">
        <f>IF(IFERROR(VLOOKUP(crocodile_dataset[[#This Row],[Observation ID]],A384:A1382,1,FALSE),0),1,0)</f>
        <v>0</v>
      </c>
    </row>
    <row r="383" spans="1:16" x14ac:dyDescent="0.2">
      <c r="A383" s="4">
        <v>382</v>
      </c>
      <c r="B383" s="3" t="s">
        <v>201</v>
      </c>
      <c r="C383" s="3" t="s">
        <v>202</v>
      </c>
      <c r="D383" s="3" t="s">
        <v>17</v>
      </c>
      <c r="E383" s="3" t="s">
        <v>203</v>
      </c>
      <c r="F383" s="1">
        <v>0.88</v>
      </c>
      <c r="G383" s="1">
        <v>37.6</v>
      </c>
      <c r="H383" s="3" t="s">
        <v>37</v>
      </c>
      <c r="I383" s="3" t="s">
        <v>38</v>
      </c>
      <c r="J383" s="2" t="s">
        <v>1270</v>
      </c>
      <c r="K383" s="3" t="s">
        <v>90</v>
      </c>
      <c r="L383" s="3" t="s">
        <v>259</v>
      </c>
      <c r="M383" s="3" t="s">
        <v>41</v>
      </c>
      <c r="N383" s="3" t="s">
        <v>1271</v>
      </c>
      <c r="O383" s="3" t="s">
        <v>1272</v>
      </c>
      <c r="P383">
        <f>IF(IFERROR(VLOOKUP(crocodile_dataset[[#This Row],[Observation ID]],A385:A1383,1,FALSE),0),1,0)</f>
        <v>0</v>
      </c>
    </row>
    <row r="384" spans="1:16" x14ac:dyDescent="0.2">
      <c r="A384" s="4">
        <v>383</v>
      </c>
      <c r="B384" s="3" t="s">
        <v>49</v>
      </c>
      <c r="C384" s="3" t="s">
        <v>50</v>
      </c>
      <c r="D384" s="3" t="s">
        <v>17</v>
      </c>
      <c r="E384" s="3" t="s">
        <v>18</v>
      </c>
      <c r="F384" s="1">
        <v>3.25</v>
      </c>
      <c r="G384" s="1">
        <v>186.3</v>
      </c>
      <c r="H384" s="3" t="s">
        <v>19</v>
      </c>
      <c r="I384" s="3" t="s">
        <v>38</v>
      </c>
      <c r="J384" s="2" t="s">
        <v>1273</v>
      </c>
      <c r="K384" s="3" t="s">
        <v>1169</v>
      </c>
      <c r="L384" s="3" t="s">
        <v>46</v>
      </c>
      <c r="M384" s="3" t="s">
        <v>32</v>
      </c>
      <c r="N384" s="3" t="s">
        <v>1274</v>
      </c>
      <c r="O384" s="3" t="s">
        <v>1275</v>
      </c>
      <c r="P384">
        <f>IF(IFERROR(VLOOKUP(crocodile_dataset[[#This Row],[Observation ID]],A386:A1384,1,FALSE),0),1,0)</f>
        <v>0</v>
      </c>
    </row>
    <row r="385" spans="1:16" x14ac:dyDescent="0.2">
      <c r="A385" s="4">
        <v>384</v>
      </c>
      <c r="B385" s="3" t="s">
        <v>320</v>
      </c>
      <c r="C385" s="3" t="s">
        <v>321</v>
      </c>
      <c r="D385" s="3" t="s">
        <v>17</v>
      </c>
      <c r="E385" s="3" t="s">
        <v>203</v>
      </c>
      <c r="F385" s="1">
        <v>2.72</v>
      </c>
      <c r="G385" s="1">
        <v>155.30000000000001</v>
      </c>
      <c r="H385" s="3" t="s">
        <v>19</v>
      </c>
      <c r="I385" s="3" t="s">
        <v>104</v>
      </c>
      <c r="J385" s="2" t="s">
        <v>1276</v>
      </c>
      <c r="K385" s="3" t="s">
        <v>330</v>
      </c>
      <c r="L385" s="3" t="s">
        <v>355</v>
      </c>
      <c r="M385" s="3" t="s">
        <v>323</v>
      </c>
      <c r="N385" s="3" t="s">
        <v>1277</v>
      </c>
      <c r="O385" s="3" t="s">
        <v>1278</v>
      </c>
      <c r="P385">
        <f>IF(IFERROR(VLOOKUP(crocodile_dataset[[#This Row],[Observation ID]],A387:A1385,1,FALSE),0),1,0)</f>
        <v>0</v>
      </c>
    </row>
    <row r="386" spans="1:16" x14ac:dyDescent="0.2">
      <c r="A386" s="4">
        <v>385</v>
      </c>
      <c r="B386" s="3" t="s">
        <v>27</v>
      </c>
      <c r="C386" s="3" t="s">
        <v>28</v>
      </c>
      <c r="D386" s="3" t="s">
        <v>17</v>
      </c>
      <c r="E386" s="3" t="s">
        <v>18</v>
      </c>
      <c r="F386" s="1">
        <v>3.14</v>
      </c>
      <c r="G386" s="1">
        <v>196.7</v>
      </c>
      <c r="H386" s="3" t="s">
        <v>19</v>
      </c>
      <c r="I386" s="3" t="s">
        <v>20</v>
      </c>
      <c r="J386" s="2" t="s">
        <v>1279</v>
      </c>
      <c r="K386" s="3" t="s">
        <v>240</v>
      </c>
      <c r="L386" s="3" t="s">
        <v>389</v>
      </c>
      <c r="M386" s="3" t="s">
        <v>32</v>
      </c>
      <c r="N386" s="3" t="s">
        <v>1280</v>
      </c>
      <c r="O386" s="3" t="s">
        <v>1281</v>
      </c>
      <c r="P386">
        <f>IF(IFERROR(VLOOKUP(crocodile_dataset[[#This Row],[Observation ID]],A388:A1386,1,FALSE),0),1,0)</f>
        <v>0</v>
      </c>
    </row>
    <row r="387" spans="1:16" x14ac:dyDescent="0.2">
      <c r="A387" s="4">
        <v>386</v>
      </c>
      <c r="B387" s="3" t="s">
        <v>188</v>
      </c>
      <c r="C387" s="3" t="s">
        <v>189</v>
      </c>
      <c r="D387" s="3" t="s">
        <v>17</v>
      </c>
      <c r="E387" s="3" t="s">
        <v>18</v>
      </c>
      <c r="F387" s="1">
        <v>2.6</v>
      </c>
      <c r="G387" s="1">
        <v>106.1</v>
      </c>
      <c r="H387" s="3" t="s">
        <v>19</v>
      </c>
      <c r="I387" s="3" t="s">
        <v>20</v>
      </c>
      <c r="J387" s="2" t="s">
        <v>1282</v>
      </c>
      <c r="K387" s="3" t="s">
        <v>191</v>
      </c>
      <c r="L387" s="3" t="s">
        <v>23</v>
      </c>
      <c r="M387" s="3" t="s">
        <v>24</v>
      </c>
      <c r="N387" s="3" t="s">
        <v>1283</v>
      </c>
      <c r="O387" s="3" t="s">
        <v>1284</v>
      </c>
      <c r="P387">
        <f>IF(IFERROR(VLOOKUP(crocodile_dataset[[#This Row],[Observation ID]],A389:A1387,1,FALSE),0),1,0)</f>
        <v>0</v>
      </c>
    </row>
    <row r="388" spans="1:16" x14ac:dyDescent="0.2">
      <c r="A388" s="4">
        <v>387</v>
      </c>
      <c r="B388" s="3" t="s">
        <v>127</v>
      </c>
      <c r="C388" s="3" t="s">
        <v>128</v>
      </c>
      <c r="D388" s="3" t="s">
        <v>17</v>
      </c>
      <c r="E388" s="3" t="s">
        <v>18</v>
      </c>
      <c r="F388" s="1">
        <v>6.12</v>
      </c>
      <c r="G388" s="1">
        <v>1139.7</v>
      </c>
      <c r="H388" s="3" t="s">
        <v>19</v>
      </c>
      <c r="I388" s="3" t="s">
        <v>20</v>
      </c>
      <c r="J388" s="2" t="s">
        <v>1285</v>
      </c>
      <c r="K388" s="3" t="s">
        <v>191</v>
      </c>
      <c r="L388" s="3" t="s">
        <v>266</v>
      </c>
      <c r="M388" s="3" t="s">
        <v>24</v>
      </c>
      <c r="N388" s="3" t="s">
        <v>1286</v>
      </c>
      <c r="O388" s="3" t="s">
        <v>1287</v>
      </c>
      <c r="P388">
        <f>IF(IFERROR(VLOOKUP(crocodile_dataset[[#This Row],[Observation ID]],A390:A1388,1,FALSE),0),1,0)</f>
        <v>0</v>
      </c>
    </row>
    <row r="389" spans="1:16" x14ac:dyDescent="0.2">
      <c r="A389" s="4">
        <v>388</v>
      </c>
      <c r="B389" s="3" t="s">
        <v>207</v>
      </c>
      <c r="C389" s="3" t="s">
        <v>208</v>
      </c>
      <c r="D389" s="3" t="s">
        <v>17</v>
      </c>
      <c r="E389" s="3" t="s">
        <v>18</v>
      </c>
      <c r="F389" s="1">
        <v>1.58</v>
      </c>
      <c r="G389" s="1">
        <v>36.6</v>
      </c>
      <c r="H389" s="3" t="s">
        <v>37</v>
      </c>
      <c r="I389" s="3" t="s">
        <v>38</v>
      </c>
      <c r="J389" s="2" t="s">
        <v>1288</v>
      </c>
      <c r="K389" s="3" t="s">
        <v>210</v>
      </c>
      <c r="L389" s="3" t="s">
        <v>211</v>
      </c>
      <c r="M389" s="3" t="s">
        <v>24</v>
      </c>
      <c r="N389" s="3" t="s">
        <v>1289</v>
      </c>
      <c r="O389" s="3" t="s">
        <v>1290</v>
      </c>
      <c r="P389">
        <f>IF(IFERROR(VLOOKUP(crocodile_dataset[[#This Row],[Observation ID]],A391:A1389,1,FALSE),0),1,0)</f>
        <v>0</v>
      </c>
    </row>
    <row r="390" spans="1:16" x14ac:dyDescent="0.2">
      <c r="A390" s="4">
        <v>389</v>
      </c>
      <c r="B390" s="3" t="s">
        <v>145</v>
      </c>
      <c r="C390" s="3" t="s">
        <v>146</v>
      </c>
      <c r="D390" s="3" t="s">
        <v>17</v>
      </c>
      <c r="E390" s="3" t="s">
        <v>18</v>
      </c>
      <c r="F390" s="1">
        <v>3.27</v>
      </c>
      <c r="G390" s="1">
        <v>191.8</v>
      </c>
      <c r="H390" s="3" t="s">
        <v>19</v>
      </c>
      <c r="I390" s="3" t="s">
        <v>104</v>
      </c>
      <c r="J390" s="2" t="s">
        <v>1291</v>
      </c>
      <c r="K390" s="3" t="s">
        <v>148</v>
      </c>
      <c r="L390" s="3" t="s">
        <v>23</v>
      </c>
      <c r="M390" s="3" t="s">
        <v>41</v>
      </c>
      <c r="N390" s="3" t="s">
        <v>1292</v>
      </c>
      <c r="O390" s="3" t="s">
        <v>1293</v>
      </c>
      <c r="P390">
        <f>IF(IFERROR(VLOOKUP(crocodile_dataset[[#This Row],[Observation ID]],A392:A1390,1,FALSE),0),1,0)</f>
        <v>0</v>
      </c>
    </row>
    <row r="391" spans="1:16" x14ac:dyDescent="0.2">
      <c r="A391" s="4">
        <v>390</v>
      </c>
      <c r="B391" s="3" t="s">
        <v>15</v>
      </c>
      <c r="C391" s="3" t="s">
        <v>16</v>
      </c>
      <c r="D391" s="3" t="s">
        <v>17</v>
      </c>
      <c r="E391" s="3" t="s">
        <v>18</v>
      </c>
      <c r="F391" s="1">
        <v>1.82</v>
      </c>
      <c r="G391" s="1">
        <v>59</v>
      </c>
      <c r="H391" s="3" t="s">
        <v>19</v>
      </c>
      <c r="I391" s="3" t="s">
        <v>38</v>
      </c>
      <c r="J391" s="2" t="s">
        <v>1294</v>
      </c>
      <c r="K391" s="3" t="s">
        <v>45</v>
      </c>
      <c r="L391" s="3" t="s">
        <v>46</v>
      </c>
      <c r="M391" s="3" t="s">
        <v>24</v>
      </c>
      <c r="N391" s="3" t="s">
        <v>1295</v>
      </c>
      <c r="O391" s="3" t="s">
        <v>1296</v>
      </c>
      <c r="P391">
        <f>IF(IFERROR(VLOOKUP(crocodile_dataset[[#This Row],[Observation ID]],A393:A1391,1,FALSE),0),1,0)</f>
        <v>0</v>
      </c>
    </row>
    <row r="392" spans="1:16" x14ac:dyDescent="0.2">
      <c r="A392" s="4">
        <v>391</v>
      </c>
      <c r="B392" s="3" t="s">
        <v>76</v>
      </c>
      <c r="C392" s="3" t="s">
        <v>77</v>
      </c>
      <c r="D392" s="3" t="s">
        <v>17</v>
      </c>
      <c r="E392" s="3" t="s">
        <v>18</v>
      </c>
      <c r="F392" s="1">
        <v>0.9</v>
      </c>
      <c r="G392" s="1">
        <v>37.1</v>
      </c>
      <c r="H392" s="3" t="s">
        <v>37</v>
      </c>
      <c r="I392" s="3" t="s">
        <v>20</v>
      </c>
      <c r="J392" s="2" t="s">
        <v>1297</v>
      </c>
      <c r="K392" s="3" t="s">
        <v>366</v>
      </c>
      <c r="L392" s="3" t="s">
        <v>80</v>
      </c>
      <c r="M392" s="3" t="s">
        <v>24</v>
      </c>
      <c r="N392" s="3" t="s">
        <v>1298</v>
      </c>
      <c r="O392" s="3" t="s">
        <v>1299</v>
      </c>
      <c r="P392">
        <f>IF(IFERROR(VLOOKUP(crocodile_dataset[[#This Row],[Observation ID]],A394:A1392,1,FALSE),0),1,0)</f>
        <v>0</v>
      </c>
    </row>
    <row r="393" spans="1:16" x14ac:dyDescent="0.2">
      <c r="A393" s="4">
        <v>392</v>
      </c>
      <c r="B393" s="3" t="s">
        <v>207</v>
      </c>
      <c r="C393" s="3" t="s">
        <v>208</v>
      </c>
      <c r="D393" s="3" t="s">
        <v>17</v>
      </c>
      <c r="E393" s="3" t="s">
        <v>18</v>
      </c>
      <c r="F393" s="1">
        <v>2.06</v>
      </c>
      <c r="G393" s="1">
        <v>63.1</v>
      </c>
      <c r="H393" s="3" t="s">
        <v>61</v>
      </c>
      <c r="I393" s="3" t="s">
        <v>38</v>
      </c>
      <c r="J393" s="2" t="s">
        <v>1300</v>
      </c>
      <c r="K393" s="3" t="s">
        <v>210</v>
      </c>
      <c r="L393" s="3" t="s">
        <v>465</v>
      </c>
      <c r="M393" s="3" t="s">
        <v>24</v>
      </c>
      <c r="N393" s="3" t="s">
        <v>1301</v>
      </c>
      <c r="O393" s="3" t="s">
        <v>1302</v>
      </c>
      <c r="P393">
        <f>IF(IFERROR(VLOOKUP(crocodile_dataset[[#This Row],[Observation ID]],A395:A1393,1,FALSE),0),1,0)</f>
        <v>0</v>
      </c>
    </row>
    <row r="394" spans="1:16" x14ac:dyDescent="0.2">
      <c r="A394" s="4">
        <v>393</v>
      </c>
      <c r="B394" s="3" t="s">
        <v>49</v>
      </c>
      <c r="C394" s="3" t="s">
        <v>50</v>
      </c>
      <c r="D394" s="3" t="s">
        <v>17</v>
      </c>
      <c r="E394" s="3" t="s">
        <v>18</v>
      </c>
      <c r="F394" s="1">
        <v>0.64</v>
      </c>
      <c r="G394" s="1">
        <v>47.8</v>
      </c>
      <c r="H394" s="3" t="s">
        <v>156</v>
      </c>
      <c r="I394" s="3" t="s">
        <v>38</v>
      </c>
      <c r="J394" s="2" t="s">
        <v>1303</v>
      </c>
      <c r="K394" s="3" t="s">
        <v>742</v>
      </c>
      <c r="L394" s="3" t="s">
        <v>80</v>
      </c>
      <c r="M394" s="3" t="s">
        <v>32</v>
      </c>
      <c r="N394" s="3" t="s">
        <v>1304</v>
      </c>
      <c r="O394" s="3" t="s">
        <v>1305</v>
      </c>
      <c r="P394">
        <f>IF(IFERROR(VLOOKUP(crocodile_dataset[[#This Row],[Observation ID]],A396:A1394,1,FALSE),0),1,0)</f>
        <v>0</v>
      </c>
    </row>
    <row r="395" spans="1:16" x14ac:dyDescent="0.2">
      <c r="A395" s="4">
        <v>394</v>
      </c>
      <c r="B395" s="3" t="s">
        <v>145</v>
      </c>
      <c r="C395" s="3" t="s">
        <v>146</v>
      </c>
      <c r="D395" s="3" t="s">
        <v>17</v>
      </c>
      <c r="E395" s="3" t="s">
        <v>18</v>
      </c>
      <c r="F395" s="1">
        <v>0.79</v>
      </c>
      <c r="G395" s="1">
        <v>48.4</v>
      </c>
      <c r="H395" s="3" t="s">
        <v>37</v>
      </c>
      <c r="I395" s="3" t="s">
        <v>20</v>
      </c>
      <c r="J395" s="2" t="s">
        <v>1306</v>
      </c>
      <c r="K395" s="3" t="s">
        <v>148</v>
      </c>
      <c r="L395" s="3" t="s">
        <v>475</v>
      </c>
      <c r="M395" s="3" t="s">
        <v>41</v>
      </c>
      <c r="N395" s="3" t="s">
        <v>1307</v>
      </c>
      <c r="O395" s="3" t="s">
        <v>1308</v>
      </c>
      <c r="P395">
        <f>IF(IFERROR(VLOOKUP(crocodile_dataset[[#This Row],[Observation ID]],A397:A1395,1,FALSE),0),1,0)</f>
        <v>0</v>
      </c>
    </row>
    <row r="396" spans="1:16" x14ac:dyDescent="0.2">
      <c r="A396" s="4">
        <v>395</v>
      </c>
      <c r="B396" s="3" t="s">
        <v>392</v>
      </c>
      <c r="C396" s="3" t="s">
        <v>393</v>
      </c>
      <c r="D396" s="3" t="s">
        <v>17</v>
      </c>
      <c r="E396" s="3" t="s">
        <v>18</v>
      </c>
      <c r="F396" s="1">
        <v>2.81</v>
      </c>
      <c r="G396" s="1">
        <v>110.9</v>
      </c>
      <c r="H396" s="3" t="s">
        <v>19</v>
      </c>
      <c r="I396" s="3" t="s">
        <v>104</v>
      </c>
      <c r="J396" s="2" t="s">
        <v>1309</v>
      </c>
      <c r="K396" s="3" t="s">
        <v>191</v>
      </c>
      <c r="L396" s="3" t="s">
        <v>475</v>
      </c>
      <c r="M396" s="3" t="s">
        <v>24</v>
      </c>
      <c r="N396" s="3" t="s">
        <v>1310</v>
      </c>
      <c r="O396" s="3" t="s">
        <v>1311</v>
      </c>
      <c r="P396">
        <f>IF(IFERROR(VLOOKUP(crocodile_dataset[[#This Row],[Observation ID]],A398:A1396,1,FALSE),0),1,0)</f>
        <v>0</v>
      </c>
    </row>
    <row r="397" spans="1:16" x14ac:dyDescent="0.2">
      <c r="A397" s="4">
        <v>396</v>
      </c>
      <c r="B397" s="3" t="s">
        <v>188</v>
      </c>
      <c r="C397" s="3" t="s">
        <v>189</v>
      </c>
      <c r="D397" s="3" t="s">
        <v>17</v>
      </c>
      <c r="E397" s="3" t="s">
        <v>18</v>
      </c>
      <c r="F397" s="1">
        <v>2.6</v>
      </c>
      <c r="G397" s="1">
        <v>89.9</v>
      </c>
      <c r="H397" s="3" t="s">
        <v>19</v>
      </c>
      <c r="I397" s="3" t="s">
        <v>38</v>
      </c>
      <c r="J397" s="2" t="s">
        <v>1208</v>
      </c>
      <c r="K397" s="3" t="s">
        <v>191</v>
      </c>
      <c r="L397" s="3" t="s">
        <v>23</v>
      </c>
      <c r="M397" s="3" t="s">
        <v>24</v>
      </c>
      <c r="N397" s="3" t="s">
        <v>1312</v>
      </c>
      <c r="O397" s="3" t="s">
        <v>1313</v>
      </c>
      <c r="P397">
        <f>IF(IFERROR(VLOOKUP(crocodile_dataset[[#This Row],[Observation ID]],A399:A1397,1,FALSE),0),1,0)</f>
        <v>0</v>
      </c>
    </row>
    <row r="398" spans="1:16" x14ac:dyDescent="0.2">
      <c r="A398" s="4">
        <v>397</v>
      </c>
      <c r="B398" s="3" t="s">
        <v>120</v>
      </c>
      <c r="C398" s="3" t="s">
        <v>121</v>
      </c>
      <c r="D398" s="3" t="s">
        <v>17</v>
      </c>
      <c r="E398" s="3" t="s">
        <v>18</v>
      </c>
      <c r="F398" s="1">
        <v>1.66</v>
      </c>
      <c r="G398" s="1">
        <v>51.4</v>
      </c>
      <c r="H398" s="3" t="s">
        <v>37</v>
      </c>
      <c r="I398" s="3" t="s">
        <v>38</v>
      </c>
      <c r="J398" s="2" t="s">
        <v>1314</v>
      </c>
      <c r="K398" s="3" t="s">
        <v>135</v>
      </c>
      <c r="L398" s="3" t="s">
        <v>46</v>
      </c>
      <c r="M398" s="3" t="s">
        <v>73</v>
      </c>
      <c r="N398" s="3" t="s">
        <v>1315</v>
      </c>
      <c r="O398" s="3" t="s">
        <v>1316</v>
      </c>
      <c r="P398">
        <f>IF(IFERROR(VLOOKUP(crocodile_dataset[[#This Row],[Observation ID]],A400:A1398,1,FALSE),0),1,0)</f>
        <v>0</v>
      </c>
    </row>
    <row r="399" spans="1:16" x14ac:dyDescent="0.2">
      <c r="A399" s="4">
        <v>398</v>
      </c>
      <c r="B399" s="3" t="s">
        <v>207</v>
      </c>
      <c r="C399" s="3" t="s">
        <v>208</v>
      </c>
      <c r="D399" s="3" t="s">
        <v>17</v>
      </c>
      <c r="E399" s="3" t="s">
        <v>18</v>
      </c>
      <c r="F399" s="1">
        <v>1.91</v>
      </c>
      <c r="G399" s="1">
        <v>54.2</v>
      </c>
      <c r="H399" s="3" t="s">
        <v>19</v>
      </c>
      <c r="I399" s="3" t="s">
        <v>104</v>
      </c>
      <c r="J399" s="2" t="s">
        <v>1317</v>
      </c>
      <c r="K399" s="3" t="s">
        <v>210</v>
      </c>
      <c r="L399" s="3" t="s">
        <v>452</v>
      </c>
      <c r="M399" s="3" t="s">
        <v>24</v>
      </c>
      <c r="N399" s="3" t="s">
        <v>1318</v>
      </c>
      <c r="O399" s="3" t="s">
        <v>1319</v>
      </c>
      <c r="P399">
        <f>IF(IFERROR(VLOOKUP(crocodile_dataset[[#This Row],[Observation ID]],A401:A1399,1,FALSE),0),1,0)</f>
        <v>0</v>
      </c>
    </row>
    <row r="400" spans="1:16" x14ac:dyDescent="0.2">
      <c r="A400" s="4">
        <v>399</v>
      </c>
      <c r="B400" s="3" t="s">
        <v>183</v>
      </c>
      <c r="C400" s="3" t="s">
        <v>184</v>
      </c>
      <c r="D400" s="3" t="s">
        <v>17</v>
      </c>
      <c r="E400" s="3" t="s">
        <v>18</v>
      </c>
      <c r="F400" s="1">
        <v>1.46</v>
      </c>
      <c r="G400" s="1">
        <v>34.700000000000003</v>
      </c>
      <c r="H400" s="3" t="s">
        <v>19</v>
      </c>
      <c r="I400" s="3" t="s">
        <v>104</v>
      </c>
      <c r="J400" s="2" t="s">
        <v>1320</v>
      </c>
      <c r="K400" s="3" t="s">
        <v>130</v>
      </c>
      <c r="L400" s="3" t="s">
        <v>195</v>
      </c>
      <c r="M400" s="3" t="s">
        <v>41</v>
      </c>
      <c r="N400" s="3" t="s">
        <v>1321</v>
      </c>
      <c r="O400" s="3" t="s">
        <v>1322</v>
      </c>
      <c r="P400">
        <f>IF(IFERROR(VLOOKUP(crocodile_dataset[[#This Row],[Observation ID]],A402:A1400,1,FALSE),0),1,0)</f>
        <v>0</v>
      </c>
    </row>
    <row r="401" spans="1:16" x14ac:dyDescent="0.2">
      <c r="A401" s="4">
        <v>400</v>
      </c>
      <c r="B401" s="3" t="s">
        <v>188</v>
      </c>
      <c r="C401" s="3" t="s">
        <v>189</v>
      </c>
      <c r="D401" s="3" t="s">
        <v>17</v>
      </c>
      <c r="E401" s="3" t="s">
        <v>18</v>
      </c>
      <c r="F401" s="1">
        <v>2.42</v>
      </c>
      <c r="G401" s="1">
        <v>76</v>
      </c>
      <c r="H401" s="3" t="s">
        <v>61</v>
      </c>
      <c r="I401" s="3" t="s">
        <v>20</v>
      </c>
      <c r="J401" s="2" t="s">
        <v>1323</v>
      </c>
      <c r="K401" s="3" t="s">
        <v>191</v>
      </c>
      <c r="L401" s="3" t="s">
        <v>46</v>
      </c>
      <c r="M401" s="3" t="s">
        <v>24</v>
      </c>
      <c r="N401" s="3" t="s">
        <v>1324</v>
      </c>
      <c r="O401" s="3" t="s">
        <v>1325</v>
      </c>
      <c r="P401">
        <f>IF(IFERROR(VLOOKUP(crocodile_dataset[[#This Row],[Observation ID]],A403:A1401,1,FALSE),0),1,0)</f>
        <v>0</v>
      </c>
    </row>
    <row r="402" spans="1:16" x14ac:dyDescent="0.2">
      <c r="A402" s="4">
        <v>401</v>
      </c>
      <c r="B402" s="3" t="s">
        <v>67</v>
      </c>
      <c r="C402" s="3" t="s">
        <v>68</v>
      </c>
      <c r="D402" s="3" t="s">
        <v>17</v>
      </c>
      <c r="E402" s="3" t="s">
        <v>69</v>
      </c>
      <c r="F402" s="1">
        <v>1.73</v>
      </c>
      <c r="G402" s="1">
        <v>36.9</v>
      </c>
      <c r="H402" s="3" t="s">
        <v>19</v>
      </c>
      <c r="I402" s="3" t="s">
        <v>38</v>
      </c>
      <c r="J402" s="2" t="s">
        <v>1326</v>
      </c>
      <c r="K402" s="3" t="s">
        <v>142</v>
      </c>
      <c r="L402" s="3" t="s">
        <v>72</v>
      </c>
      <c r="M402" s="3" t="s">
        <v>73</v>
      </c>
      <c r="N402" s="3" t="s">
        <v>1327</v>
      </c>
      <c r="O402" s="3" t="s">
        <v>1328</v>
      </c>
      <c r="P402">
        <f>IF(IFERROR(VLOOKUP(crocodile_dataset[[#This Row],[Observation ID]],A404:A1402,1,FALSE),0),1,0)</f>
        <v>0</v>
      </c>
    </row>
    <row r="403" spans="1:16" x14ac:dyDescent="0.2">
      <c r="A403" s="4">
        <v>402</v>
      </c>
      <c r="B403" s="3" t="s">
        <v>392</v>
      </c>
      <c r="C403" s="3" t="s">
        <v>393</v>
      </c>
      <c r="D403" s="3" t="s">
        <v>17</v>
      </c>
      <c r="E403" s="3" t="s">
        <v>18</v>
      </c>
      <c r="F403" s="1">
        <v>2.41</v>
      </c>
      <c r="G403" s="1">
        <v>75</v>
      </c>
      <c r="H403" s="3" t="s">
        <v>19</v>
      </c>
      <c r="I403" s="3" t="s">
        <v>20</v>
      </c>
      <c r="J403" s="2" t="s">
        <v>1329</v>
      </c>
      <c r="K403" s="3" t="s">
        <v>191</v>
      </c>
      <c r="L403" s="3" t="s">
        <v>46</v>
      </c>
      <c r="M403" s="3" t="s">
        <v>24</v>
      </c>
      <c r="N403" s="3" t="s">
        <v>1330</v>
      </c>
      <c r="O403" s="3" t="s">
        <v>1331</v>
      </c>
      <c r="P403">
        <f>IF(IFERROR(VLOOKUP(crocodile_dataset[[#This Row],[Observation ID]],A405:A1403,1,FALSE),0),1,0)</f>
        <v>0</v>
      </c>
    </row>
    <row r="404" spans="1:16" x14ac:dyDescent="0.2">
      <c r="A404" s="4">
        <v>403</v>
      </c>
      <c r="B404" s="3" t="s">
        <v>127</v>
      </c>
      <c r="C404" s="3" t="s">
        <v>128</v>
      </c>
      <c r="D404" s="3" t="s">
        <v>17</v>
      </c>
      <c r="E404" s="3" t="s">
        <v>18</v>
      </c>
      <c r="F404" s="1">
        <v>0.53</v>
      </c>
      <c r="G404" s="1">
        <v>263.89999999999998</v>
      </c>
      <c r="H404" s="3" t="s">
        <v>156</v>
      </c>
      <c r="I404" s="3" t="s">
        <v>38</v>
      </c>
      <c r="J404" s="2" t="s">
        <v>1332</v>
      </c>
      <c r="K404" s="3" t="s">
        <v>191</v>
      </c>
      <c r="L404" s="3" t="s">
        <v>31</v>
      </c>
      <c r="M404" s="3" t="s">
        <v>24</v>
      </c>
      <c r="N404" s="3" t="s">
        <v>1333</v>
      </c>
      <c r="O404" s="3" t="s">
        <v>1334</v>
      </c>
      <c r="P404">
        <f>IF(IFERROR(VLOOKUP(crocodile_dataset[[#This Row],[Observation ID]],A406:A1404,1,FALSE),0),1,0)</f>
        <v>0</v>
      </c>
    </row>
    <row r="405" spans="1:16" x14ac:dyDescent="0.2">
      <c r="A405" s="4">
        <v>404</v>
      </c>
      <c r="B405" s="3" t="s">
        <v>188</v>
      </c>
      <c r="C405" s="3" t="s">
        <v>189</v>
      </c>
      <c r="D405" s="3" t="s">
        <v>17</v>
      </c>
      <c r="E405" s="3" t="s">
        <v>18</v>
      </c>
      <c r="F405" s="1">
        <v>3.12</v>
      </c>
      <c r="G405" s="1">
        <v>166.5</v>
      </c>
      <c r="H405" s="3" t="s">
        <v>19</v>
      </c>
      <c r="I405" s="3" t="s">
        <v>38</v>
      </c>
      <c r="J405" s="2" t="s">
        <v>1335</v>
      </c>
      <c r="K405" s="3" t="s">
        <v>191</v>
      </c>
      <c r="L405" s="3" t="s">
        <v>46</v>
      </c>
      <c r="M405" s="3" t="s">
        <v>24</v>
      </c>
      <c r="N405" s="3" t="s">
        <v>1336</v>
      </c>
      <c r="O405" s="3" t="s">
        <v>1337</v>
      </c>
      <c r="P405">
        <f>IF(IFERROR(VLOOKUP(crocodile_dataset[[#This Row],[Observation ID]],A407:A1405,1,FALSE),0),1,0)</f>
        <v>0</v>
      </c>
    </row>
    <row r="406" spans="1:16" x14ac:dyDescent="0.2">
      <c r="A406" s="4">
        <v>405</v>
      </c>
      <c r="B406" s="3" t="s">
        <v>201</v>
      </c>
      <c r="C406" s="3" t="s">
        <v>202</v>
      </c>
      <c r="D406" s="3" t="s">
        <v>17</v>
      </c>
      <c r="E406" s="3" t="s">
        <v>203</v>
      </c>
      <c r="F406" s="1">
        <v>3.07</v>
      </c>
      <c r="G406" s="1">
        <v>158.5</v>
      </c>
      <c r="H406" s="3" t="s">
        <v>19</v>
      </c>
      <c r="I406" s="3" t="s">
        <v>20</v>
      </c>
      <c r="J406" s="2" t="s">
        <v>1338</v>
      </c>
      <c r="K406" s="3" t="s">
        <v>106</v>
      </c>
      <c r="L406" s="3" t="s">
        <v>259</v>
      </c>
      <c r="M406" s="3" t="s">
        <v>41</v>
      </c>
      <c r="N406" s="3" t="s">
        <v>1339</v>
      </c>
      <c r="O406" s="3" t="s">
        <v>1340</v>
      </c>
      <c r="P406">
        <f>IF(IFERROR(VLOOKUP(crocodile_dataset[[#This Row],[Observation ID]],A408:A1406,1,FALSE),0),1,0)</f>
        <v>0</v>
      </c>
    </row>
    <row r="407" spans="1:16" x14ac:dyDescent="0.2">
      <c r="A407" s="4">
        <v>406</v>
      </c>
      <c r="B407" s="3" t="s">
        <v>87</v>
      </c>
      <c r="C407" s="3" t="s">
        <v>88</v>
      </c>
      <c r="D407" s="3" t="s">
        <v>17</v>
      </c>
      <c r="E407" s="3" t="s">
        <v>69</v>
      </c>
      <c r="F407" s="1">
        <v>0.46</v>
      </c>
      <c r="G407" s="1">
        <v>5.2</v>
      </c>
      <c r="H407" s="3" t="s">
        <v>37</v>
      </c>
      <c r="I407" s="3" t="s">
        <v>38</v>
      </c>
      <c r="J407" s="2" t="s">
        <v>1341</v>
      </c>
      <c r="K407" s="3" t="s">
        <v>106</v>
      </c>
      <c r="L407" s="3" t="s">
        <v>72</v>
      </c>
      <c r="M407" s="3" t="s">
        <v>32</v>
      </c>
      <c r="N407" s="3" t="s">
        <v>1342</v>
      </c>
      <c r="O407" s="3" t="s">
        <v>1343</v>
      </c>
      <c r="P407">
        <f>IF(IFERROR(VLOOKUP(crocodile_dataset[[#This Row],[Observation ID]],A409:A1407,1,FALSE),0),1,0)</f>
        <v>0</v>
      </c>
    </row>
    <row r="408" spans="1:16" x14ac:dyDescent="0.2">
      <c r="A408" s="4">
        <v>407</v>
      </c>
      <c r="B408" s="3" t="s">
        <v>145</v>
      </c>
      <c r="C408" s="3" t="s">
        <v>146</v>
      </c>
      <c r="D408" s="3" t="s">
        <v>17</v>
      </c>
      <c r="E408" s="3" t="s">
        <v>18</v>
      </c>
      <c r="F408" s="1">
        <v>2.92</v>
      </c>
      <c r="G408" s="1">
        <v>146.9</v>
      </c>
      <c r="H408" s="3" t="s">
        <v>61</v>
      </c>
      <c r="I408" s="3" t="s">
        <v>38</v>
      </c>
      <c r="J408" s="2" t="s">
        <v>1344</v>
      </c>
      <c r="K408" s="3" t="s">
        <v>148</v>
      </c>
      <c r="L408" s="3" t="s">
        <v>475</v>
      </c>
      <c r="M408" s="3" t="s">
        <v>41</v>
      </c>
      <c r="N408" s="3" t="s">
        <v>1345</v>
      </c>
      <c r="O408" s="3" t="s">
        <v>1346</v>
      </c>
      <c r="P408">
        <f>IF(IFERROR(VLOOKUP(crocodile_dataset[[#This Row],[Observation ID]],A410:A1408,1,FALSE),0),1,0)</f>
        <v>0</v>
      </c>
    </row>
    <row r="409" spans="1:16" x14ac:dyDescent="0.2">
      <c r="A409" s="4">
        <v>408</v>
      </c>
      <c r="B409" s="3" t="s">
        <v>188</v>
      </c>
      <c r="C409" s="3" t="s">
        <v>189</v>
      </c>
      <c r="D409" s="3" t="s">
        <v>17</v>
      </c>
      <c r="E409" s="3" t="s">
        <v>18</v>
      </c>
      <c r="F409" s="1">
        <v>2.02</v>
      </c>
      <c r="G409" s="1">
        <v>62.4</v>
      </c>
      <c r="H409" s="3" t="s">
        <v>61</v>
      </c>
      <c r="I409" s="3" t="s">
        <v>38</v>
      </c>
      <c r="J409" s="2" t="s">
        <v>1347</v>
      </c>
      <c r="K409" s="3" t="s">
        <v>252</v>
      </c>
      <c r="L409" s="3" t="s">
        <v>46</v>
      </c>
      <c r="M409" s="3" t="s">
        <v>24</v>
      </c>
      <c r="N409" s="3" t="s">
        <v>1348</v>
      </c>
      <c r="O409" s="3" t="s">
        <v>1349</v>
      </c>
      <c r="P409">
        <f>IF(IFERROR(VLOOKUP(crocodile_dataset[[#This Row],[Observation ID]],A411:A1409,1,FALSE),0),1,0)</f>
        <v>0</v>
      </c>
    </row>
    <row r="410" spans="1:16" x14ac:dyDescent="0.2">
      <c r="A410" s="4">
        <v>409</v>
      </c>
      <c r="B410" s="3" t="s">
        <v>207</v>
      </c>
      <c r="C410" s="3" t="s">
        <v>208</v>
      </c>
      <c r="D410" s="3" t="s">
        <v>17</v>
      </c>
      <c r="E410" s="3" t="s">
        <v>18</v>
      </c>
      <c r="F410" s="1">
        <v>1.89</v>
      </c>
      <c r="G410" s="1">
        <v>42.6</v>
      </c>
      <c r="H410" s="3" t="s">
        <v>19</v>
      </c>
      <c r="I410" s="3" t="s">
        <v>104</v>
      </c>
      <c r="J410" s="2" t="s">
        <v>1350</v>
      </c>
      <c r="K410" s="3" t="s">
        <v>210</v>
      </c>
      <c r="L410" s="3" t="s">
        <v>211</v>
      </c>
      <c r="M410" s="3" t="s">
        <v>24</v>
      </c>
      <c r="N410" s="3" t="s">
        <v>1351</v>
      </c>
      <c r="O410" s="3" t="s">
        <v>1352</v>
      </c>
      <c r="P410">
        <f>IF(IFERROR(VLOOKUP(crocodile_dataset[[#This Row],[Observation ID]],A412:A1410,1,FALSE),0),1,0)</f>
        <v>0</v>
      </c>
    </row>
    <row r="411" spans="1:16" x14ac:dyDescent="0.2">
      <c r="A411" s="4">
        <v>410</v>
      </c>
      <c r="B411" s="3" t="s">
        <v>15</v>
      </c>
      <c r="C411" s="3" t="s">
        <v>16</v>
      </c>
      <c r="D411" s="3" t="s">
        <v>17</v>
      </c>
      <c r="E411" s="3" t="s">
        <v>18</v>
      </c>
      <c r="F411" s="1">
        <v>1.88</v>
      </c>
      <c r="G411" s="1">
        <v>60.1</v>
      </c>
      <c r="H411" s="3" t="s">
        <v>37</v>
      </c>
      <c r="I411" s="3" t="s">
        <v>104</v>
      </c>
      <c r="J411" s="2" t="s">
        <v>1353</v>
      </c>
      <c r="K411" s="3" t="s">
        <v>45</v>
      </c>
      <c r="L411" s="3" t="s">
        <v>84</v>
      </c>
      <c r="M411" s="3" t="s">
        <v>24</v>
      </c>
      <c r="N411" s="3" t="s">
        <v>1354</v>
      </c>
      <c r="O411" s="3" t="s">
        <v>1355</v>
      </c>
      <c r="P411">
        <f>IF(IFERROR(VLOOKUP(crocodile_dataset[[#This Row],[Observation ID]],A413:A1411,1,FALSE),0),1,0)</f>
        <v>0</v>
      </c>
    </row>
    <row r="412" spans="1:16" x14ac:dyDescent="0.2">
      <c r="A412" s="4">
        <v>411</v>
      </c>
      <c r="B412" s="3" t="s">
        <v>188</v>
      </c>
      <c r="C412" s="3" t="s">
        <v>189</v>
      </c>
      <c r="D412" s="3" t="s">
        <v>17</v>
      </c>
      <c r="E412" s="3" t="s">
        <v>18</v>
      </c>
      <c r="F412" s="1">
        <v>1.78</v>
      </c>
      <c r="G412" s="1">
        <v>55.6</v>
      </c>
      <c r="H412" s="3" t="s">
        <v>37</v>
      </c>
      <c r="I412" s="3" t="s">
        <v>20</v>
      </c>
      <c r="J412" s="2" t="s">
        <v>1356</v>
      </c>
      <c r="K412" s="3" t="s">
        <v>191</v>
      </c>
      <c r="L412" s="3" t="s">
        <v>23</v>
      </c>
      <c r="M412" s="3" t="s">
        <v>24</v>
      </c>
      <c r="N412" s="3" t="s">
        <v>1357</v>
      </c>
      <c r="O412" s="3" t="s">
        <v>1358</v>
      </c>
      <c r="P412">
        <f>IF(IFERROR(VLOOKUP(crocodile_dataset[[#This Row],[Observation ID]],A414:A1412,1,FALSE),0),1,0)</f>
        <v>0</v>
      </c>
    </row>
    <row r="413" spans="1:16" x14ac:dyDescent="0.2">
      <c r="A413" s="4">
        <v>412</v>
      </c>
      <c r="B413" s="3" t="s">
        <v>188</v>
      </c>
      <c r="C413" s="3" t="s">
        <v>189</v>
      </c>
      <c r="D413" s="3" t="s">
        <v>17</v>
      </c>
      <c r="E413" s="3" t="s">
        <v>18</v>
      </c>
      <c r="F413" s="1">
        <v>1.04</v>
      </c>
      <c r="G413" s="1">
        <v>31.5</v>
      </c>
      <c r="H413" s="3" t="s">
        <v>37</v>
      </c>
      <c r="I413" s="3" t="s">
        <v>104</v>
      </c>
      <c r="J413" s="2" t="s">
        <v>1359</v>
      </c>
      <c r="K413" s="3" t="s">
        <v>191</v>
      </c>
      <c r="L413" s="3" t="s">
        <v>23</v>
      </c>
      <c r="M413" s="3" t="s">
        <v>24</v>
      </c>
      <c r="N413" s="3" t="s">
        <v>1360</v>
      </c>
      <c r="O413" s="3" t="s">
        <v>1361</v>
      </c>
      <c r="P413">
        <f>IF(IFERROR(VLOOKUP(crocodile_dataset[[#This Row],[Observation ID]],A415:A1413,1,FALSE),0),1,0)</f>
        <v>0</v>
      </c>
    </row>
    <row r="414" spans="1:16" x14ac:dyDescent="0.2">
      <c r="A414" s="4">
        <v>413</v>
      </c>
      <c r="B414" s="3" t="s">
        <v>120</v>
      </c>
      <c r="C414" s="3" t="s">
        <v>121</v>
      </c>
      <c r="D414" s="3" t="s">
        <v>17</v>
      </c>
      <c r="E414" s="3" t="s">
        <v>18</v>
      </c>
      <c r="F414" s="1">
        <v>2.99</v>
      </c>
      <c r="G414" s="1">
        <v>134.5</v>
      </c>
      <c r="H414" s="3" t="s">
        <v>19</v>
      </c>
      <c r="I414" s="3" t="s">
        <v>20</v>
      </c>
      <c r="J414" s="2" t="s">
        <v>1362</v>
      </c>
      <c r="K414" s="3" t="s">
        <v>135</v>
      </c>
      <c r="L414" s="3" t="s">
        <v>46</v>
      </c>
      <c r="M414" s="3" t="s">
        <v>73</v>
      </c>
      <c r="N414" s="3" t="s">
        <v>1363</v>
      </c>
      <c r="O414" s="3" t="s">
        <v>1364</v>
      </c>
      <c r="P414">
        <f>IF(IFERROR(VLOOKUP(crocodile_dataset[[#This Row],[Observation ID]],A416:A1414,1,FALSE),0),1,0)</f>
        <v>0</v>
      </c>
    </row>
    <row r="415" spans="1:16" x14ac:dyDescent="0.2">
      <c r="A415" s="4">
        <v>414</v>
      </c>
      <c r="B415" s="3" t="s">
        <v>188</v>
      </c>
      <c r="C415" s="3" t="s">
        <v>189</v>
      </c>
      <c r="D415" s="3" t="s">
        <v>17</v>
      </c>
      <c r="E415" s="3" t="s">
        <v>18</v>
      </c>
      <c r="F415" s="1">
        <v>1.84</v>
      </c>
      <c r="G415" s="1">
        <v>60.9</v>
      </c>
      <c r="H415" s="3" t="s">
        <v>37</v>
      </c>
      <c r="I415" s="3" t="s">
        <v>104</v>
      </c>
      <c r="J415" s="2" t="s">
        <v>1365</v>
      </c>
      <c r="K415" s="3" t="s">
        <v>252</v>
      </c>
      <c r="L415" s="3" t="s">
        <v>46</v>
      </c>
      <c r="M415" s="3" t="s">
        <v>24</v>
      </c>
      <c r="N415" s="3" t="s">
        <v>1366</v>
      </c>
      <c r="O415" s="3" t="s">
        <v>1367</v>
      </c>
      <c r="P415">
        <f>IF(IFERROR(VLOOKUP(crocodile_dataset[[#This Row],[Observation ID]],A417:A1415,1,FALSE),0),1,0)</f>
        <v>0</v>
      </c>
    </row>
    <row r="416" spans="1:16" x14ac:dyDescent="0.2">
      <c r="A416" s="4">
        <v>415</v>
      </c>
      <c r="B416" s="3" t="s">
        <v>27</v>
      </c>
      <c r="C416" s="3" t="s">
        <v>28</v>
      </c>
      <c r="D416" s="3" t="s">
        <v>17</v>
      </c>
      <c r="E416" s="3" t="s">
        <v>18</v>
      </c>
      <c r="F416" s="1">
        <v>3.07</v>
      </c>
      <c r="G416" s="1">
        <v>195.5</v>
      </c>
      <c r="H416" s="3" t="s">
        <v>19</v>
      </c>
      <c r="I416" s="3" t="s">
        <v>38</v>
      </c>
      <c r="J416" s="2" t="s">
        <v>1368</v>
      </c>
      <c r="K416" s="3" t="s">
        <v>240</v>
      </c>
      <c r="L416" s="3" t="s">
        <v>31</v>
      </c>
      <c r="M416" s="3" t="s">
        <v>32</v>
      </c>
      <c r="N416" s="3" t="s">
        <v>1369</v>
      </c>
      <c r="O416" s="3" t="s">
        <v>1370</v>
      </c>
      <c r="P416">
        <f>IF(IFERROR(VLOOKUP(crocodile_dataset[[#This Row],[Observation ID]],A418:A1416,1,FALSE),0),1,0)</f>
        <v>0</v>
      </c>
    </row>
    <row r="417" spans="1:16" x14ac:dyDescent="0.2">
      <c r="A417" s="4">
        <v>416</v>
      </c>
      <c r="B417" s="3" t="s">
        <v>201</v>
      </c>
      <c r="C417" s="3" t="s">
        <v>202</v>
      </c>
      <c r="D417" s="3" t="s">
        <v>17</v>
      </c>
      <c r="E417" s="3" t="s">
        <v>203</v>
      </c>
      <c r="F417" s="1">
        <v>2.92</v>
      </c>
      <c r="G417" s="1">
        <v>161</v>
      </c>
      <c r="H417" s="3" t="s">
        <v>61</v>
      </c>
      <c r="I417" s="3" t="s">
        <v>104</v>
      </c>
      <c r="J417" s="2" t="s">
        <v>1371</v>
      </c>
      <c r="K417" s="3" t="s">
        <v>538</v>
      </c>
      <c r="L417" s="3" t="s">
        <v>259</v>
      </c>
      <c r="M417" s="3" t="s">
        <v>41</v>
      </c>
      <c r="N417" s="3" t="s">
        <v>1372</v>
      </c>
      <c r="O417" s="3" t="s">
        <v>1373</v>
      </c>
      <c r="P417">
        <f>IF(IFERROR(VLOOKUP(crocodile_dataset[[#This Row],[Observation ID]],A419:A1417,1,FALSE),0),1,0)</f>
        <v>0</v>
      </c>
    </row>
    <row r="418" spans="1:16" x14ac:dyDescent="0.2">
      <c r="A418" s="4">
        <v>417</v>
      </c>
      <c r="B418" s="3" t="s">
        <v>76</v>
      </c>
      <c r="C418" s="3" t="s">
        <v>77</v>
      </c>
      <c r="D418" s="3" t="s">
        <v>17</v>
      </c>
      <c r="E418" s="3" t="s">
        <v>18</v>
      </c>
      <c r="F418" s="1">
        <v>0.48</v>
      </c>
      <c r="G418" s="1">
        <v>35.1</v>
      </c>
      <c r="H418" s="3" t="s">
        <v>156</v>
      </c>
      <c r="I418" s="3" t="s">
        <v>20</v>
      </c>
      <c r="J418" s="2" t="s">
        <v>1374</v>
      </c>
      <c r="K418" s="3" t="s">
        <v>366</v>
      </c>
      <c r="L418" s="3" t="s">
        <v>46</v>
      </c>
      <c r="M418" s="3" t="s">
        <v>24</v>
      </c>
      <c r="N418" s="3" t="s">
        <v>1375</v>
      </c>
      <c r="O418" s="3" t="s">
        <v>1376</v>
      </c>
      <c r="P418">
        <f>IF(IFERROR(VLOOKUP(crocodile_dataset[[#This Row],[Observation ID]],A420:A1418,1,FALSE),0),1,0)</f>
        <v>0</v>
      </c>
    </row>
    <row r="419" spans="1:16" x14ac:dyDescent="0.2">
      <c r="A419" s="4">
        <v>418</v>
      </c>
      <c r="B419" s="3" t="s">
        <v>120</v>
      </c>
      <c r="C419" s="3" t="s">
        <v>121</v>
      </c>
      <c r="D419" s="3" t="s">
        <v>17</v>
      </c>
      <c r="E419" s="3" t="s">
        <v>18</v>
      </c>
      <c r="F419" s="1">
        <v>3.44</v>
      </c>
      <c r="G419" s="1">
        <v>197.1</v>
      </c>
      <c r="H419" s="3" t="s">
        <v>19</v>
      </c>
      <c r="I419" s="3" t="s">
        <v>38</v>
      </c>
      <c r="J419" s="2" t="s">
        <v>1377</v>
      </c>
      <c r="K419" s="3" t="s">
        <v>135</v>
      </c>
      <c r="L419" s="3" t="s">
        <v>46</v>
      </c>
      <c r="M419" s="3" t="s">
        <v>73</v>
      </c>
      <c r="N419" s="3" t="s">
        <v>1378</v>
      </c>
      <c r="O419" s="3" t="s">
        <v>1379</v>
      </c>
      <c r="P419">
        <f>IF(IFERROR(VLOOKUP(crocodile_dataset[[#This Row],[Observation ID]],A421:A1419,1,FALSE),0),1,0)</f>
        <v>0</v>
      </c>
    </row>
    <row r="420" spans="1:16" x14ac:dyDescent="0.2">
      <c r="A420" s="4">
        <v>419</v>
      </c>
      <c r="B420" s="3" t="s">
        <v>67</v>
      </c>
      <c r="C420" s="3" t="s">
        <v>68</v>
      </c>
      <c r="D420" s="3" t="s">
        <v>17</v>
      </c>
      <c r="E420" s="3" t="s">
        <v>69</v>
      </c>
      <c r="F420" s="1">
        <v>1.52</v>
      </c>
      <c r="G420" s="1">
        <v>22.6</v>
      </c>
      <c r="H420" s="3" t="s">
        <v>19</v>
      </c>
      <c r="I420" s="3" t="s">
        <v>104</v>
      </c>
      <c r="J420" s="2" t="s">
        <v>1380</v>
      </c>
      <c r="K420" s="3" t="s">
        <v>71</v>
      </c>
      <c r="L420" s="3" t="s">
        <v>72</v>
      </c>
      <c r="M420" s="3" t="s">
        <v>73</v>
      </c>
      <c r="N420" s="3" t="s">
        <v>1381</v>
      </c>
      <c r="O420" s="3" t="s">
        <v>1382</v>
      </c>
      <c r="P420">
        <f>IF(IFERROR(VLOOKUP(crocodile_dataset[[#This Row],[Observation ID]],A422:A1420,1,FALSE),0),1,0)</f>
        <v>0</v>
      </c>
    </row>
    <row r="421" spans="1:16" x14ac:dyDescent="0.2">
      <c r="A421" s="4">
        <v>420</v>
      </c>
      <c r="B421" s="3" t="s">
        <v>145</v>
      </c>
      <c r="C421" s="3" t="s">
        <v>146</v>
      </c>
      <c r="D421" s="3" t="s">
        <v>17</v>
      </c>
      <c r="E421" s="3" t="s">
        <v>18</v>
      </c>
      <c r="F421" s="1">
        <v>2.11</v>
      </c>
      <c r="G421" s="1">
        <v>77.099999999999994</v>
      </c>
      <c r="H421" s="3" t="s">
        <v>61</v>
      </c>
      <c r="I421" s="3" t="s">
        <v>38</v>
      </c>
      <c r="J421" s="2" t="s">
        <v>1383</v>
      </c>
      <c r="K421" s="3" t="s">
        <v>148</v>
      </c>
      <c r="L421" s="3" t="s">
        <v>23</v>
      </c>
      <c r="M421" s="3" t="s">
        <v>41</v>
      </c>
      <c r="N421" s="3" t="s">
        <v>1384</v>
      </c>
      <c r="O421" s="3" t="s">
        <v>1385</v>
      </c>
      <c r="P421">
        <f>IF(IFERROR(VLOOKUP(crocodile_dataset[[#This Row],[Observation ID]],A423:A1421,1,FALSE),0),1,0)</f>
        <v>0</v>
      </c>
    </row>
    <row r="422" spans="1:16" x14ac:dyDescent="0.2">
      <c r="A422" s="4">
        <v>421</v>
      </c>
      <c r="B422" s="3" t="s">
        <v>49</v>
      </c>
      <c r="C422" s="3" t="s">
        <v>50</v>
      </c>
      <c r="D422" s="3" t="s">
        <v>17</v>
      </c>
      <c r="E422" s="3" t="s">
        <v>18</v>
      </c>
      <c r="F422" s="1">
        <v>2.66</v>
      </c>
      <c r="G422" s="1">
        <v>116.2</v>
      </c>
      <c r="H422" s="3" t="s">
        <v>19</v>
      </c>
      <c r="I422" s="3" t="s">
        <v>104</v>
      </c>
      <c r="J422" s="2" t="s">
        <v>117</v>
      </c>
      <c r="K422" s="3" t="s">
        <v>504</v>
      </c>
      <c r="L422" s="3" t="s">
        <v>56</v>
      </c>
      <c r="M422" s="3" t="s">
        <v>32</v>
      </c>
      <c r="N422" s="3" t="s">
        <v>1386</v>
      </c>
      <c r="O422" s="3" t="s">
        <v>1387</v>
      </c>
      <c r="P422">
        <f>IF(IFERROR(VLOOKUP(crocodile_dataset[[#This Row],[Observation ID]],A424:A1422,1,FALSE),0),1,0)</f>
        <v>0</v>
      </c>
    </row>
    <row r="423" spans="1:16" x14ac:dyDescent="0.2">
      <c r="A423" s="4">
        <v>422</v>
      </c>
      <c r="B423" s="3" t="s">
        <v>127</v>
      </c>
      <c r="C423" s="3" t="s">
        <v>128</v>
      </c>
      <c r="D423" s="3" t="s">
        <v>17</v>
      </c>
      <c r="E423" s="3" t="s">
        <v>18</v>
      </c>
      <c r="F423" s="1">
        <v>3.18</v>
      </c>
      <c r="G423" s="1">
        <v>473.1</v>
      </c>
      <c r="H423" s="3" t="s">
        <v>37</v>
      </c>
      <c r="I423" s="3" t="s">
        <v>104</v>
      </c>
      <c r="J423" s="2" t="s">
        <v>1388</v>
      </c>
      <c r="K423" s="3" t="s">
        <v>130</v>
      </c>
      <c r="L423" s="3" t="s">
        <v>131</v>
      </c>
      <c r="M423" s="3" t="s">
        <v>24</v>
      </c>
      <c r="N423" s="3" t="s">
        <v>1389</v>
      </c>
      <c r="O423" s="3" t="s">
        <v>1390</v>
      </c>
      <c r="P423">
        <f>IF(IFERROR(VLOOKUP(crocodile_dataset[[#This Row],[Observation ID]],A425:A1423,1,FALSE),0),1,0)</f>
        <v>0</v>
      </c>
    </row>
    <row r="424" spans="1:16" x14ac:dyDescent="0.2">
      <c r="A424" s="4">
        <v>423</v>
      </c>
      <c r="B424" s="3" t="s">
        <v>27</v>
      </c>
      <c r="C424" s="3" t="s">
        <v>28</v>
      </c>
      <c r="D424" s="3" t="s">
        <v>17</v>
      </c>
      <c r="E424" s="3" t="s">
        <v>18</v>
      </c>
      <c r="F424" s="1">
        <v>3.02</v>
      </c>
      <c r="G424" s="1">
        <v>183.4</v>
      </c>
      <c r="H424" s="3" t="s">
        <v>19</v>
      </c>
      <c r="I424" s="3" t="s">
        <v>38</v>
      </c>
      <c r="J424" s="2" t="s">
        <v>1391</v>
      </c>
      <c r="K424" s="3" t="s">
        <v>30</v>
      </c>
      <c r="L424" s="3" t="s">
        <v>389</v>
      </c>
      <c r="M424" s="3" t="s">
        <v>32</v>
      </c>
      <c r="N424" s="3" t="s">
        <v>1392</v>
      </c>
      <c r="O424" s="3" t="s">
        <v>1393</v>
      </c>
      <c r="P424">
        <f>IF(IFERROR(VLOOKUP(crocodile_dataset[[#This Row],[Observation ID]],A426:A1424,1,FALSE),0),1,0)</f>
        <v>0</v>
      </c>
    </row>
    <row r="425" spans="1:16" x14ac:dyDescent="0.2">
      <c r="A425" s="4">
        <v>424</v>
      </c>
      <c r="B425" s="3" t="s">
        <v>67</v>
      </c>
      <c r="C425" s="3" t="s">
        <v>68</v>
      </c>
      <c r="D425" s="3" t="s">
        <v>17</v>
      </c>
      <c r="E425" s="3" t="s">
        <v>69</v>
      </c>
      <c r="F425" s="1">
        <v>1.51</v>
      </c>
      <c r="G425" s="1">
        <v>28.4</v>
      </c>
      <c r="H425" s="3" t="s">
        <v>61</v>
      </c>
      <c r="I425" s="3" t="s">
        <v>104</v>
      </c>
      <c r="J425" s="2" t="s">
        <v>1394</v>
      </c>
      <c r="K425" s="3" t="s">
        <v>142</v>
      </c>
      <c r="L425" s="3" t="s">
        <v>310</v>
      </c>
      <c r="M425" s="3" t="s">
        <v>73</v>
      </c>
      <c r="N425" s="3" t="s">
        <v>1395</v>
      </c>
      <c r="O425" s="3" t="s">
        <v>1396</v>
      </c>
      <c r="P425">
        <f>IF(IFERROR(VLOOKUP(crocodile_dataset[[#This Row],[Observation ID]],A427:A1425,1,FALSE),0),1,0)</f>
        <v>0</v>
      </c>
    </row>
    <row r="426" spans="1:16" x14ac:dyDescent="0.2">
      <c r="A426" s="4">
        <v>425</v>
      </c>
      <c r="B426" s="3" t="s">
        <v>127</v>
      </c>
      <c r="C426" s="3" t="s">
        <v>128</v>
      </c>
      <c r="D426" s="3" t="s">
        <v>17</v>
      </c>
      <c r="E426" s="3" t="s">
        <v>18</v>
      </c>
      <c r="F426" s="1">
        <v>5.0999999999999996</v>
      </c>
      <c r="G426" s="1">
        <v>698.8</v>
      </c>
      <c r="H426" s="3" t="s">
        <v>19</v>
      </c>
      <c r="I426" s="3" t="s">
        <v>20</v>
      </c>
      <c r="J426" s="2" t="s">
        <v>1162</v>
      </c>
      <c r="K426" s="3" t="s">
        <v>191</v>
      </c>
      <c r="L426" s="3" t="s">
        <v>131</v>
      </c>
      <c r="M426" s="3" t="s">
        <v>24</v>
      </c>
      <c r="N426" s="3" t="s">
        <v>1397</v>
      </c>
      <c r="O426" s="3" t="s">
        <v>1398</v>
      </c>
      <c r="P426">
        <f>IF(IFERROR(VLOOKUP(crocodile_dataset[[#This Row],[Observation ID]],A428:A1426,1,FALSE),0),1,0)</f>
        <v>0</v>
      </c>
    </row>
    <row r="427" spans="1:16" x14ac:dyDescent="0.2">
      <c r="A427" s="4">
        <v>426</v>
      </c>
      <c r="B427" s="3" t="s">
        <v>87</v>
      </c>
      <c r="C427" s="3" t="s">
        <v>88</v>
      </c>
      <c r="D427" s="3" t="s">
        <v>17</v>
      </c>
      <c r="E427" s="3" t="s">
        <v>69</v>
      </c>
      <c r="F427" s="1">
        <v>1.31</v>
      </c>
      <c r="G427" s="1">
        <v>17.3</v>
      </c>
      <c r="H427" s="3" t="s">
        <v>61</v>
      </c>
      <c r="I427" s="3" t="s">
        <v>38</v>
      </c>
      <c r="J427" s="2" t="s">
        <v>1399</v>
      </c>
      <c r="K427" s="3" t="s">
        <v>248</v>
      </c>
      <c r="L427" s="3" t="s">
        <v>91</v>
      </c>
      <c r="M427" s="3" t="s">
        <v>32</v>
      </c>
      <c r="N427" s="3" t="s">
        <v>1400</v>
      </c>
      <c r="O427" s="3" t="s">
        <v>1401</v>
      </c>
      <c r="P427">
        <f>IF(IFERROR(VLOOKUP(crocodile_dataset[[#This Row],[Observation ID]],A429:A1427,1,FALSE),0),1,0)</f>
        <v>0</v>
      </c>
    </row>
    <row r="428" spans="1:16" x14ac:dyDescent="0.2">
      <c r="A428" s="4">
        <v>427</v>
      </c>
      <c r="B428" s="3" t="s">
        <v>35</v>
      </c>
      <c r="C428" s="3" t="s">
        <v>36</v>
      </c>
      <c r="D428" s="3" t="s">
        <v>17</v>
      </c>
      <c r="E428" s="3" t="s">
        <v>18</v>
      </c>
      <c r="F428" s="1">
        <v>2.88</v>
      </c>
      <c r="G428" s="1">
        <v>197.6</v>
      </c>
      <c r="H428" s="3" t="s">
        <v>61</v>
      </c>
      <c r="I428" s="3" t="s">
        <v>20</v>
      </c>
      <c r="J428" s="2" t="s">
        <v>1402</v>
      </c>
      <c r="K428" s="3" t="s">
        <v>240</v>
      </c>
      <c r="L428" s="3" t="s">
        <v>40</v>
      </c>
      <c r="M428" s="3" t="s">
        <v>41</v>
      </c>
      <c r="N428" s="3" t="s">
        <v>1403</v>
      </c>
      <c r="O428" s="3" t="s">
        <v>1404</v>
      </c>
      <c r="P428">
        <f>IF(IFERROR(VLOOKUP(crocodile_dataset[[#This Row],[Observation ID]],A430:A1428,1,FALSE),0),1,0)</f>
        <v>0</v>
      </c>
    </row>
    <row r="429" spans="1:16" x14ac:dyDescent="0.2">
      <c r="A429" s="4">
        <v>428</v>
      </c>
      <c r="B429" s="3" t="s">
        <v>49</v>
      </c>
      <c r="C429" s="3" t="s">
        <v>50</v>
      </c>
      <c r="D429" s="3" t="s">
        <v>17</v>
      </c>
      <c r="E429" s="3" t="s">
        <v>18</v>
      </c>
      <c r="F429" s="1">
        <v>1.23</v>
      </c>
      <c r="G429" s="1">
        <v>63.7</v>
      </c>
      <c r="H429" s="3" t="s">
        <v>37</v>
      </c>
      <c r="I429" s="3" t="s">
        <v>20</v>
      </c>
      <c r="J429" s="2" t="s">
        <v>1394</v>
      </c>
      <c r="K429" s="3" t="s">
        <v>161</v>
      </c>
      <c r="L429" s="3" t="s">
        <v>153</v>
      </c>
      <c r="M429" s="3" t="s">
        <v>32</v>
      </c>
      <c r="N429" s="3" t="s">
        <v>1405</v>
      </c>
      <c r="O429" s="3" t="s">
        <v>1406</v>
      </c>
      <c r="P429">
        <f>IF(IFERROR(VLOOKUP(crocodile_dataset[[#This Row],[Observation ID]],A431:A1429,1,FALSE),0),1,0)</f>
        <v>0</v>
      </c>
    </row>
    <row r="430" spans="1:16" x14ac:dyDescent="0.2">
      <c r="A430" s="4">
        <v>429</v>
      </c>
      <c r="B430" s="3" t="s">
        <v>207</v>
      </c>
      <c r="C430" s="3" t="s">
        <v>208</v>
      </c>
      <c r="D430" s="3" t="s">
        <v>17</v>
      </c>
      <c r="E430" s="3" t="s">
        <v>18</v>
      </c>
      <c r="F430" s="1">
        <v>2.0699999999999998</v>
      </c>
      <c r="G430" s="1">
        <v>53.4</v>
      </c>
      <c r="H430" s="3" t="s">
        <v>19</v>
      </c>
      <c r="I430" s="3" t="s">
        <v>104</v>
      </c>
      <c r="J430" s="2" t="s">
        <v>1407</v>
      </c>
      <c r="K430" s="3" t="s">
        <v>210</v>
      </c>
      <c r="L430" s="3" t="s">
        <v>452</v>
      </c>
      <c r="M430" s="3" t="s">
        <v>24</v>
      </c>
      <c r="N430" s="3" t="s">
        <v>1408</v>
      </c>
      <c r="O430" s="3" t="s">
        <v>1409</v>
      </c>
      <c r="P430">
        <f>IF(IFERROR(VLOOKUP(crocodile_dataset[[#This Row],[Observation ID]],A432:A1430,1,FALSE),0),1,0)</f>
        <v>0</v>
      </c>
    </row>
    <row r="431" spans="1:16" x14ac:dyDescent="0.2">
      <c r="A431" s="4">
        <v>430</v>
      </c>
      <c r="B431" s="3" t="s">
        <v>188</v>
      </c>
      <c r="C431" s="3" t="s">
        <v>189</v>
      </c>
      <c r="D431" s="3" t="s">
        <v>17</v>
      </c>
      <c r="E431" s="3" t="s">
        <v>18</v>
      </c>
      <c r="F431" s="1">
        <v>2.16</v>
      </c>
      <c r="G431" s="1">
        <v>70.5</v>
      </c>
      <c r="H431" s="3" t="s">
        <v>19</v>
      </c>
      <c r="I431" s="3" t="s">
        <v>104</v>
      </c>
      <c r="J431" s="2" t="s">
        <v>769</v>
      </c>
      <c r="K431" s="3" t="s">
        <v>252</v>
      </c>
      <c r="L431" s="3" t="s">
        <v>23</v>
      </c>
      <c r="M431" s="3" t="s">
        <v>24</v>
      </c>
      <c r="N431" s="3" t="s">
        <v>1410</v>
      </c>
      <c r="O431" s="3" t="s">
        <v>1411</v>
      </c>
      <c r="P431">
        <f>IF(IFERROR(VLOOKUP(crocodile_dataset[[#This Row],[Observation ID]],A433:A1431,1,FALSE),0),1,0)</f>
        <v>0</v>
      </c>
    </row>
    <row r="432" spans="1:16" x14ac:dyDescent="0.2">
      <c r="A432" s="4">
        <v>431</v>
      </c>
      <c r="B432" s="3" t="s">
        <v>59</v>
      </c>
      <c r="C432" s="3" t="s">
        <v>60</v>
      </c>
      <c r="D432" s="3" t="s">
        <v>17</v>
      </c>
      <c r="E432" s="3" t="s">
        <v>18</v>
      </c>
      <c r="F432" s="1">
        <v>2.5099999999999998</v>
      </c>
      <c r="G432" s="1">
        <v>121.9</v>
      </c>
      <c r="H432" s="3" t="s">
        <v>19</v>
      </c>
      <c r="I432" s="3" t="s">
        <v>20</v>
      </c>
      <c r="J432" s="2" t="s">
        <v>1412</v>
      </c>
      <c r="K432" s="3" t="s">
        <v>520</v>
      </c>
      <c r="L432" s="3" t="s">
        <v>581</v>
      </c>
      <c r="M432" s="3" t="s">
        <v>41</v>
      </c>
      <c r="N432" s="3" t="s">
        <v>1413</v>
      </c>
      <c r="O432" s="3" t="s">
        <v>1414</v>
      </c>
      <c r="P432">
        <f>IF(IFERROR(VLOOKUP(crocodile_dataset[[#This Row],[Observation ID]],A434:A1432,1,FALSE),0),1,0)</f>
        <v>0</v>
      </c>
    </row>
    <row r="433" spans="1:16" x14ac:dyDescent="0.2">
      <c r="A433" s="4">
        <v>432</v>
      </c>
      <c r="B433" s="3" t="s">
        <v>188</v>
      </c>
      <c r="C433" s="3" t="s">
        <v>189</v>
      </c>
      <c r="D433" s="3" t="s">
        <v>17</v>
      </c>
      <c r="E433" s="3" t="s">
        <v>18</v>
      </c>
      <c r="F433" s="1">
        <v>1.1000000000000001</v>
      </c>
      <c r="G433" s="1">
        <v>32.6</v>
      </c>
      <c r="H433" s="3" t="s">
        <v>37</v>
      </c>
      <c r="I433" s="3" t="s">
        <v>20</v>
      </c>
      <c r="J433" s="2" t="s">
        <v>1415</v>
      </c>
      <c r="K433" s="3" t="s">
        <v>191</v>
      </c>
      <c r="L433" s="3" t="s">
        <v>80</v>
      </c>
      <c r="M433" s="3" t="s">
        <v>24</v>
      </c>
      <c r="N433" s="3" t="s">
        <v>1416</v>
      </c>
      <c r="O433" s="3" t="s">
        <v>1417</v>
      </c>
      <c r="P433">
        <f>IF(IFERROR(VLOOKUP(crocodile_dataset[[#This Row],[Observation ID]],A435:A1433,1,FALSE),0),1,0)</f>
        <v>0</v>
      </c>
    </row>
    <row r="434" spans="1:16" x14ac:dyDescent="0.2">
      <c r="A434" s="4">
        <v>433</v>
      </c>
      <c r="B434" s="3" t="s">
        <v>15</v>
      </c>
      <c r="C434" s="3" t="s">
        <v>16</v>
      </c>
      <c r="D434" s="3" t="s">
        <v>17</v>
      </c>
      <c r="E434" s="3" t="s">
        <v>18</v>
      </c>
      <c r="F434" s="1">
        <v>2.57</v>
      </c>
      <c r="G434" s="1">
        <v>101.4</v>
      </c>
      <c r="H434" s="3" t="s">
        <v>19</v>
      </c>
      <c r="I434" s="3" t="s">
        <v>20</v>
      </c>
      <c r="J434" s="2" t="s">
        <v>1418</v>
      </c>
      <c r="K434" s="3" t="s">
        <v>45</v>
      </c>
      <c r="L434" s="3" t="s">
        <v>46</v>
      </c>
      <c r="M434" s="3" t="s">
        <v>24</v>
      </c>
      <c r="N434" s="3" t="s">
        <v>1419</v>
      </c>
      <c r="O434" s="3" t="s">
        <v>1420</v>
      </c>
      <c r="P434">
        <f>IF(IFERROR(VLOOKUP(crocodile_dataset[[#This Row],[Observation ID]],A436:A1434,1,FALSE),0),1,0)</f>
        <v>0</v>
      </c>
    </row>
    <row r="435" spans="1:16" x14ac:dyDescent="0.2">
      <c r="A435" s="4">
        <v>434</v>
      </c>
      <c r="B435" s="3" t="s">
        <v>201</v>
      </c>
      <c r="C435" s="3" t="s">
        <v>202</v>
      </c>
      <c r="D435" s="3" t="s">
        <v>17</v>
      </c>
      <c r="E435" s="3" t="s">
        <v>203</v>
      </c>
      <c r="F435" s="1">
        <v>2.93</v>
      </c>
      <c r="G435" s="1">
        <v>178.8</v>
      </c>
      <c r="H435" s="3" t="s">
        <v>19</v>
      </c>
      <c r="I435" s="3" t="s">
        <v>38</v>
      </c>
      <c r="J435" s="2" t="s">
        <v>580</v>
      </c>
      <c r="K435" s="3" t="s">
        <v>90</v>
      </c>
      <c r="L435" s="3" t="s">
        <v>23</v>
      </c>
      <c r="M435" s="3" t="s">
        <v>41</v>
      </c>
      <c r="N435" s="3" t="s">
        <v>1421</v>
      </c>
      <c r="O435" s="3" t="s">
        <v>1422</v>
      </c>
      <c r="P435">
        <f>IF(IFERROR(VLOOKUP(crocodile_dataset[[#This Row],[Observation ID]],A437:A1435,1,FALSE),0),1,0)</f>
        <v>0</v>
      </c>
    </row>
    <row r="436" spans="1:16" x14ac:dyDescent="0.2">
      <c r="A436" s="4">
        <v>435</v>
      </c>
      <c r="B436" s="3" t="s">
        <v>27</v>
      </c>
      <c r="C436" s="3" t="s">
        <v>28</v>
      </c>
      <c r="D436" s="3" t="s">
        <v>17</v>
      </c>
      <c r="E436" s="3" t="s">
        <v>18</v>
      </c>
      <c r="F436" s="1">
        <v>3.36</v>
      </c>
      <c r="G436" s="1">
        <v>196.1</v>
      </c>
      <c r="H436" s="3" t="s">
        <v>19</v>
      </c>
      <c r="I436" s="3" t="s">
        <v>20</v>
      </c>
      <c r="J436" s="2" t="s">
        <v>1423</v>
      </c>
      <c r="K436" s="3" t="s">
        <v>45</v>
      </c>
      <c r="L436" s="3" t="s">
        <v>317</v>
      </c>
      <c r="M436" s="3" t="s">
        <v>32</v>
      </c>
      <c r="N436" s="3" t="s">
        <v>1424</v>
      </c>
      <c r="O436" s="3" t="s">
        <v>1425</v>
      </c>
      <c r="P436">
        <f>IF(IFERROR(VLOOKUP(crocodile_dataset[[#This Row],[Observation ID]],A438:A1436,1,FALSE),0),1,0)</f>
        <v>0</v>
      </c>
    </row>
    <row r="437" spans="1:16" x14ac:dyDescent="0.2">
      <c r="A437" s="4">
        <v>436</v>
      </c>
      <c r="B437" s="3" t="s">
        <v>76</v>
      </c>
      <c r="C437" s="3" t="s">
        <v>77</v>
      </c>
      <c r="D437" s="3" t="s">
        <v>17</v>
      </c>
      <c r="E437" s="3" t="s">
        <v>18</v>
      </c>
      <c r="F437" s="1">
        <v>2.81</v>
      </c>
      <c r="G437" s="1">
        <v>134</v>
      </c>
      <c r="H437" s="3" t="s">
        <v>19</v>
      </c>
      <c r="I437" s="3" t="s">
        <v>104</v>
      </c>
      <c r="J437" s="2" t="s">
        <v>1426</v>
      </c>
      <c r="K437" s="3" t="s">
        <v>366</v>
      </c>
      <c r="L437" s="3" t="s">
        <v>46</v>
      </c>
      <c r="M437" s="3" t="s">
        <v>24</v>
      </c>
      <c r="N437" s="3" t="s">
        <v>1427</v>
      </c>
      <c r="O437" s="3" t="s">
        <v>1428</v>
      </c>
      <c r="P437">
        <f>IF(IFERROR(VLOOKUP(crocodile_dataset[[#This Row],[Observation ID]],A439:A1437,1,FALSE),0),1,0)</f>
        <v>0</v>
      </c>
    </row>
    <row r="438" spans="1:16" x14ac:dyDescent="0.2">
      <c r="A438" s="4">
        <v>437</v>
      </c>
      <c r="B438" s="3" t="s">
        <v>27</v>
      </c>
      <c r="C438" s="3" t="s">
        <v>28</v>
      </c>
      <c r="D438" s="3" t="s">
        <v>17</v>
      </c>
      <c r="E438" s="3" t="s">
        <v>18</v>
      </c>
      <c r="F438" s="1">
        <v>0.49</v>
      </c>
      <c r="G438" s="1">
        <v>63.2</v>
      </c>
      <c r="H438" s="3" t="s">
        <v>156</v>
      </c>
      <c r="I438" s="3" t="s">
        <v>104</v>
      </c>
      <c r="J438" s="2" t="s">
        <v>1429</v>
      </c>
      <c r="K438" s="3" t="s">
        <v>240</v>
      </c>
      <c r="L438" s="3" t="s">
        <v>389</v>
      </c>
      <c r="M438" s="3" t="s">
        <v>32</v>
      </c>
      <c r="N438" s="3" t="s">
        <v>1430</v>
      </c>
      <c r="O438" s="3" t="s">
        <v>1431</v>
      </c>
      <c r="P438">
        <f>IF(IFERROR(VLOOKUP(crocodile_dataset[[#This Row],[Observation ID]],A440:A1438,1,FALSE),0),1,0)</f>
        <v>0</v>
      </c>
    </row>
    <row r="439" spans="1:16" x14ac:dyDescent="0.2">
      <c r="A439" s="4">
        <v>438</v>
      </c>
      <c r="B439" s="3" t="s">
        <v>320</v>
      </c>
      <c r="C439" s="3" t="s">
        <v>321</v>
      </c>
      <c r="D439" s="3" t="s">
        <v>17</v>
      </c>
      <c r="E439" s="3" t="s">
        <v>203</v>
      </c>
      <c r="F439" s="1">
        <v>1.1299999999999999</v>
      </c>
      <c r="G439" s="1">
        <v>40.5</v>
      </c>
      <c r="H439" s="3" t="s">
        <v>37</v>
      </c>
      <c r="I439" s="3" t="s">
        <v>104</v>
      </c>
      <c r="J439" s="2" t="s">
        <v>1432</v>
      </c>
      <c r="K439" s="3" t="s">
        <v>330</v>
      </c>
      <c r="L439" s="3" t="s">
        <v>23</v>
      </c>
      <c r="M439" s="3" t="s">
        <v>323</v>
      </c>
      <c r="N439" s="3" t="s">
        <v>1433</v>
      </c>
      <c r="O439" s="3" t="s">
        <v>1434</v>
      </c>
      <c r="P439">
        <f>IF(IFERROR(VLOOKUP(crocodile_dataset[[#This Row],[Observation ID]],A441:A1439,1,FALSE),0),1,0)</f>
        <v>0</v>
      </c>
    </row>
    <row r="440" spans="1:16" x14ac:dyDescent="0.2">
      <c r="A440" s="4">
        <v>439</v>
      </c>
      <c r="B440" s="3" t="s">
        <v>207</v>
      </c>
      <c r="C440" s="3" t="s">
        <v>208</v>
      </c>
      <c r="D440" s="3" t="s">
        <v>17</v>
      </c>
      <c r="E440" s="3" t="s">
        <v>18</v>
      </c>
      <c r="F440" s="1">
        <v>2.34</v>
      </c>
      <c r="G440" s="1">
        <v>76.8</v>
      </c>
      <c r="H440" s="3" t="s">
        <v>61</v>
      </c>
      <c r="I440" s="3" t="s">
        <v>20</v>
      </c>
      <c r="J440" s="2" t="s">
        <v>1114</v>
      </c>
      <c r="K440" s="3" t="s">
        <v>210</v>
      </c>
      <c r="L440" s="3" t="s">
        <v>452</v>
      </c>
      <c r="M440" s="3" t="s">
        <v>24</v>
      </c>
      <c r="N440" s="3" t="s">
        <v>1435</v>
      </c>
      <c r="O440" s="3" t="s">
        <v>1436</v>
      </c>
      <c r="P440">
        <f>IF(IFERROR(VLOOKUP(crocodile_dataset[[#This Row],[Observation ID]],A442:A1440,1,FALSE),0),1,0)</f>
        <v>0</v>
      </c>
    </row>
    <row r="441" spans="1:16" x14ac:dyDescent="0.2">
      <c r="A441" s="4">
        <v>440</v>
      </c>
      <c r="B441" s="3" t="s">
        <v>207</v>
      </c>
      <c r="C441" s="3" t="s">
        <v>208</v>
      </c>
      <c r="D441" s="3" t="s">
        <v>17</v>
      </c>
      <c r="E441" s="3" t="s">
        <v>18</v>
      </c>
      <c r="F441" s="1">
        <v>2.31</v>
      </c>
      <c r="G441" s="1">
        <v>62.6</v>
      </c>
      <c r="H441" s="3" t="s">
        <v>19</v>
      </c>
      <c r="I441" s="3" t="s">
        <v>38</v>
      </c>
      <c r="J441" s="2" t="s">
        <v>1437</v>
      </c>
      <c r="K441" s="3" t="s">
        <v>210</v>
      </c>
      <c r="L441" s="3" t="s">
        <v>211</v>
      </c>
      <c r="M441" s="3" t="s">
        <v>24</v>
      </c>
      <c r="N441" s="3" t="s">
        <v>1438</v>
      </c>
      <c r="O441" s="3" t="s">
        <v>1439</v>
      </c>
      <c r="P441">
        <f>IF(IFERROR(VLOOKUP(crocodile_dataset[[#This Row],[Observation ID]],A443:A1441,1,FALSE),0),1,0)</f>
        <v>0</v>
      </c>
    </row>
    <row r="442" spans="1:16" x14ac:dyDescent="0.2">
      <c r="A442" s="4">
        <v>441</v>
      </c>
      <c r="B442" s="3" t="s">
        <v>115</v>
      </c>
      <c r="C442" s="3" t="s">
        <v>116</v>
      </c>
      <c r="D442" s="3" t="s">
        <v>17</v>
      </c>
      <c r="E442" s="3" t="s">
        <v>18</v>
      </c>
      <c r="F442" s="1">
        <v>3.91</v>
      </c>
      <c r="G442" s="1">
        <v>512.70000000000005</v>
      </c>
      <c r="H442" s="3" t="s">
        <v>61</v>
      </c>
      <c r="I442" s="3" t="s">
        <v>104</v>
      </c>
      <c r="J442" s="2" t="s">
        <v>464</v>
      </c>
      <c r="K442" s="3" t="s">
        <v>152</v>
      </c>
      <c r="L442" s="3" t="s">
        <v>153</v>
      </c>
      <c r="M442" s="3" t="s">
        <v>24</v>
      </c>
      <c r="N442" s="3" t="s">
        <v>1440</v>
      </c>
      <c r="O442" s="3" t="s">
        <v>1441</v>
      </c>
      <c r="P442">
        <f>IF(IFERROR(VLOOKUP(crocodile_dataset[[#This Row],[Observation ID]],A444:A1442,1,FALSE),0),1,0)</f>
        <v>0</v>
      </c>
    </row>
    <row r="443" spans="1:16" x14ac:dyDescent="0.2">
      <c r="A443" s="4">
        <v>442</v>
      </c>
      <c r="B443" s="3" t="s">
        <v>188</v>
      </c>
      <c r="C443" s="3" t="s">
        <v>189</v>
      </c>
      <c r="D443" s="3" t="s">
        <v>17</v>
      </c>
      <c r="E443" s="3" t="s">
        <v>18</v>
      </c>
      <c r="F443" s="1">
        <v>2.2599999999999998</v>
      </c>
      <c r="G443" s="1">
        <v>82</v>
      </c>
      <c r="H443" s="3" t="s">
        <v>19</v>
      </c>
      <c r="I443" s="3" t="s">
        <v>20</v>
      </c>
      <c r="J443" s="2" t="s">
        <v>1442</v>
      </c>
      <c r="K443" s="3" t="s">
        <v>191</v>
      </c>
      <c r="L443" s="3" t="s">
        <v>80</v>
      </c>
      <c r="M443" s="3" t="s">
        <v>24</v>
      </c>
      <c r="N443" s="3" t="s">
        <v>1443</v>
      </c>
      <c r="O443" s="3" t="s">
        <v>1444</v>
      </c>
      <c r="P443">
        <f>IF(IFERROR(VLOOKUP(crocodile_dataset[[#This Row],[Observation ID]],A445:A1443,1,FALSE),0),1,0)</f>
        <v>0</v>
      </c>
    </row>
    <row r="444" spans="1:16" x14ac:dyDescent="0.2">
      <c r="A444" s="4">
        <v>443</v>
      </c>
      <c r="B444" s="3" t="s">
        <v>145</v>
      </c>
      <c r="C444" s="3" t="s">
        <v>146</v>
      </c>
      <c r="D444" s="3" t="s">
        <v>17</v>
      </c>
      <c r="E444" s="3" t="s">
        <v>18</v>
      </c>
      <c r="F444" s="1">
        <v>2.91</v>
      </c>
      <c r="G444" s="1">
        <v>114.2</v>
      </c>
      <c r="H444" s="3" t="s">
        <v>19</v>
      </c>
      <c r="I444" s="3" t="s">
        <v>104</v>
      </c>
      <c r="J444" s="2" t="s">
        <v>1445</v>
      </c>
      <c r="K444" s="3" t="s">
        <v>148</v>
      </c>
      <c r="L444" s="3" t="s">
        <v>23</v>
      </c>
      <c r="M444" s="3" t="s">
        <v>41</v>
      </c>
      <c r="N444" s="3" t="s">
        <v>1446</v>
      </c>
      <c r="O444" s="3" t="s">
        <v>1447</v>
      </c>
      <c r="P444">
        <f>IF(IFERROR(VLOOKUP(crocodile_dataset[[#This Row],[Observation ID]],A446:A1444,1,FALSE),0),1,0)</f>
        <v>0</v>
      </c>
    </row>
    <row r="445" spans="1:16" x14ac:dyDescent="0.2">
      <c r="A445" s="4">
        <v>444</v>
      </c>
      <c r="B445" s="3" t="s">
        <v>27</v>
      </c>
      <c r="C445" s="3" t="s">
        <v>28</v>
      </c>
      <c r="D445" s="3" t="s">
        <v>17</v>
      </c>
      <c r="E445" s="3" t="s">
        <v>18</v>
      </c>
      <c r="F445" s="1">
        <v>3.85</v>
      </c>
      <c r="G445" s="1">
        <v>273.7</v>
      </c>
      <c r="H445" s="3" t="s">
        <v>19</v>
      </c>
      <c r="I445" s="3" t="s">
        <v>38</v>
      </c>
      <c r="J445" s="2" t="s">
        <v>1448</v>
      </c>
      <c r="K445" s="3" t="s">
        <v>240</v>
      </c>
      <c r="L445" s="3" t="s">
        <v>31</v>
      </c>
      <c r="M445" s="3" t="s">
        <v>32</v>
      </c>
      <c r="N445" s="3" t="s">
        <v>1449</v>
      </c>
      <c r="O445" s="3" t="s">
        <v>1450</v>
      </c>
      <c r="P445">
        <f>IF(IFERROR(VLOOKUP(crocodile_dataset[[#This Row],[Observation ID]],A447:A1445,1,FALSE),0),1,0)</f>
        <v>0</v>
      </c>
    </row>
    <row r="446" spans="1:16" x14ac:dyDescent="0.2">
      <c r="A446" s="4">
        <v>445</v>
      </c>
      <c r="B446" s="3" t="s">
        <v>67</v>
      </c>
      <c r="C446" s="3" t="s">
        <v>68</v>
      </c>
      <c r="D446" s="3" t="s">
        <v>17</v>
      </c>
      <c r="E446" s="3" t="s">
        <v>69</v>
      </c>
      <c r="F446" s="1">
        <v>1.06</v>
      </c>
      <c r="G446" s="1">
        <v>11.2</v>
      </c>
      <c r="H446" s="3" t="s">
        <v>61</v>
      </c>
      <c r="I446" s="3" t="s">
        <v>104</v>
      </c>
      <c r="J446" s="2" t="s">
        <v>1451</v>
      </c>
      <c r="K446" s="3" t="s">
        <v>71</v>
      </c>
      <c r="L446" s="3" t="s">
        <v>72</v>
      </c>
      <c r="M446" s="3" t="s">
        <v>73</v>
      </c>
      <c r="N446" s="3" t="s">
        <v>1452</v>
      </c>
      <c r="O446" s="3" t="s">
        <v>1453</v>
      </c>
      <c r="P446">
        <f>IF(IFERROR(VLOOKUP(crocodile_dataset[[#This Row],[Observation ID]],A448:A1446,1,FALSE),0),1,0)</f>
        <v>0</v>
      </c>
    </row>
    <row r="447" spans="1:16" x14ac:dyDescent="0.2">
      <c r="A447" s="4">
        <v>446</v>
      </c>
      <c r="B447" s="3" t="s">
        <v>49</v>
      </c>
      <c r="C447" s="3" t="s">
        <v>50</v>
      </c>
      <c r="D447" s="3" t="s">
        <v>17</v>
      </c>
      <c r="E447" s="3" t="s">
        <v>18</v>
      </c>
      <c r="F447" s="1">
        <v>2.48</v>
      </c>
      <c r="G447" s="1">
        <v>101.4</v>
      </c>
      <c r="H447" s="3" t="s">
        <v>61</v>
      </c>
      <c r="I447" s="3" t="s">
        <v>20</v>
      </c>
      <c r="J447" s="2" t="s">
        <v>1454</v>
      </c>
      <c r="K447" s="3" t="s">
        <v>504</v>
      </c>
      <c r="L447" s="3" t="s">
        <v>56</v>
      </c>
      <c r="M447" s="3" t="s">
        <v>32</v>
      </c>
      <c r="N447" s="3" t="s">
        <v>1455</v>
      </c>
      <c r="O447" s="3" t="s">
        <v>1456</v>
      </c>
      <c r="P447">
        <f>IF(IFERROR(VLOOKUP(crocodile_dataset[[#This Row],[Observation ID]],A449:A1447,1,FALSE),0),1,0)</f>
        <v>0</v>
      </c>
    </row>
    <row r="448" spans="1:16" x14ac:dyDescent="0.2">
      <c r="A448" s="4">
        <v>447</v>
      </c>
      <c r="B448" s="3" t="s">
        <v>320</v>
      </c>
      <c r="C448" s="3" t="s">
        <v>321</v>
      </c>
      <c r="D448" s="3" t="s">
        <v>17</v>
      </c>
      <c r="E448" s="3" t="s">
        <v>203</v>
      </c>
      <c r="F448" s="1">
        <v>2.5499999999999998</v>
      </c>
      <c r="G448" s="1">
        <v>114.9</v>
      </c>
      <c r="H448" s="3" t="s">
        <v>19</v>
      </c>
      <c r="I448" s="3" t="s">
        <v>38</v>
      </c>
      <c r="J448" s="2" t="s">
        <v>1457</v>
      </c>
      <c r="K448" s="3" t="s">
        <v>297</v>
      </c>
      <c r="L448" s="3" t="s">
        <v>355</v>
      </c>
      <c r="M448" s="3" t="s">
        <v>323</v>
      </c>
      <c r="N448" s="3" t="s">
        <v>1458</v>
      </c>
      <c r="O448" s="3" t="s">
        <v>1459</v>
      </c>
      <c r="P448">
        <f>IF(IFERROR(VLOOKUP(crocodile_dataset[[#This Row],[Observation ID]],A450:A1448,1,FALSE),0),1,0)</f>
        <v>0</v>
      </c>
    </row>
    <row r="449" spans="1:16" x14ac:dyDescent="0.2">
      <c r="A449" s="4">
        <v>448</v>
      </c>
      <c r="B449" s="3" t="s">
        <v>27</v>
      </c>
      <c r="C449" s="3" t="s">
        <v>28</v>
      </c>
      <c r="D449" s="3" t="s">
        <v>17</v>
      </c>
      <c r="E449" s="3" t="s">
        <v>18</v>
      </c>
      <c r="F449" s="1">
        <v>1.54</v>
      </c>
      <c r="G449" s="1">
        <v>91.4</v>
      </c>
      <c r="H449" s="3" t="s">
        <v>37</v>
      </c>
      <c r="I449" s="3" t="s">
        <v>38</v>
      </c>
      <c r="J449" s="2" t="s">
        <v>1460</v>
      </c>
      <c r="K449" s="3" t="s">
        <v>148</v>
      </c>
      <c r="L449" s="3" t="s">
        <v>317</v>
      </c>
      <c r="M449" s="3" t="s">
        <v>32</v>
      </c>
      <c r="N449" s="3" t="s">
        <v>1461</v>
      </c>
      <c r="O449" s="3" t="s">
        <v>1462</v>
      </c>
      <c r="P449">
        <f>IF(IFERROR(VLOOKUP(crocodile_dataset[[#This Row],[Observation ID]],A451:A1449,1,FALSE),0),1,0)</f>
        <v>0</v>
      </c>
    </row>
    <row r="450" spans="1:16" x14ac:dyDescent="0.2">
      <c r="A450" s="4">
        <v>449</v>
      </c>
      <c r="B450" s="3" t="s">
        <v>59</v>
      </c>
      <c r="C450" s="3" t="s">
        <v>60</v>
      </c>
      <c r="D450" s="3" t="s">
        <v>17</v>
      </c>
      <c r="E450" s="3" t="s">
        <v>18</v>
      </c>
      <c r="F450" s="1">
        <v>2.09</v>
      </c>
      <c r="G450" s="1">
        <v>89.4</v>
      </c>
      <c r="H450" s="3" t="s">
        <v>61</v>
      </c>
      <c r="I450" s="3" t="s">
        <v>20</v>
      </c>
      <c r="J450" s="2" t="s">
        <v>1463</v>
      </c>
      <c r="K450" s="3" t="s">
        <v>520</v>
      </c>
      <c r="L450" s="3" t="s">
        <v>23</v>
      </c>
      <c r="M450" s="3" t="s">
        <v>41</v>
      </c>
      <c r="N450" s="3" t="s">
        <v>1464</v>
      </c>
      <c r="O450" s="3" t="s">
        <v>1465</v>
      </c>
      <c r="P450">
        <f>IF(IFERROR(VLOOKUP(crocodile_dataset[[#This Row],[Observation ID]],A452:A1450,1,FALSE),0),1,0)</f>
        <v>0</v>
      </c>
    </row>
    <row r="451" spans="1:16" x14ac:dyDescent="0.2">
      <c r="A451" s="4">
        <v>450</v>
      </c>
      <c r="B451" s="3" t="s">
        <v>120</v>
      </c>
      <c r="C451" s="3" t="s">
        <v>121</v>
      </c>
      <c r="D451" s="3" t="s">
        <v>17</v>
      </c>
      <c r="E451" s="3" t="s">
        <v>18</v>
      </c>
      <c r="F451" s="1">
        <v>2.66</v>
      </c>
      <c r="G451" s="1">
        <v>96.8</v>
      </c>
      <c r="H451" s="3" t="s">
        <v>19</v>
      </c>
      <c r="I451" s="3" t="s">
        <v>20</v>
      </c>
      <c r="J451" s="2" t="s">
        <v>1466</v>
      </c>
      <c r="K451" s="3" t="s">
        <v>123</v>
      </c>
      <c r="L451" s="3" t="s">
        <v>124</v>
      </c>
      <c r="M451" s="3" t="s">
        <v>73</v>
      </c>
      <c r="N451" s="3" t="s">
        <v>1467</v>
      </c>
      <c r="O451" s="3" t="s">
        <v>1468</v>
      </c>
      <c r="P451">
        <f>IF(IFERROR(VLOOKUP(crocodile_dataset[[#This Row],[Observation ID]],A453:A1451,1,FALSE),0),1,0)</f>
        <v>0</v>
      </c>
    </row>
    <row r="452" spans="1:16" x14ac:dyDescent="0.2">
      <c r="A452" s="4">
        <v>451</v>
      </c>
      <c r="B452" s="3" t="s">
        <v>120</v>
      </c>
      <c r="C452" s="3" t="s">
        <v>121</v>
      </c>
      <c r="D452" s="3" t="s">
        <v>17</v>
      </c>
      <c r="E452" s="3" t="s">
        <v>18</v>
      </c>
      <c r="F452" s="1">
        <v>1.95</v>
      </c>
      <c r="G452" s="1">
        <v>70.7</v>
      </c>
      <c r="H452" s="3" t="s">
        <v>37</v>
      </c>
      <c r="I452" s="3" t="s">
        <v>104</v>
      </c>
      <c r="J452" s="2" t="s">
        <v>1469</v>
      </c>
      <c r="K452" s="3" t="s">
        <v>123</v>
      </c>
      <c r="L452" s="3" t="s">
        <v>46</v>
      </c>
      <c r="M452" s="3" t="s">
        <v>73</v>
      </c>
      <c r="N452" s="3" t="s">
        <v>1470</v>
      </c>
      <c r="O452" s="3" t="s">
        <v>1471</v>
      </c>
      <c r="P452">
        <f>IF(IFERROR(VLOOKUP(crocodile_dataset[[#This Row],[Observation ID]],A454:A1452,1,FALSE),0),1,0)</f>
        <v>0</v>
      </c>
    </row>
    <row r="453" spans="1:16" x14ac:dyDescent="0.2">
      <c r="A453" s="4">
        <v>452</v>
      </c>
      <c r="B453" s="3" t="s">
        <v>320</v>
      </c>
      <c r="C453" s="3" t="s">
        <v>321</v>
      </c>
      <c r="D453" s="3" t="s">
        <v>17</v>
      </c>
      <c r="E453" s="3" t="s">
        <v>203</v>
      </c>
      <c r="F453" s="1">
        <v>2.2000000000000002</v>
      </c>
      <c r="G453" s="1">
        <v>79.3</v>
      </c>
      <c r="H453" s="3" t="s">
        <v>61</v>
      </c>
      <c r="I453" s="3" t="s">
        <v>104</v>
      </c>
      <c r="J453" s="2" t="s">
        <v>1472</v>
      </c>
      <c r="K453" s="3" t="s">
        <v>297</v>
      </c>
      <c r="L453" s="3" t="s">
        <v>23</v>
      </c>
      <c r="M453" s="3" t="s">
        <v>323</v>
      </c>
      <c r="N453" s="3" t="s">
        <v>1473</v>
      </c>
      <c r="O453" s="3" t="s">
        <v>1474</v>
      </c>
      <c r="P453">
        <f>IF(IFERROR(VLOOKUP(crocodile_dataset[[#This Row],[Observation ID]],A455:A1453,1,FALSE),0),1,0)</f>
        <v>0</v>
      </c>
    </row>
    <row r="454" spans="1:16" x14ac:dyDescent="0.2">
      <c r="A454" s="4">
        <v>453</v>
      </c>
      <c r="B454" s="3" t="s">
        <v>127</v>
      </c>
      <c r="C454" s="3" t="s">
        <v>128</v>
      </c>
      <c r="D454" s="3" t="s">
        <v>17</v>
      </c>
      <c r="E454" s="3" t="s">
        <v>18</v>
      </c>
      <c r="F454" s="1">
        <v>4.33</v>
      </c>
      <c r="G454" s="1">
        <v>550</v>
      </c>
      <c r="H454" s="3" t="s">
        <v>19</v>
      </c>
      <c r="I454" s="3" t="s">
        <v>38</v>
      </c>
      <c r="J454" s="2" t="s">
        <v>1475</v>
      </c>
      <c r="K454" s="3" t="s">
        <v>359</v>
      </c>
      <c r="L454" s="3" t="s">
        <v>31</v>
      </c>
      <c r="M454" s="3" t="s">
        <v>24</v>
      </c>
      <c r="N454" s="3" t="s">
        <v>1476</v>
      </c>
      <c r="O454" s="3" t="s">
        <v>1477</v>
      </c>
      <c r="P454">
        <f>IF(IFERROR(VLOOKUP(crocodile_dataset[[#This Row],[Observation ID]],A456:A1454,1,FALSE),0),1,0)</f>
        <v>0</v>
      </c>
    </row>
    <row r="455" spans="1:16" x14ac:dyDescent="0.2">
      <c r="A455" s="4">
        <v>454</v>
      </c>
      <c r="B455" s="3" t="s">
        <v>49</v>
      </c>
      <c r="C455" s="3" t="s">
        <v>50</v>
      </c>
      <c r="D455" s="3" t="s">
        <v>17</v>
      </c>
      <c r="E455" s="3" t="s">
        <v>18</v>
      </c>
      <c r="F455" s="1">
        <v>2.52</v>
      </c>
      <c r="G455" s="1">
        <v>118.3</v>
      </c>
      <c r="H455" s="3" t="s">
        <v>19</v>
      </c>
      <c r="I455" s="3" t="s">
        <v>104</v>
      </c>
      <c r="J455" s="2" t="s">
        <v>1478</v>
      </c>
      <c r="K455" s="3" t="s">
        <v>161</v>
      </c>
      <c r="L455" s="3" t="s">
        <v>46</v>
      </c>
      <c r="M455" s="3" t="s">
        <v>32</v>
      </c>
      <c r="N455" s="3" t="s">
        <v>1479</v>
      </c>
      <c r="O455" s="3" t="s">
        <v>1480</v>
      </c>
      <c r="P455">
        <f>IF(IFERROR(VLOOKUP(crocodile_dataset[[#This Row],[Observation ID]],A457:A1455,1,FALSE),0),1,0)</f>
        <v>0</v>
      </c>
    </row>
    <row r="456" spans="1:16" x14ac:dyDescent="0.2">
      <c r="A456" s="4">
        <v>455</v>
      </c>
      <c r="B456" s="3" t="s">
        <v>188</v>
      </c>
      <c r="C456" s="3" t="s">
        <v>189</v>
      </c>
      <c r="D456" s="3" t="s">
        <v>17</v>
      </c>
      <c r="E456" s="3" t="s">
        <v>18</v>
      </c>
      <c r="F456" s="1">
        <v>2.25</v>
      </c>
      <c r="G456" s="1">
        <v>86.8</v>
      </c>
      <c r="H456" s="3" t="s">
        <v>19</v>
      </c>
      <c r="I456" s="3" t="s">
        <v>104</v>
      </c>
      <c r="J456" s="2" t="s">
        <v>1481</v>
      </c>
      <c r="K456" s="3" t="s">
        <v>191</v>
      </c>
      <c r="L456" s="3" t="s">
        <v>23</v>
      </c>
      <c r="M456" s="3" t="s">
        <v>24</v>
      </c>
      <c r="N456" s="3" t="s">
        <v>1482</v>
      </c>
      <c r="O456" s="3" t="s">
        <v>1483</v>
      </c>
      <c r="P456">
        <f>IF(IFERROR(VLOOKUP(crocodile_dataset[[#This Row],[Observation ID]],A458:A1456,1,FALSE),0),1,0)</f>
        <v>0</v>
      </c>
    </row>
    <row r="457" spans="1:16" x14ac:dyDescent="0.2">
      <c r="A457" s="4">
        <v>456</v>
      </c>
      <c r="B457" s="3" t="s">
        <v>127</v>
      </c>
      <c r="C457" s="3" t="s">
        <v>128</v>
      </c>
      <c r="D457" s="3" t="s">
        <v>17</v>
      </c>
      <c r="E457" s="3" t="s">
        <v>18</v>
      </c>
      <c r="F457" s="1">
        <v>3.74</v>
      </c>
      <c r="G457" s="1">
        <v>517.70000000000005</v>
      </c>
      <c r="H457" s="3" t="s">
        <v>61</v>
      </c>
      <c r="I457" s="3" t="s">
        <v>38</v>
      </c>
      <c r="J457" s="2" t="s">
        <v>1484</v>
      </c>
      <c r="K457" s="3" t="s">
        <v>191</v>
      </c>
      <c r="L457" s="3" t="s">
        <v>31</v>
      </c>
      <c r="M457" s="3" t="s">
        <v>24</v>
      </c>
      <c r="N457" s="3" t="s">
        <v>1485</v>
      </c>
      <c r="O457" s="3" t="s">
        <v>1486</v>
      </c>
      <c r="P457">
        <f>IF(IFERROR(VLOOKUP(crocodile_dataset[[#This Row],[Observation ID]],A459:A1457,1,FALSE),0),1,0)</f>
        <v>0</v>
      </c>
    </row>
    <row r="458" spans="1:16" x14ac:dyDescent="0.2">
      <c r="A458" s="4">
        <v>457</v>
      </c>
      <c r="B458" s="3" t="s">
        <v>392</v>
      </c>
      <c r="C458" s="3" t="s">
        <v>393</v>
      </c>
      <c r="D458" s="3" t="s">
        <v>17</v>
      </c>
      <c r="E458" s="3" t="s">
        <v>18</v>
      </c>
      <c r="F458" s="1">
        <v>3.25</v>
      </c>
      <c r="G458" s="1">
        <v>147.9</v>
      </c>
      <c r="H458" s="3" t="s">
        <v>19</v>
      </c>
      <c r="I458" s="3" t="s">
        <v>38</v>
      </c>
      <c r="J458" s="2" t="s">
        <v>1487</v>
      </c>
      <c r="K458" s="3" t="s">
        <v>191</v>
      </c>
      <c r="L458" s="3" t="s">
        <v>46</v>
      </c>
      <c r="M458" s="3" t="s">
        <v>24</v>
      </c>
      <c r="N458" s="3" t="s">
        <v>1488</v>
      </c>
      <c r="O458" s="3" t="s">
        <v>1489</v>
      </c>
      <c r="P458">
        <f>IF(IFERROR(VLOOKUP(crocodile_dataset[[#This Row],[Observation ID]],A460:A1458,1,FALSE),0),1,0)</f>
        <v>0</v>
      </c>
    </row>
    <row r="459" spans="1:16" x14ac:dyDescent="0.2">
      <c r="A459" s="4">
        <v>458</v>
      </c>
      <c r="B459" s="3" t="s">
        <v>145</v>
      </c>
      <c r="C459" s="3" t="s">
        <v>146</v>
      </c>
      <c r="D459" s="3" t="s">
        <v>17</v>
      </c>
      <c r="E459" s="3" t="s">
        <v>18</v>
      </c>
      <c r="F459" s="1">
        <v>1.94</v>
      </c>
      <c r="G459" s="1">
        <v>65.400000000000006</v>
      </c>
      <c r="H459" s="3" t="s">
        <v>37</v>
      </c>
      <c r="I459" s="3" t="s">
        <v>20</v>
      </c>
      <c r="J459" s="2" t="s">
        <v>1490</v>
      </c>
      <c r="K459" s="3" t="s">
        <v>148</v>
      </c>
      <c r="L459" s="3" t="s">
        <v>23</v>
      </c>
      <c r="M459" s="3" t="s">
        <v>41</v>
      </c>
      <c r="N459" s="3" t="s">
        <v>1491</v>
      </c>
      <c r="O459" s="3" t="s">
        <v>1492</v>
      </c>
      <c r="P459">
        <f>IF(IFERROR(VLOOKUP(crocodile_dataset[[#This Row],[Observation ID]],A461:A1459,1,FALSE),0),1,0)</f>
        <v>0</v>
      </c>
    </row>
    <row r="460" spans="1:16" x14ac:dyDescent="0.2">
      <c r="A460" s="4">
        <v>459</v>
      </c>
      <c r="B460" s="3" t="s">
        <v>183</v>
      </c>
      <c r="C460" s="3" t="s">
        <v>184</v>
      </c>
      <c r="D460" s="3" t="s">
        <v>17</v>
      </c>
      <c r="E460" s="3" t="s">
        <v>18</v>
      </c>
      <c r="F460" s="1">
        <v>2.62</v>
      </c>
      <c r="G460" s="1">
        <v>117.5</v>
      </c>
      <c r="H460" s="3" t="s">
        <v>19</v>
      </c>
      <c r="I460" s="3" t="s">
        <v>20</v>
      </c>
      <c r="J460" s="2" t="s">
        <v>1493</v>
      </c>
      <c r="K460" s="3" t="s">
        <v>130</v>
      </c>
      <c r="L460" s="3" t="s">
        <v>46</v>
      </c>
      <c r="M460" s="3" t="s">
        <v>41</v>
      </c>
      <c r="N460" s="3" t="s">
        <v>1494</v>
      </c>
      <c r="O460" s="3" t="s">
        <v>1495</v>
      </c>
      <c r="P460">
        <f>IF(IFERROR(VLOOKUP(crocodile_dataset[[#This Row],[Observation ID]],A462:A1460,1,FALSE),0),1,0)</f>
        <v>0</v>
      </c>
    </row>
    <row r="461" spans="1:16" x14ac:dyDescent="0.2">
      <c r="A461" s="4">
        <v>460</v>
      </c>
      <c r="B461" s="3" t="s">
        <v>392</v>
      </c>
      <c r="C461" s="3" t="s">
        <v>393</v>
      </c>
      <c r="D461" s="3" t="s">
        <v>17</v>
      </c>
      <c r="E461" s="3" t="s">
        <v>18</v>
      </c>
      <c r="F461" s="1">
        <v>1.23</v>
      </c>
      <c r="G461" s="1">
        <v>38</v>
      </c>
      <c r="H461" s="3" t="s">
        <v>37</v>
      </c>
      <c r="I461" s="3" t="s">
        <v>38</v>
      </c>
      <c r="J461" s="2" t="s">
        <v>1496</v>
      </c>
      <c r="K461" s="3" t="s">
        <v>191</v>
      </c>
      <c r="L461" s="3" t="s">
        <v>475</v>
      </c>
      <c r="M461" s="3" t="s">
        <v>24</v>
      </c>
      <c r="N461" s="3" t="s">
        <v>1497</v>
      </c>
      <c r="O461" s="3" t="s">
        <v>1498</v>
      </c>
      <c r="P461">
        <f>IF(IFERROR(VLOOKUP(crocodile_dataset[[#This Row],[Observation ID]],A463:A1461,1,FALSE),0),1,0)</f>
        <v>0</v>
      </c>
    </row>
    <row r="462" spans="1:16" x14ac:dyDescent="0.2">
      <c r="A462" s="4">
        <v>461</v>
      </c>
      <c r="B462" s="3" t="s">
        <v>392</v>
      </c>
      <c r="C462" s="3" t="s">
        <v>393</v>
      </c>
      <c r="D462" s="3" t="s">
        <v>17</v>
      </c>
      <c r="E462" s="3" t="s">
        <v>18</v>
      </c>
      <c r="F462" s="1">
        <v>2.95</v>
      </c>
      <c r="G462" s="1">
        <v>126</v>
      </c>
      <c r="H462" s="3" t="s">
        <v>19</v>
      </c>
      <c r="I462" s="3" t="s">
        <v>104</v>
      </c>
      <c r="J462" s="2" t="s">
        <v>1499</v>
      </c>
      <c r="K462" s="3" t="s">
        <v>191</v>
      </c>
      <c r="L462" s="3" t="s">
        <v>46</v>
      </c>
      <c r="M462" s="3" t="s">
        <v>24</v>
      </c>
      <c r="N462" s="3" t="s">
        <v>1500</v>
      </c>
      <c r="O462" s="3" t="s">
        <v>1501</v>
      </c>
      <c r="P462">
        <f>IF(IFERROR(VLOOKUP(crocodile_dataset[[#This Row],[Observation ID]],A464:A1462,1,FALSE),0),1,0)</f>
        <v>0</v>
      </c>
    </row>
    <row r="463" spans="1:16" x14ac:dyDescent="0.2">
      <c r="A463" s="4">
        <v>462</v>
      </c>
      <c r="B463" s="3" t="s">
        <v>27</v>
      </c>
      <c r="C463" s="3" t="s">
        <v>28</v>
      </c>
      <c r="D463" s="3" t="s">
        <v>17</v>
      </c>
      <c r="E463" s="3" t="s">
        <v>18</v>
      </c>
      <c r="F463" s="1">
        <v>3.75</v>
      </c>
      <c r="G463" s="1">
        <v>239</v>
      </c>
      <c r="H463" s="3" t="s">
        <v>19</v>
      </c>
      <c r="I463" s="3" t="s">
        <v>20</v>
      </c>
      <c r="J463" s="2" t="s">
        <v>1502</v>
      </c>
      <c r="K463" s="3" t="s">
        <v>148</v>
      </c>
      <c r="L463" s="3" t="s">
        <v>31</v>
      </c>
      <c r="M463" s="3" t="s">
        <v>32</v>
      </c>
      <c r="N463" s="3" t="s">
        <v>1503</v>
      </c>
      <c r="O463" s="3" t="s">
        <v>1504</v>
      </c>
      <c r="P463">
        <f>IF(IFERROR(VLOOKUP(crocodile_dataset[[#This Row],[Observation ID]],A465:A1463,1,FALSE),0),1,0)</f>
        <v>0</v>
      </c>
    </row>
    <row r="464" spans="1:16" x14ac:dyDescent="0.2">
      <c r="A464" s="4">
        <v>463</v>
      </c>
      <c r="B464" s="3" t="s">
        <v>145</v>
      </c>
      <c r="C464" s="3" t="s">
        <v>146</v>
      </c>
      <c r="D464" s="3" t="s">
        <v>17</v>
      </c>
      <c r="E464" s="3" t="s">
        <v>18</v>
      </c>
      <c r="F464" s="1">
        <v>2.63</v>
      </c>
      <c r="G464" s="1">
        <v>103</v>
      </c>
      <c r="H464" s="3" t="s">
        <v>19</v>
      </c>
      <c r="I464" s="3" t="s">
        <v>38</v>
      </c>
      <c r="J464" s="2" t="s">
        <v>1505</v>
      </c>
      <c r="K464" s="3" t="s">
        <v>148</v>
      </c>
      <c r="L464" s="3" t="s">
        <v>23</v>
      </c>
      <c r="M464" s="3" t="s">
        <v>41</v>
      </c>
      <c r="N464" s="3" t="s">
        <v>1506</v>
      </c>
      <c r="O464" s="3" t="s">
        <v>1507</v>
      </c>
      <c r="P464">
        <f>IF(IFERROR(VLOOKUP(crocodile_dataset[[#This Row],[Observation ID]],A466:A1464,1,FALSE),0),1,0)</f>
        <v>0</v>
      </c>
    </row>
    <row r="465" spans="1:16" x14ac:dyDescent="0.2">
      <c r="A465" s="4">
        <v>464</v>
      </c>
      <c r="B465" s="3" t="s">
        <v>120</v>
      </c>
      <c r="C465" s="3" t="s">
        <v>121</v>
      </c>
      <c r="D465" s="3" t="s">
        <v>17</v>
      </c>
      <c r="E465" s="3" t="s">
        <v>18</v>
      </c>
      <c r="F465" s="1">
        <v>2.31</v>
      </c>
      <c r="G465" s="1">
        <v>88.6</v>
      </c>
      <c r="H465" s="3" t="s">
        <v>37</v>
      </c>
      <c r="I465" s="3" t="s">
        <v>104</v>
      </c>
      <c r="J465" s="2" t="s">
        <v>1508</v>
      </c>
      <c r="K465" s="3" t="s">
        <v>135</v>
      </c>
      <c r="L465" s="3" t="s">
        <v>124</v>
      </c>
      <c r="M465" s="3" t="s">
        <v>73</v>
      </c>
      <c r="N465" s="3" t="s">
        <v>1509</v>
      </c>
      <c r="O465" s="3" t="s">
        <v>1510</v>
      </c>
      <c r="P465">
        <f>IF(IFERROR(VLOOKUP(crocodile_dataset[[#This Row],[Observation ID]],A467:A1465,1,FALSE),0),1,0)</f>
        <v>0</v>
      </c>
    </row>
    <row r="466" spans="1:16" x14ac:dyDescent="0.2">
      <c r="A466" s="4">
        <v>465</v>
      </c>
      <c r="B466" s="3" t="s">
        <v>87</v>
      </c>
      <c r="C466" s="3" t="s">
        <v>88</v>
      </c>
      <c r="D466" s="3" t="s">
        <v>17</v>
      </c>
      <c r="E466" s="3" t="s">
        <v>69</v>
      </c>
      <c r="F466" s="1">
        <v>1.33</v>
      </c>
      <c r="G466" s="1">
        <v>19.7</v>
      </c>
      <c r="H466" s="3" t="s">
        <v>19</v>
      </c>
      <c r="I466" s="3" t="s">
        <v>20</v>
      </c>
      <c r="J466" s="2" t="s">
        <v>797</v>
      </c>
      <c r="K466" s="3" t="s">
        <v>90</v>
      </c>
      <c r="L466" s="3" t="s">
        <v>91</v>
      </c>
      <c r="M466" s="3" t="s">
        <v>32</v>
      </c>
      <c r="N466" s="3" t="s">
        <v>1511</v>
      </c>
      <c r="O466" s="3" t="s">
        <v>1512</v>
      </c>
      <c r="P466">
        <f>IF(IFERROR(VLOOKUP(crocodile_dataset[[#This Row],[Observation ID]],A468:A1466,1,FALSE),0),1,0)</f>
        <v>0</v>
      </c>
    </row>
    <row r="467" spans="1:16" x14ac:dyDescent="0.2">
      <c r="A467" s="4">
        <v>466</v>
      </c>
      <c r="B467" s="3" t="s">
        <v>35</v>
      </c>
      <c r="C467" s="3" t="s">
        <v>36</v>
      </c>
      <c r="D467" s="3" t="s">
        <v>17</v>
      </c>
      <c r="E467" s="3" t="s">
        <v>18</v>
      </c>
      <c r="F467" s="1">
        <v>3.87</v>
      </c>
      <c r="G467" s="1">
        <v>347.9</v>
      </c>
      <c r="H467" s="3" t="s">
        <v>19</v>
      </c>
      <c r="I467" s="3" t="s">
        <v>38</v>
      </c>
      <c r="J467" s="2" t="s">
        <v>1513</v>
      </c>
      <c r="K467" s="3" t="s">
        <v>30</v>
      </c>
      <c r="L467" s="3" t="s">
        <v>244</v>
      </c>
      <c r="M467" s="3" t="s">
        <v>41</v>
      </c>
      <c r="N467" s="3" t="s">
        <v>1514</v>
      </c>
      <c r="O467" s="3" t="s">
        <v>1515</v>
      </c>
      <c r="P467">
        <f>IF(IFERROR(VLOOKUP(crocodile_dataset[[#This Row],[Observation ID]],A469:A1467,1,FALSE),0),1,0)</f>
        <v>0</v>
      </c>
    </row>
    <row r="468" spans="1:16" x14ac:dyDescent="0.2">
      <c r="A468" s="4">
        <v>467</v>
      </c>
      <c r="B468" s="3" t="s">
        <v>15</v>
      </c>
      <c r="C468" s="3" t="s">
        <v>16</v>
      </c>
      <c r="D468" s="3" t="s">
        <v>17</v>
      </c>
      <c r="E468" s="3" t="s">
        <v>18</v>
      </c>
      <c r="F468" s="1">
        <v>2.16</v>
      </c>
      <c r="G468" s="1">
        <v>65.099999999999994</v>
      </c>
      <c r="H468" s="3" t="s">
        <v>19</v>
      </c>
      <c r="I468" s="3" t="s">
        <v>20</v>
      </c>
      <c r="J468" s="2" t="s">
        <v>1516</v>
      </c>
      <c r="K468" s="3" t="s">
        <v>22</v>
      </c>
      <c r="L468" s="3" t="s">
        <v>46</v>
      </c>
      <c r="M468" s="3" t="s">
        <v>24</v>
      </c>
      <c r="N468" s="3" t="s">
        <v>1517</v>
      </c>
      <c r="O468" s="3" t="s">
        <v>1518</v>
      </c>
      <c r="P468">
        <f>IF(IFERROR(VLOOKUP(crocodile_dataset[[#This Row],[Observation ID]],A470:A1468,1,FALSE),0),1,0)</f>
        <v>0</v>
      </c>
    </row>
    <row r="469" spans="1:16" x14ac:dyDescent="0.2">
      <c r="A469" s="4">
        <v>468</v>
      </c>
      <c r="B469" s="3" t="s">
        <v>392</v>
      </c>
      <c r="C469" s="3" t="s">
        <v>393</v>
      </c>
      <c r="D469" s="3" t="s">
        <v>17</v>
      </c>
      <c r="E469" s="3" t="s">
        <v>18</v>
      </c>
      <c r="F469" s="1">
        <v>2.81</v>
      </c>
      <c r="G469" s="1">
        <v>97.2</v>
      </c>
      <c r="H469" s="3" t="s">
        <v>19</v>
      </c>
      <c r="I469" s="3" t="s">
        <v>20</v>
      </c>
      <c r="J469" s="2" t="s">
        <v>375</v>
      </c>
      <c r="K469" s="3" t="s">
        <v>191</v>
      </c>
      <c r="L469" s="3" t="s">
        <v>475</v>
      </c>
      <c r="M469" s="3" t="s">
        <v>24</v>
      </c>
      <c r="N469" s="3" t="s">
        <v>1519</v>
      </c>
      <c r="O469" s="3" t="s">
        <v>1520</v>
      </c>
      <c r="P469">
        <f>IF(IFERROR(VLOOKUP(crocodile_dataset[[#This Row],[Observation ID]],A471:A1469,1,FALSE),0),1,0)</f>
        <v>0</v>
      </c>
    </row>
    <row r="470" spans="1:16" x14ac:dyDescent="0.2">
      <c r="A470" s="4">
        <v>469</v>
      </c>
      <c r="B470" s="3" t="s">
        <v>67</v>
      </c>
      <c r="C470" s="3" t="s">
        <v>68</v>
      </c>
      <c r="D470" s="3" t="s">
        <v>17</v>
      </c>
      <c r="E470" s="3" t="s">
        <v>69</v>
      </c>
      <c r="F470" s="1">
        <v>1.56</v>
      </c>
      <c r="G470" s="1">
        <v>32.200000000000003</v>
      </c>
      <c r="H470" s="3" t="s">
        <v>19</v>
      </c>
      <c r="I470" s="3" t="s">
        <v>20</v>
      </c>
      <c r="J470" s="2" t="s">
        <v>1521</v>
      </c>
      <c r="K470" s="3" t="s">
        <v>71</v>
      </c>
      <c r="L470" s="3" t="s">
        <v>310</v>
      </c>
      <c r="M470" s="3" t="s">
        <v>73</v>
      </c>
      <c r="N470" s="3" t="s">
        <v>1522</v>
      </c>
      <c r="O470" s="3" t="s">
        <v>1523</v>
      </c>
      <c r="P470">
        <f>IF(IFERROR(VLOOKUP(crocodile_dataset[[#This Row],[Observation ID]],A472:A1470,1,FALSE),0),1,0)</f>
        <v>0</v>
      </c>
    </row>
    <row r="471" spans="1:16" x14ac:dyDescent="0.2">
      <c r="A471" s="4">
        <v>470</v>
      </c>
      <c r="B471" s="3" t="s">
        <v>320</v>
      </c>
      <c r="C471" s="3" t="s">
        <v>321</v>
      </c>
      <c r="D471" s="3" t="s">
        <v>17</v>
      </c>
      <c r="E471" s="3" t="s">
        <v>203</v>
      </c>
      <c r="F471" s="1">
        <v>0.7</v>
      </c>
      <c r="G471" s="1">
        <v>33.4</v>
      </c>
      <c r="H471" s="3" t="s">
        <v>37</v>
      </c>
      <c r="I471" s="3" t="s">
        <v>38</v>
      </c>
      <c r="J471" s="2" t="s">
        <v>1524</v>
      </c>
      <c r="K471" s="3" t="s">
        <v>297</v>
      </c>
      <c r="L471" s="3" t="s">
        <v>23</v>
      </c>
      <c r="M471" s="3" t="s">
        <v>323</v>
      </c>
      <c r="N471" s="3" t="s">
        <v>1525</v>
      </c>
      <c r="O471" s="3" t="s">
        <v>1526</v>
      </c>
      <c r="P471">
        <f>IF(IFERROR(VLOOKUP(crocodile_dataset[[#This Row],[Observation ID]],A473:A1471,1,FALSE),0),1,0)</f>
        <v>0</v>
      </c>
    </row>
    <row r="472" spans="1:16" x14ac:dyDescent="0.2">
      <c r="A472" s="4">
        <v>471</v>
      </c>
      <c r="B472" s="3" t="s">
        <v>115</v>
      </c>
      <c r="C472" s="3" t="s">
        <v>116</v>
      </c>
      <c r="D472" s="3" t="s">
        <v>17</v>
      </c>
      <c r="E472" s="3" t="s">
        <v>18</v>
      </c>
      <c r="F472" s="1">
        <v>3.83</v>
      </c>
      <c r="G472" s="1">
        <v>461.5</v>
      </c>
      <c r="H472" s="3" t="s">
        <v>61</v>
      </c>
      <c r="I472" s="3" t="s">
        <v>38</v>
      </c>
      <c r="J472" s="2" t="s">
        <v>1178</v>
      </c>
      <c r="K472" s="3" t="s">
        <v>337</v>
      </c>
      <c r="L472" s="3" t="s">
        <v>153</v>
      </c>
      <c r="M472" s="3" t="s">
        <v>24</v>
      </c>
      <c r="N472" s="3" t="s">
        <v>1527</v>
      </c>
      <c r="O472" s="3" t="s">
        <v>1528</v>
      </c>
      <c r="P472">
        <f>IF(IFERROR(VLOOKUP(crocodile_dataset[[#This Row],[Observation ID]],A474:A1472,1,FALSE),0),1,0)</f>
        <v>0</v>
      </c>
    </row>
    <row r="473" spans="1:16" x14ac:dyDescent="0.2">
      <c r="A473" s="4">
        <v>472</v>
      </c>
      <c r="B473" s="3" t="s">
        <v>145</v>
      </c>
      <c r="C473" s="3" t="s">
        <v>146</v>
      </c>
      <c r="D473" s="3" t="s">
        <v>17</v>
      </c>
      <c r="E473" s="3" t="s">
        <v>18</v>
      </c>
      <c r="F473" s="1">
        <v>3.01</v>
      </c>
      <c r="G473" s="1">
        <v>141</v>
      </c>
      <c r="H473" s="3" t="s">
        <v>19</v>
      </c>
      <c r="I473" s="3" t="s">
        <v>20</v>
      </c>
      <c r="J473" s="2" t="s">
        <v>1529</v>
      </c>
      <c r="K473" s="3" t="s">
        <v>148</v>
      </c>
      <c r="L473" s="3" t="s">
        <v>23</v>
      </c>
      <c r="M473" s="3" t="s">
        <v>41</v>
      </c>
      <c r="N473" s="3" t="s">
        <v>1530</v>
      </c>
      <c r="O473" s="3" t="s">
        <v>1531</v>
      </c>
      <c r="P473">
        <f>IF(IFERROR(VLOOKUP(crocodile_dataset[[#This Row],[Observation ID]],A475:A1473,1,FALSE),0),1,0)</f>
        <v>0</v>
      </c>
    </row>
    <row r="474" spans="1:16" x14ac:dyDescent="0.2">
      <c r="A474" s="4">
        <v>473</v>
      </c>
      <c r="B474" s="3" t="s">
        <v>207</v>
      </c>
      <c r="C474" s="3" t="s">
        <v>208</v>
      </c>
      <c r="D474" s="3" t="s">
        <v>17</v>
      </c>
      <c r="E474" s="3" t="s">
        <v>18</v>
      </c>
      <c r="F474" s="1">
        <v>0.91</v>
      </c>
      <c r="G474" s="1">
        <v>26.9</v>
      </c>
      <c r="H474" s="3" t="s">
        <v>37</v>
      </c>
      <c r="I474" s="3" t="s">
        <v>38</v>
      </c>
      <c r="J474" s="2" t="s">
        <v>1532</v>
      </c>
      <c r="K474" s="3" t="s">
        <v>210</v>
      </c>
      <c r="L474" s="3" t="s">
        <v>465</v>
      </c>
      <c r="M474" s="3" t="s">
        <v>24</v>
      </c>
      <c r="N474" s="3" t="s">
        <v>1533</v>
      </c>
      <c r="O474" s="3" t="s">
        <v>1534</v>
      </c>
      <c r="P474">
        <f>IF(IFERROR(VLOOKUP(crocodile_dataset[[#This Row],[Observation ID]],A476:A1474,1,FALSE),0),1,0)</f>
        <v>0</v>
      </c>
    </row>
    <row r="475" spans="1:16" x14ac:dyDescent="0.2">
      <c r="A475" s="4">
        <v>474</v>
      </c>
      <c r="B475" s="3" t="s">
        <v>27</v>
      </c>
      <c r="C475" s="3" t="s">
        <v>28</v>
      </c>
      <c r="D475" s="3" t="s">
        <v>17</v>
      </c>
      <c r="E475" s="3" t="s">
        <v>18</v>
      </c>
      <c r="F475" s="1">
        <v>2.68</v>
      </c>
      <c r="G475" s="1">
        <v>141.80000000000001</v>
      </c>
      <c r="H475" s="3" t="s">
        <v>19</v>
      </c>
      <c r="I475" s="3" t="s">
        <v>20</v>
      </c>
      <c r="J475" s="2" t="s">
        <v>1535</v>
      </c>
      <c r="K475" s="3" t="s">
        <v>148</v>
      </c>
      <c r="L475" s="3" t="s">
        <v>317</v>
      </c>
      <c r="M475" s="3" t="s">
        <v>32</v>
      </c>
      <c r="N475" s="3" t="s">
        <v>1536</v>
      </c>
      <c r="O475" s="3" t="s">
        <v>1537</v>
      </c>
      <c r="P475">
        <f>IF(IFERROR(VLOOKUP(crocodile_dataset[[#This Row],[Observation ID]],A477:A1475,1,FALSE),0),1,0)</f>
        <v>0</v>
      </c>
    </row>
    <row r="476" spans="1:16" x14ac:dyDescent="0.2">
      <c r="A476" s="4">
        <v>475</v>
      </c>
      <c r="B476" s="3" t="s">
        <v>67</v>
      </c>
      <c r="C476" s="3" t="s">
        <v>68</v>
      </c>
      <c r="D476" s="3" t="s">
        <v>17</v>
      </c>
      <c r="E476" s="3" t="s">
        <v>69</v>
      </c>
      <c r="F476" s="1">
        <v>1.45</v>
      </c>
      <c r="G476" s="1">
        <v>23.7</v>
      </c>
      <c r="H476" s="3" t="s">
        <v>19</v>
      </c>
      <c r="I476" s="3" t="s">
        <v>20</v>
      </c>
      <c r="J476" s="2" t="s">
        <v>1538</v>
      </c>
      <c r="K476" s="3" t="s">
        <v>142</v>
      </c>
      <c r="L476" s="3" t="s">
        <v>72</v>
      </c>
      <c r="M476" s="3" t="s">
        <v>73</v>
      </c>
      <c r="N476" s="3" t="s">
        <v>1539</v>
      </c>
      <c r="O476" s="3" t="s">
        <v>1540</v>
      </c>
      <c r="P476">
        <f>IF(IFERROR(VLOOKUP(crocodile_dataset[[#This Row],[Observation ID]],A478:A1476,1,FALSE),0),1,0)</f>
        <v>0</v>
      </c>
    </row>
    <row r="477" spans="1:16" x14ac:dyDescent="0.2">
      <c r="A477" s="4">
        <v>476</v>
      </c>
      <c r="B477" s="3" t="s">
        <v>207</v>
      </c>
      <c r="C477" s="3" t="s">
        <v>208</v>
      </c>
      <c r="D477" s="3" t="s">
        <v>17</v>
      </c>
      <c r="E477" s="3" t="s">
        <v>18</v>
      </c>
      <c r="F477" s="1">
        <v>0.88</v>
      </c>
      <c r="G477" s="1">
        <v>26.6</v>
      </c>
      <c r="H477" s="3" t="s">
        <v>37</v>
      </c>
      <c r="I477" s="3" t="s">
        <v>20</v>
      </c>
      <c r="J477" s="2" t="s">
        <v>89</v>
      </c>
      <c r="K477" s="3" t="s">
        <v>210</v>
      </c>
      <c r="L477" s="3" t="s">
        <v>465</v>
      </c>
      <c r="M477" s="3" t="s">
        <v>24</v>
      </c>
      <c r="N477" s="3" t="s">
        <v>1541</v>
      </c>
      <c r="O477" s="3" t="s">
        <v>1542</v>
      </c>
      <c r="P477">
        <f>IF(IFERROR(VLOOKUP(crocodile_dataset[[#This Row],[Observation ID]],A479:A1477,1,FALSE),0),1,0)</f>
        <v>0</v>
      </c>
    </row>
    <row r="478" spans="1:16" x14ac:dyDescent="0.2">
      <c r="A478" s="4">
        <v>477</v>
      </c>
      <c r="B478" s="3" t="s">
        <v>120</v>
      </c>
      <c r="C478" s="3" t="s">
        <v>121</v>
      </c>
      <c r="D478" s="3" t="s">
        <v>17</v>
      </c>
      <c r="E478" s="3" t="s">
        <v>18</v>
      </c>
      <c r="F478" s="1">
        <v>3.52</v>
      </c>
      <c r="G478" s="1">
        <v>191.7</v>
      </c>
      <c r="H478" s="3" t="s">
        <v>19</v>
      </c>
      <c r="I478" s="3" t="s">
        <v>38</v>
      </c>
      <c r="J478" s="2" t="s">
        <v>1543</v>
      </c>
      <c r="K478" s="3" t="s">
        <v>135</v>
      </c>
      <c r="L478" s="3" t="s">
        <v>46</v>
      </c>
      <c r="M478" s="3" t="s">
        <v>73</v>
      </c>
      <c r="N478" s="3" t="s">
        <v>1544</v>
      </c>
      <c r="O478" s="3" t="s">
        <v>1545</v>
      </c>
      <c r="P478">
        <f>IF(IFERROR(VLOOKUP(crocodile_dataset[[#This Row],[Observation ID]],A480:A1478,1,FALSE),0),1,0)</f>
        <v>0</v>
      </c>
    </row>
    <row r="479" spans="1:16" x14ac:dyDescent="0.2">
      <c r="A479" s="4">
        <v>478</v>
      </c>
      <c r="B479" s="3" t="s">
        <v>145</v>
      </c>
      <c r="C479" s="3" t="s">
        <v>146</v>
      </c>
      <c r="D479" s="3" t="s">
        <v>17</v>
      </c>
      <c r="E479" s="3" t="s">
        <v>18</v>
      </c>
      <c r="F479" s="1">
        <v>2.88</v>
      </c>
      <c r="G479" s="1">
        <v>125.2</v>
      </c>
      <c r="H479" s="3" t="s">
        <v>61</v>
      </c>
      <c r="I479" s="3" t="s">
        <v>104</v>
      </c>
      <c r="J479" s="2" t="s">
        <v>1546</v>
      </c>
      <c r="K479" s="3" t="s">
        <v>148</v>
      </c>
      <c r="L479" s="3" t="s">
        <v>475</v>
      </c>
      <c r="M479" s="3" t="s">
        <v>41</v>
      </c>
      <c r="N479" s="3" t="s">
        <v>1547</v>
      </c>
      <c r="O479" s="3" t="s">
        <v>1548</v>
      </c>
      <c r="P479">
        <f>IF(IFERROR(VLOOKUP(crocodile_dataset[[#This Row],[Observation ID]],A481:A1479,1,FALSE),0),1,0)</f>
        <v>0</v>
      </c>
    </row>
    <row r="480" spans="1:16" x14ac:dyDescent="0.2">
      <c r="A480" s="4">
        <v>479</v>
      </c>
      <c r="B480" s="3" t="s">
        <v>15</v>
      </c>
      <c r="C480" s="3" t="s">
        <v>16</v>
      </c>
      <c r="D480" s="3" t="s">
        <v>17</v>
      </c>
      <c r="E480" s="3" t="s">
        <v>18</v>
      </c>
      <c r="F480" s="1">
        <v>2.82</v>
      </c>
      <c r="G480" s="1">
        <v>133.4</v>
      </c>
      <c r="H480" s="3" t="s">
        <v>19</v>
      </c>
      <c r="I480" s="3" t="s">
        <v>104</v>
      </c>
      <c r="J480" s="2" t="s">
        <v>1549</v>
      </c>
      <c r="K480" s="3" t="s">
        <v>233</v>
      </c>
      <c r="L480" s="3" t="s">
        <v>84</v>
      </c>
      <c r="M480" s="3" t="s">
        <v>24</v>
      </c>
      <c r="N480" s="3" t="s">
        <v>1550</v>
      </c>
      <c r="O480" s="3" t="s">
        <v>1551</v>
      </c>
      <c r="P480">
        <f>IF(IFERROR(VLOOKUP(crocodile_dataset[[#This Row],[Observation ID]],A482:A1480,1,FALSE),0),1,0)</f>
        <v>0</v>
      </c>
    </row>
    <row r="481" spans="1:16" x14ac:dyDescent="0.2">
      <c r="A481" s="4">
        <v>480</v>
      </c>
      <c r="B481" s="3" t="s">
        <v>15</v>
      </c>
      <c r="C481" s="3" t="s">
        <v>16</v>
      </c>
      <c r="D481" s="3" t="s">
        <v>17</v>
      </c>
      <c r="E481" s="3" t="s">
        <v>18</v>
      </c>
      <c r="F481" s="1">
        <v>3</v>
      </c>
      <c r="G481" s="1">
        <v>129.6</v>
      </c>
      <c r="H481" s="3" t="s">
        <v>19</v>
      </c>
      <c r="I481" s="3" t="s">
        <v>104</v>
      </c>
      <c r="J481" s="2" t="s">
        <v>1552</v>
      </c>
      <c r="K481" s="3" t="s">
        <v>45</v>
      </c>
      <c r="L481" s="3" t="s">
        <v>23</v>
      </c>
      <c r="M481" s="3" t="s">
        <v>24</v>
      </c>
      <c r="N481" s="3" t="s">
        <v>1553</v>
      </c>
      <c r="O481" s="3" t="s">
        <v>1554</v>
      </c>
      <c r="P481">
        <f>IF(IFERROR(VLOOKUP(crocodile_dataset[[#This Row],[Observation ID]],A483:A1481,1,FALSE),0),1,0)</f>
        <v>0</v>
      </c>
    </row>
    <row r="482" spans="1:16" x14ac:dyDescent="0.2">
      <c r="A482" s="4">
        <v>481</v>
      </c>
      <c r="B482" s="3" t="s">
        <v>145</v>
      </c>
      <c r="C482" s="3" t="s">
        <v>146</v>
      </c>
      <c r="D482" s="3" t="s">
        <v>17</v>
      </c>
      <c r="E482" s="3" t="s">
        <v>18</v>
      </c>
      <c r="F482" s="1">
        <v>2.34</v>
      </c>
      <c r="G482" s="1">
        <v>94.9</v>
      </c>
      <c r="H482" s="3" t="s">
        <v>19</v>
      </c>
      <c r="I482" s="3" t="s">
        <v>38</v>
      </c>
      <c r="J482" s="2" t="s">
        <v>1555</v>
      </c>
      <c r="K482" s="3" t="s">
        <v>148</v>
      </c>
      <c r="L482" s="3" t="s">
        <v>23</v>
      </c>
      <c r="M482" s="3" t="s">
        <v>41</v>
      </c>
      <c r="N482" s="3" t="s">
        <v>1556</v>
      </c>
      <c r="O482" s="3" t="s">
        <v>1557</v>
      </c>
      <c r="P482">
        <f>IF(IFERROR(VLOOKUP(crocodile_dataset[[#This Row],[Observation ID]],A484:A1482,1,FALSE),0),1,0)</f>
        <v>0</v>
      </c>
    </row>
    <row r="483" spans="1:16" x14ac:dyDescent="0.2">
      <c r="A483" s="4">
        <v>482</v>
      </c>
      <c r="B483" s="3" t="s">
        <v>27</v>
      </c>
      <c r="C483" s="3" t="s">
        <v>28</v>
      </c>
      <c r="D483" s="3" t="s">
        <v>17</v>
      </c>
      <c r="E483" s="3" t="s">
        <v>18</v>
      </c>
      <c r="F483" s="1">
        <v>1.68</v>
      </c>
      <c r="G483" s="1">
        <v>102</v>
      </c>
      <c r="H483" s="3" t="s">
        <v>37</v>
      </c>
      <c r="I483" s="3" t="s">
        <v>38</v>
      </c>
      <c r="J483" s="2" t="s">
        <v>1558</v>
      </c>
      <c r="K483" s="3" t="s">
        <v>388</v>
      </c>
      <c r="L483" s="3" t="s">
        <v>131</v>
      </c>
      <c r="M483" s="3" t="s">
        <v>32</v>
      </c>
      <c r="N483" s="3" t="s">
        <v>1559</v>
      </c>
      <c r="O483" s="3" t="s">
        <v>1560</v>
      </c>
      <c r="P483">
        <f>IF(IFERROR(VLOOKUP(crocodile_dataset[[#This Row],[Observation ID]],A485:A1483,1,FALSE),0),1,0)</f>
        <v>0</v>
      </c>
    </row>
    <row r="484" spans="1:16" x14ac:dyDescent="0.2">
      <c r="A484" s="4">
        <v>483</v>
      </c>
      <c r="B484" s="3" t="s">
        <v>115</v>
      </c>
      <c r="C484" s="3" t="s">
        <v>116</v>
      </c>
      <c r="D484" s="3" t="s">
        <v>17</v>
      </c>
      <c r="E484" s="3" t="s">
        <v>18</v>
      </c>
      <c r="F484" s="1">
        <v>3.43</v>
      </c>
      <c r="G484" s="1">
        <v>334.3</v>
      </c>
      <c r="H484" s="3" t="s">
        <v>19</v>
      </c>
      <c r="I484" s="3" t="s">
        <v>104</v>
      </c>
      <c r="J484" s="2" t="s">
        <v>1561</v>
      </c>
      <c r="K484" s="3" t="s">
        <v>79</v>
      </c>
      <c r="L484" s="3" t="s">
        <v>46</v>
      </c>
      <c r="M484" s="3" t="s">
        <v>24</v>
      </c>
      <c r="N484" s="3" t="s">
        <v>1562</v>
      </c>
      <c r="O484" s="3" t="s">
        <v>1563</v>
      </c>
      <c r="P484">
        <f>IF(IFERROR(VLOOKUP(crocodile_dataset[[#This Row],[Observation ID]],A486:A1484,1,FALSE),0),1,0)</f>
        <v>0</v>
      </c>
    </row>
    <row r="485" spans="1:16" x14ac:dyDescent="0.2">
      <c r="A485" s="4">
        <v>484</v>
      </c>
      <c r="B485" s="3" t="s">
        <v>115</v>
      </c>
      <c r="C485" s="3" t="s">
        <v>116</v>
      </c>
      <c r="D485" s="3" t="s">
        <v>17</v>
      </c>
      <c r="E485" s="3" t="s">
        <v>18</v>
      </c>
      <c r="F485" s="1">
        <v>5.31</v>
      </c>
      <c r="G485" s="1">
        <v>998.3</v>
      </c>
      <c r="H485" s="3" t="s">
        <v>19</v>
      </c>
      <c r="I485" s="3" t="s">
        <v>20</v>
      </c>
      <c r="J485" s="2" t="s">
        <v>1564</v>
      </c>
      <c r="K485" s="3" t="s">
        <v>152</v>
      </c>
      <c r="L485" s="3" t="s">
        <v>153</v>
      </c>
      <c r="M485" s="3" t="s">
        <v>24</v>
      </c>
      <c r="N485" s="3" t="s">
        <v>1565</v>
      </c>
      <c r="O485" s="3" t="s">
        <v>1566</v>
      </c>
      <c r="P485">
        <f>IF(IFERROR(VLOOKUP(crocodile_dataset[[#This Row],[Observation ID]],A487:A1485,1,FALSE),0),1,0)</f>
        <v>0</v>
      </c>
    </row>
    <row r="486" spans="1:16" x14ac:dyDescent="0.2">
      <c r="A486" s="4">
        <v>485</v>
      </c>
      <c r="B486" s="3" t="s">
        <v>27</v>
      </c>
      <c r="C486" s="3" t="s">
        <v>28</v>
      </c>
      <c r="D486" s="3" t="s">
        <v>17</v>
      </c>
      <c r="E486" s="3" t="s">
        <v>18</v>
      </c>
      <c r="F486" s="1">
        <v>2.86</v>
      </c>
      <c r="G486" s="1">
        <v>144.4</v>
      </c>
      <c r="H486" s="3" t="s">
        <v>19</v>
      </c>
      <c r="I486" s="3" t="s">
        <v>20</v>
      </c>
      <c r="J486" s="2" t="s">
        <v>1567</v>
      </c>
      <c r="K486" s="3" t="s">
        <v>148</v>
      </c>
      <c r="L486" s="3" t="s">
        <v>31</v>
      </c>
      <c r="M486" s="3" t="s">
        <v>32</v>
      </c>
      <c r="N486" s="3" t="s">
        <v>1568</v>
      </c>
      <c r="O486" s="3" t="s">
        <v>1569</v>
      </c>
      <c r="P486">
        <f>IF(IFERROR(VLOOKUP(crocodile_dataset[[#This Row],[Observation ID]],A488:A1486,1,FALSE),0),1,0)</f>
        <v>0</v>
      </c>
    </row>
    <row r="487" spans="1:16" x14ac:dyDescent="0.2">
      <c r="A487" s="4">
        <v>486</v>
      </c>
      <c r="B487" s="3" t="s">
        <v>392</v>
      </c>
      <c r="C487" s="3" t="s">
        <v>393</v>
      </c>
      <c r="D487" s="3" t="s">
        <v>17</v>
      </c>
      <c r="E487" s="3" t="s">
        <v>18</v>
      </c>
      <c r="F487" s="1">
        <v>1.61</v>
      </c>
      <c r="G487" s="1">
        <v>39.799999999999997</v>
      </c>
      <c r="H487" s="3" t="s">
        <v>37</v>
      </c>
      <c r="I487" s="3" t="s">
        <v>20</v>
      </c>
      <c r="J487" s="2" t="s">
        <v>1570</v>
      </c>
      <c r="K487" s="3" t="s">
        <v>191</v>
      </c>
      <c r="L487" s="3" t="s">
        <v>46</v>
      </c>
      <c r="M487" s="3" t="s">
        <v>24</v>
      </c>
      <c r="N487" s="3" t="s">
        <v>1571</v>
      </c>
      <c r="O487" s="3" t="s">
        <v>1572</v>
      </c>
      <c r="P487">
        <f>IF(IFERROR(VLOOKUP(crocodile_dataset[[#This Row],[Observation ID]],A489:A1487,1,FALSE),0),1,0)</f>
        <v>0</v>
      </c>
    </row>
    <row r="488" spans="1:16" x14ac:dyDescent="0.2">
      <c r="A488" s="4">
        <v>487</v>
      </c>
      <c r="B488" s="3" t="s">
        <v>67</v>
      </c>
      <c r="C488" s="3" t="s">
        <v>68</v>
      </c>
      <c r="D488" s="3" t="s">
        <v>17</v>
      </c>
      <c r="E488" s="3" t="s">
        <v>69</v>
      </c>
      <c r="F488" s="1">
        <v>1.37</v>
      </c>
      <c r="G488" s="1">
        <v>18.899999999999999</v>
      </c>
      <c r="H488" s="3" t="s">
        <v>61</v>
      </c>
      <c r="I488" s="3" t="s">
        <v>38</v>
      </c>
      <c r="J488" s="2" t="s">
        <v>1573</v>
      </c>
      <c r="K488" s="3" t="s">
        <v>142</v>
      </c>
      <c r="L488" s="3" t="s">
        <v>310</v>
      </c>
      <c r="M488" s="3" t="s">
        <v>73</v>
      </c>
      <c r="N488" s="3" t="s">
        <v>1574</v>
      </c>
      <c r="O488" s="3" t="s">
        <v>1575</v>
      </c>
      <c r="P488">
        <f>IF(IFERROR(VLOOKUP(crocodile_dataset[[#This Row],[Observation ID]],A490:A1488,1,FALSE),0),1,0)</f>
        <v>0</v>
      </c>
    </row>
    <row r="489" spans="1:16" x14ac:dyDescent="0.2">
      <c r="A489" s="4">
        <v>488</v>
      </c>
      <c r="B489" s="3" t="s">
        <v>120</v>
      </c>
      <c r="C489" s="3" t="s">
        <v>121</v>
      </c>
      <c r="D489" s="3" t="s">
        <v>17</v>
      </c>
      <c r="E489" s="3" t="s">
        <v>18</v>
      </c>
      <c r="F489" s="1">
        <v>0.93</v>
      </c>
      <c r="G489" s="1">
        <v>36.6</v>
      </c>
      <c r="H489" s="3" t="s">
        <v>37</v>
      </c>
      <c r="I489" s="3" t="s">
        <v>38</v>
      </c>
      <c r="J489" s="2" t="s">
        <v>1576</v>
      </c>
      <c r="K489" s="3" t="s">
        <v>123</v>
      </c>
      <c r="L489" s="3" t="s">
        <v>46</v>
      </c>
      <c r="M489" s="3" t="s">
        <v>73</v>
      </c>
      <c r="N489" s="3" t="s">
        <v>1577</v>
      </c>
      <c r="O489" s="3" t="s">
        <v>1578</v>
      </c>
      <c r="P489">
        <f>IF(IFERROR(VLOOKUP(crocodile_dataset[[#This Row],[Observation ID]],A491:A1489,1,FALSE),0),1,0)</f>
        <v>0</v>
      </c>
    </row>
    <row r="490" spans="1:16" x14ac:dyDescent="0.2">
      <c r="A490" s="4">
        <v>489</v>
      </c>
      <c r="B490" s="3" t="s">
        <v>320</v>
      </c>
      <c r="C490" s="3" t="s">
        <v>321</v>
      </c>
      <c r="D490" s="3" t="s">
        <v>17</v>
      </c>
      <c r="E490" s="3" t="s">
        <v>203</v>
      </c>
      <c r="F490" s="1">
        <v>2.29</v>
      </c>
      <c r="G490" s="1">
        <v>88.5</v>
      </c>
      <c r="H490" s="3" t="s">
        <v>61</v>
      </c>
      <c r="I490" s="3" t="s">
        <v>104</v>
      </c>
      <c r="J490" s="2" t="s">
        <v>1579</v>
      </c>
      <c r="K490" s="3" t="s">
        <v>297</v>
      </c>
      <c r="L490" s="3" t="s">
        <v>23</v>
      </c>
      <c r="M490" s="3" t="s">
        <v>323</v>
      </c>
      <c r="N490" s="3" t="s">
        <v>1580</v>
      </c>
      <c r="O490" s="3" t="s">
        <v>1581</v>
      </c>
      <c r="P490">
        <f>IF(IFERROR(VLOOKUP(crocodile_dataset[[#This Row],[Observation ID]],A492:A1490,1,FALSE),0),1,0)</f>
        <v>0</v>
      </c>
    </row>
    <row r="491" spans="1:16" x14ac:dyDescent="0.2">
      <c r="A491" s="4">
        <v>490</v>
      </c>
      <c r="B491" s="3" t="s">
        <v>35</v>
      </c>
      <c r="C491" s="3" t="s">
        <v>36</v>
      </c>
      <c r="D491" s="3" t="s">
        <v>17</v>
      </c>
      <c r="E491" s="3" t="s">
        <v>18</v>
      </c>
      <c r="F491" s="1">
        <v>2.63</v>
      </c>
      <c r="G491" s="1">
        <v>194.4</v>
      </c>
      <c r="H491" s="3" t="s">
        <v>19</v>
      </c>
      <c r="I491" s="3" t="s">
        <v>20</v>
      </c>
      <c r="J491" s="2" t="s">
        <v>1582</v>
      </c>
      <c r="K491" s="3" t="s">
        <v>240</v>
      </c>
      <c r="L491" s="3" t="s">
        <v>40</v>
      </c>
      <c r="M491" s="3" t="s">
        <v>41</v>
      </c>
      <c r="N491" s="3" t="s">
        <v>1583</v>
      </c>
      <c r="O491" s="3" t="s">
        <v>1584</v>
      </c>
      <c r="P491">
        <f>IF(IFERROR(VLOOKUP(crocodile_dataset[[#This Row],[Observation ID]],A493:A1491,1,FALSE),0),1,0)</f>
        <v>0</v>
      </c>
    </row>
    <row r="492" spans="1:16" x14ac:dyDescent="0.2">
      <c r="A492" s="4">
        <v>491</v>
      </c>
      <c r="B492" s="3" t="s">
        <v>35</v>
      </c>
      <c r="C492" s="3" t="s">
        <v>36</v>
      </c>
      <c r="D492" s="3" t="s">
        <v>17</v>
      </c>
      <c r="E492" s="3" t="s">
        <v>18</v>
      </c>
      <c r="F492" s="1">
        <v>2.66</v>
      </c>
      <c r="G492" s="1">
        <v>209.5</v>
      </c>
      <c r="H492" s="3" t="s">
        <v>37</v>
      </c>
      <c r="I492" s="3" t="s">
        <v>104</v>
      </c>
      <c r="J492" s="2" t="s">
        <v>1585</v>
      </c>
      <c r="K492" s="3" t="s">
        <v>240</v>
      </c>
      <c r="L492" s="3" t="s">
        <v>40</v>
      </c>
      <c r="M492" s="3" t="s">
        <v>41</v>
      </c>
      <c r="N492" s="3" t="s">
        <v>1586</v>
      </c>
      <c r="O492" s="3" t="s">
        <v>1587</v>
      </c>
      <c r="P492">
        <f>IF(IFERROR(VLOOKUP(crocodile_dataset[[#This Row],[Observation ID]],A494:A1492,1,FALSE),0),1,0)</f>
        <v>0</v>
      </c>
    </row>
    <row r="493" spans="1:16" x14ac:dyDescent="0.2">
      <c r="A493" s="4">
        <v>492</v>
      </c>
      <c r="B493" s="3" t="s">
        <v>320</v>
      </c>
      <c r="C493" s="3" t="s">
        <v>321</v>
      </c>
      <c r="D493" s="3" t="s">
        <v>17</v>
      </c>
      <c r="E493" s="3" t="s">
        <v>203</v>
      </c>
      <c r="F493" s="1">
        <v>1.98</v>
      </c>
      <c r="G493" s="1">
        <v>81.8</v>
      </c>
      <c r="H493" s="3" t="s">
        <v>61</v>
      </c>
      <c r="I493" s="3" t="s">
        <v>20</v>
      </c>
      <c r="J493" s="2" t="s">
        <v>1588</v>
      </c>
      <c r="K493" s="3" t="s">
        <v>330</v>
      </c>
      <c r="L493" s="3" t="s">
        <v>355</v>
      </c>
      <c r="M493" s="3" t="s">
        <v>323</v>
      </c>
      <c r="N493" s="3" t="s">
        <v>1589</v>
      </c>
      <c r="O493" s="3" t="s">
        <v>1590</v>
      </c>
      <c r="P493">
        <f>IF(IFERROR(VLOOKUP(crocodile_dataset[[#This Row],[Observation ID]],A495:A1493,1,FALSE),0),1,0)</f>
        <v>0</v>
      </c>
    </row>
    <row r="494" spans="1:16" x14ac:dyDescent="0.2">
      <c r="A494" s="4">
        <v>493</v>
      </c>
      <c r="B494" s="3" t="s">
        <v>320</v>
      </c>
      <c r="C494" s="3" t="s">
        <v>321</v>
      </c>
      <c r="D494" s="3" t="s">
        <v>17</v>
      </c>
      <c r="E494" s="3" t="s">
        <v>203</v>
      </c>
      <c r="F494" s="1">
        <v>2.74</v>
      </c>
      <c r="G494" s="1">
        <v>124</v>
      </c>
      <c r="H494" s="3" t="s">
        <v>19</v>
      </c>
      <c r="I494" s="3" t="s">
        <v>20</v>
      </c>
      <c r="J494" s="2" t="s">
        <v>1591</v>
      </c>
      <c r="K494" s="3" t="s">
        <v>297</v>
      </c>
      <c r="L494" s="3" t="s">
        <v>23</v>
      </c>
      <c r="M494" s="3" t="s">
        <v>323</v>
      </c>
      <c r="N494" s="3" t="s">
        <v>1592</v>
      </c>
      <c r="O494" s="3" t="s">
        <v>1593</v>
      </c>
      <c r="P494">
        <f>IF(IFERROR(VLOOKUP(crocodile_dataset[[#This Row],[Observation ID]],A496:A1494,1,FALSE),0),1,0)</f>
        <v>0</v>
      </c>
    </row>
    <row r="495" spans="1:16" x14ac:dyDescent="0.2">
      <c r="A495" s="4">
        <v>494</v>
      </c>
      <c r="B495" s="3" t="s">
        <v>183</v>
      </c>
      <c r="C495" s="3" t="s">
        <v>184</v>
      </c>
      <c r="D495" s="3" t="s">
        <v>17</v>
      </c>
      <c r="E495" s="3" t="s">
        <v>18</v>
      </c>
      <c r="F495" s="1">
        <v>1.82</v>
      </c>
      <c r="G495" s="1">
        <v>56.7</v>
      </c>
      <c r="H495" s="3" t="s">
        <v>19</v>
      </c>
      <c r="I495" s="3" t="s">
        <v>20</v>
      </c>
      <c r="J495" s="2" t="s">
        <v>1594</v>
      </c>
      <c r="K495" s="3" t="s">
        <v>130</v>
      </c>
      <c r="L495" s="3" t="s">
        <v>46</v>
      </c>
      <c r="M495" s="3" t="s">
        <v>41</v>
      </c>
      <c r="N495" s="3" t="s">
        <v>1595</v>
      </c>
      <c r="O495" s="3" t="s">
        <v>1596</v>
      </c>
      <c r="P495">
        <f>IF(IFERROR(VLOOKUP(crocodile_dataset[[#This Row],[Observation ID]],A497:A1495,1,FALSE),0),1,0)</f>
        <v>0</v>
      </c>
    </row>
    <row r="496" spans="1:16" x14ac:dyDescent="0.2">
      <c r="A496" s="4">
        <v>495</v>
      </c>
      <c r="B496" s="3" t="s">
        <v>76</v>
      </c>
      <c r="C496" s="3" t="s">
        <v>77</v>
      </c>
      <c r="D496" s="3" t="s">
        <v>17</v>
      </c>
      <c r="E496" s="3" t="s">
        <v>18</v>
      </c>
      <c r="F496" s="1">
        <v>2.76</v>
      </c>
      <c r="G496" s="1">
        <v>126.9</v>
      </c>
      <c r="H496" s="3" t="s">
        <v>19</v>
      </c>
      <c r="I496" s="3" t="s">
        <v>104</v>
      </c>
      <c r="J496" s="2" t="s">
        <v>1597</v>
      </c>
      <c r="K496" s="3" t="s">
        <v>215</v>
      </c>
      <c r="L496" s="3" t="s">
        <v>46</v>
      </c>
      <c r="M496" s="3" t="s">
        <v>24</v>
      </c>
      <c r="N496" s="3" t="s">
        <v>1598</v>
      </c>
      <c r="O496" s="3" t="s">
        <v>1599</v>
      </c>
      <c r="P496">
        <f>IF(IFERROR(VLOOKUP(crocodile_dataset[[#This Row],[Observation ID]],A498:A1496,1,FALSE),0),1,0)</f>
        <v>0</v>
      </c>
    </row>
    <row r="497" spans="1:16" x14ac:dyDescent="0.2">
      <c r="A497" s="4">
        <v>496</v>
      </c>
      <c r="B497" s="3" t="s">
        <v>120</v>
      </c>
      <c r="C497" s="3" t="s">
        <v>121</v>
      </c>
      <c r="D497" s="3" t="s">
        <v>17</v>
      </c>
      <c r="E497" s="3" t="s">
        <v>18</v>
      </c>
      <c r="F497" s="1">
        <v>2.52</v>
      </c>
      <c r="G497" s="1">
        <v>106</v>
      </c>
      <c r="H497" s="3" t="s">
        <v>19</v>
      </c>
      <c r="I497" s="3" t="s">
        <v>38</v>
      </c>
      <c r="J497" s="2" t="s">
        <v>1600</v>
      </c>
      <c r="K497" s="3" t="s">
        <v>135</v>
      </c>
      <c r="L497" s="3" t="s">
        <v>124</v>
      </c>
      <c r="M497" s="3" t="s">
        <v>73</v>
      </c>
      <c r="N497" s="3" t="s">
        <v>1601</v>
      </c>
      <c r="O497" s="3" t="s">
        <v>1602</v>
      </c>
      <c r="P497">
        <f>IF(IFERROR(VLOOKUP(crocodile_dataset[[#This Row],[Observation ID]],A499:A1497,1,FALSE),0),1,0)</f>
        <v>0</v>
      </c>
    </row>
    <row r="498" spans="1:16" x14ac:dyDescent="0.2">
      <c r="A498" s="4">
        <v>497</v>
      </c>
      <c r="B498" s="3" t="s">
        <v>35</v>
      </c>
      <c r="C498" s="3" t="s">
        <v>36</v>
      </c>
      <c r="D498" s="3" t="s">
        <v>17</v>
      </c>
      <c r="E498" s="3" t="s">
        <v>18</v>
      </c>
      <c r="F498" s="1">
        <v>4.22</v>
      </c>
      <c r="G498" s="1">
        <v>441.8</v>
      </c>
      <c r="H498" s="3" t="s">
        <v>61</v>
      </c>
      <c r="I498" s="3" t="s">
        <v>20</v>
      </c>
      <c r="J498" s="2" t="s">
        <v>21</v>
      </c>
      <c r="K498" s="3" t="s">
        <v>30</v>
      </c>
      <c r="L498" s="3" t="s">
        <v>244</v>
      </c>
      <c r="M498" s="3" t="s">
        <v>41</v>
      </c>
      <c r="N498" s="3" t="s">
        <v>1603</v>
      </c>
      <c r="O498" s="3" t="s">
        <v>1604</v>
      </c>
      <c r="P498">
        <f>IF(IFERROR(VLOOKUP(crocodile_dataset[[#This Row],[Observation ID]],A500:A1498,1,FALSE),0),1,0)</f>
        <v>0</v>
      </c>
    </row>
    <row r="499" spans="1:16" x14ac:dyDescent="0.2">
      <c r="A499" s="4">
        <v>498</v>
      </c>
      <c r="B499" s="3" t="s">
        <v>392</v>
      </c>
      <c r="C499" s="3" t="s">
        <v>393</v>
      </c>
      <c r="D499" s="3" t="s">
        <v>17</v>
      </c>
      <c r="E499" s="3" t="s">
        <v>18</v>
      </c>
      <c r="F499" s="1">
        <v>3.22</v>
      </c>
      <c r="G499" s="1">
        <v>149.69999999999999</v>
      </c>
      <c r="H499" s="3" t="s">
        <v>61</v>
      </c>
      <c r="I499" s="3" t="s">
        <v>20</v>
      </c>
      <c r="J499" s="2" t="s">
        <v>1605</v>
      </c>
      <c r="K499" s="3" t="s">
        <v>191</v>
      </c>
      <c r="L499" s="3" t="s">
        <v>475</v>
      </c>
      <c r="M499" s="3" t="s">
        <v>24</v>
      </c>
      <c r="N499" s="3" t="s">
        <v>1606</v>
      </c>
      <c r="O499" s="3" t="s">
        <v>1607</v>
      </c>
      <c r="P499">
        <f>IF(IFERROR(VLOOKUP(crocodile_dataset[[#This Row],[Observation ID]],A501:A1499,1,FALSE),0),1,0)</f>
        <v>0</v>
      </c>
    </row>
    <row r="500" spans="1:16" x14ac:dyDescent="0.2">
      <c r="A500" s="4">
        <v>499</v>
      </c>
      <c r="B500" s="3" t="s">
        <v>207</v>
      </c>
      <c r="C500" s="3" t="s">
        <v>208</v>
      </c>
      <c r="D500" s="3" t="s">
        <v>17</v>
      </c>
      <c r="E500" s="3" t="s">
        <v>18</v>
      </c>
      <c r="F500" s="1">
        <v>0.27</v>
      </c>
      <c r="G500" s="1">
        <v>19.899999999999999</v>
      </c>
      <c r="H500" s="3" t="s">
        <v>156</v>
      </c>
      <c r="I500" s="3" t="s">
        <v>104</v>
      </c>
      <c r="J500" s="2" t="s">
        <v>1608</v>
      </c>
      <c r="K500" s="3" t="s">
        <v>210</v>
      </c>
      <c r="L500" s="3" t="s">
        <v>452</v>
      </c>
      <c r="M500" s="3" t="s">
        <v>24</v>
      </c>
      <c r="N500" s="3" t="s">
        <v>1609</v>
      </c>
      <c r="O500" s="3" t="s">
        <v>1610</v>
      </c>
      <c r="P500">
        <f>IF(IFERROR(VLOOKUP(crocodile_dataset[[#This Row],[Observation ID]],A502:A1500,1,FALSE),0),1,0)</f>
        <v>0</v>
      </c>
    </row>
    <row r="501" spans="1:16" x14ac:dyDescent="0.2">
      <c r="A501" s="4">
        <v>500</v>
      </c>
      <c r="B501" s="3" t="s">
        <v>320</v>
      </c>
      <c r="C501" s="3" t="s">
        <v>321</v>
      </c>
      <c r="D501" s="3" t="s">
        <v>17</v>
      </c>
      <c r="E501" s="3" t="s">
        <v>203</v>
      </c>
      <c r="F501" s="1">
        <v>2.67</v>
      </c>
      <c r="G501" s="1">
        <v>133.4</v>
      </c>
      <c r="H501" s="3" t="s">
        <v>19</v>
      </c>
      <c r="I501" s="3" t="s">
        <v>20</v>
      </c>
      <c r="J501" s="2" t="s">
        <v>1561</v>
      </c>
      <c r="K501" s="3" t="s">
        <v>330</v>
      </c>
      <c r="L501" s="3" t="s">
        <v>355</v>
      </c>
      <c r="M501" s="3" t="s">
        <v>323</v>
      </c>
      <c r="N501" s="3" t="s">
        <v>1611</v>
      </c>
      <c r="O501" s="3" t="s">
        <v>1612</v>
      </c>
      <c r="P501">
        <f>IF(IFERROR(VLOOKUP(crocodile_dataset[[#This Row],[Observation ID]],A503:A1501,1,FALSE),0),1,0)</f>
        <v>0</v>
      </c>
    </row>
    <row r="502" spans="1:16" x14ac:dyDescent="0.2">
      <c r="A502" s="4">
        <v>501</v>
      </c>
      <c r="B502" s="3" t="s">
        <v>320</v>
      </c>
      <c r="C502" s="3" t="s">
        <v>321</v>
      </c>
      <c r="D502" s="3" t="s">
        <v>17</v>
      </c>
      <c r="E502" s="3" t="s">
        <v>203</v>
      </c>
      <c r="F502" s="1">
        <v>2.2400000000000002</v>
      </c>
      <c r="G502" s="1">
        <v>99.8</v>
      </c>
      <c r="H502" s="3" t="s">
        <v>61</v>
      </c>
      <c r="I502" s="3" t="s">
        <v>20</v>
      </c>
      <c r="J502" s="2" t="s">
        <v>1613</v>
      </c>
      <c r="K502" s="3" t="s">
        <v>330</v>
      </c>
      <c r="L502" s="3" t="s">
        <v>355</v>
      </c>
      <c r="M502" s="3" t="s">
        <v>323</v>
      </c>
      <c r="N502" s="3" t="s">
        <v>1614</v>
      </c>
      <c r="O502" s="3" t="s">
        <v>1615</v>
      </c>
      <c r="P502">
        <f>IF(IFERROR(VLOOKUP(crocodile_dataset[[#This Row],[Observation ID]],A504:A1502,1,FALSE),0),1,0)</f>
        <v>0</v>
      </c>
    </row>
    <row r="503" spans="1:16" x14ac:dyDescent="0.2">
      <c r="A503" s="4">
        <v>502</v>
      </c>
      <c r="B503" s="3" t="s">
        <v>59</v>
      </c>
      <c r="C503" s="3" t="s">
        <v>60</v>
      </c>
      <c r="D503" s="3" t="s">
        <v>17</v>
      </c>
      <c r="E503" s="3" t="s">
        <v>18</v>
      </c>
      <c r="F503" s="1">
        <v>1.87</v>
      </c>
      <c r="G503" s="1">
        <v>57.7</v>
      </c>
      <c r="H503" s="3" t="s">
        <v>37</v>
      </c>
      <c r="I503" s="3" t="s">
        <v>104</v>
      </c>
      <c r="J503" s="2" t="s">
        <v>1616</v>
      </c>
      <c r="K503" s="3" t="s">
        <v>98</v>
      </c>
      <c r="L503" s="3" t="s">
        <v>581</v>
      </c>
      <c r="M503" s="3" t="s">
        <v>41</v>
      </c>
      <c r="N503" s="3" t="s">
        <v>1617</v>
      </c>
      <c r="O503" s="3" t="s">
        <v>1618</v>
      </c>
      <c r="P503">
        <f>IF(IFERROR(VLOOKUP(crocodile_dataset[[#This Row],[Observation ID]],A505:A1503,1,FALSE),0),1,0)</f>
        <v>0</v>
      </c>
    </row>
    <row r="504" spans="1:16" x14ac:dyDescent="0.2">
      <c r="A504" s="4">
        <v>503</v>
      </c>
      <c r="B504" s="3" t="s">
        <v>320</v>
      </c>
      <c r="C504" s="3" t="s">
        <v>321</v>
      </c>
      <c r="D504" s="3" t="s">
        <v>17</v>
      </c>
      <c r="E504" s="3" t="s">
        <v>203</v>
      </c>
      <c r="F504" s="1">
        <v>2.4</v>
      </c>
      <c r="G504" s="1">
        <v>98</v>
      </c>
      <c r="H504" s="3" t="s">
        <v>61</v>
      </c>
      <c r="I504" s="3" t="s">
        <v>104</v>
      </c>
      <c r="J504" s="2" t="s">
        <v>1619</v>
      </c>
      <c r="K504" s="3" t="s">
        <v>354</v>
      </c>
      <c r="L504" s="3" t="s">
        <v>23</v>
      </c>
      <c r="M504" s="3" t="s">
        <v>323</v>
      </c>
      <c r="N504" s="3" t="s">
        <v>1620</v>
      </c>
      <c r="O504" s="3" t="s">
        <v>1621</v>
      </c>
      <c r="P504">
        <f>IF(IFERROR(VLOOKUP(crocodile_dataset[[#This Row],[Observation ID]],A506:A1504,1,FALSE),0),1,0)</f>
        <v>0</v>
      </c>
    </row>
    <row r="505" spans="1:16" x14ac:dyDescent="0.2">
      <c r="A505" s="4">
        <v>504</v>
      </c>
      <c r="B505" s="3" t="s">
        <v>35</v>
      </c>
      <c r="C505" s="3" t="s">
        <v>36</v>
      </c>
      <c r="D505" s="3" t="s">
        <v>17</v>
      </c>
      <c r="E505" s="3" t="s">
        <v>18</v>
      </c>
      <c r="F505" s="1">
        <v>3.77</v>
      </c>
      <c r="G505" s="1">
        <v>400</v>
      </c>
      <c r="H505" s="3" t="s">
        <v>19</v>
      </c>
      <c r="I505" s="3" t="s">
        <v>104</v>
      </c>
      <c r="J505" s="2" t="s">
        <v>1622</v>
      </c>
      <c r="K505" s="3" t="s">
        <v>240</v>
      </c>
      <c r="L505" s="3" t="s">
        <v>244</v>
      </c>
      <c r="M505" s="3" t="s">
        <v>41</v>
      </c>
      <c r="N505" s="3" t="s">
        <v>1623</v>
      </c>
      <c r="O505" s="3" t="s">
        <v>1624</v>
      </c>
      <c r="P505">
        <f>IF(IFERROR(VLOOKUP(crocodile_dataset[[#This Row],[Observation ID]],A507:A1505,1,FALSE),0),1,0)</f>
        <v>0</v>
      </c>
    </row>
    <row r="506" spans="1:16" x14ac:dyDescent="0.2">
      <c r="A506" s="4">
        <v>505</v>
      </c>
      <c r="B506" s="3" t="s">
        <v>183</v>
      </c>
      <c r="C506" s="3" t="s">
        <v>184</v>
      </c>
      <c r="D506" s="3" t="s">
        <v>17</v>
      </c>
      <c r="E506" s="3" t="s">
        <v>18</v>
      </c>
      <c r="F506" s="1">
        <v>1.74</v>
      </c>
      <c r="G506" s="1">
        <v>52.7</v>
      </c>
      <c r="H506" s="3" t="s">
        <v>61</v>
      </c>
      <c r="I506" s="3" t="s">
        <v>20</v>
      </c>
      <c r="J506" s="2" t="s">
        <v>1625</v>
      </c>
      <c r="K506" s="3" t="s">
        <v>130</v>
      </c>
      <c r="L506" s="3" t="s">
        <v>46</v>
      </c>
      <c r="M506" s="3" t="s">
        <v>41</v>
      </c>
      <c r="N506" s="3" t="s">
        <v>1626</v>
      </c>
      <c r="O506" s="3" t="s">
        <v>1627</v>
      </c>
      <c r="P506">
        <f>IF(IFERROR(VLOOKUP(crocodile_dataset[[#This Row],[Observation ID]],A508:A1506,1,FALSE),0),1,0)</f>
        <v>0</v>
      </c>
    </row>
    <row r="507" spans="1:16" x14ac:dyDescent="0.2">
      <c r="A507" s="4">
        <v>506</v>
      </c>
      <c r="B507" s="3" t="s">
        <v>207</v>
      </c>
      <c r="C507" s="3" t="s">
        <v>208</v>
      </c>
      <c r="D507" s="3" t="s">
        <v>17</v>
      </c>
      <c r="E507" s="3" t="s">
        <v>18</v>
      </c>
      <c r="F507" s="1">
        <v>0.84</v>
      </c>
      <c r="G507" s="1">
        <v>25</v>
      </c>
      <c r="H507" s="3" t="s">
        <v>37</v>
      </c>
      <c r="I507" s="3" t="s">
        <v>104</v>
      </c>
      <c r="J507" s="2" t="s">
        <v>1628</v>
      </c>
      <c r="K507" s="3" t="s">
        <v>210</v>
      </c>
      <c r="L507" s="3" t="s">
        <v>452</v>
      </c>
      <c r="M507" s="3" t="s">
        <v>24</v>
      </c>
      <c r="N507" s="3" t="s">
        <v>1629</v>
      </c>
      <c r="O507" s="3" t="s">
        <v>1630</v>
      </c>
      <c r="P507">
        <f>IF(IFERROR(VLOOKUP(crocodile_dataset[[#This Row],[Observation ID]],A509:A1507,1,FALSE),0),1,0)</f>
        <v>0</v>
      </c>
    </row>
    <row r="508" spans="1:16" x14ac:dyDescent="0.2">
      <c r="A508" s="4">
        <v>507</v>
      </c>
      <c r="B508" s="3" t="s">
        <v>183</v>
      </c>
      <c r="C508" s="3" t="s">
        <v>184</v>
      </c>
      <c r="D508" s="3" t="s">
        <v>17</v>
      </c>
      <c r="E508" s="3" t="s">
        <v>18</v>
      </c>
      <c r="F508" s="1">
        <v>1.45</v>
      </c>
      <c r="G508" s="1">
        <v>41.6</v>
      </c>
      <c r="H508" s="3" t="s">
        <v>37</v>
      </c>
      <c r="I508" s="3" t="s">
        <v>104</v>
      </c>
      <c r="J508" s="2" t="s">
        <v>1631</v>
      </c>
      <c r="K508" s="3" t="s">
        <v>130</v>
      </c>
      <c r="L508" s="3" t="s">
        <v>195</v>
      </c>
      <c r="M508" s="3" t="s">
        <v>41</v>
      </c>
      <c r="N508" s="3" t="s">
        <v>1632</v>
      </c>
      <c r="O508" s="3" t="s">
        <v>1633</v>
      </c>
      <c r="P508">
        <f>IF(IFERROR(VLOOKUP(crocodile_dataset[[#This Row],[Observation ID]],A510:A1508,1,FALSE),0),1,0)</f>
        <v>0</v>
      </c>
    </row>
    <row r="509" spans="1:16" x14ac:dyDescent="0.2">
      <c r="A509" s="4">
        <v>508</v>
      </c>
      <c r="B509" s="3" t="s">
        <v>188</v>
      </c>
      <c r="C509" s="3" t="s">
        <v>189</v>
      </c>
      <c r="D509" s="3" t="s">
        <v>17</v>
      </c>
      <c r="E509" s="3" t="s">
        <v>18</v>
      </c>
      <c r="F509" s="1">
        <v>2.96</v>
      </c>
      <c r="G509" s="1">
        <v>118</v>
      </c>
      <c r="H509" s="3" t="s">
        <v>19</v>
      </c>
      <c r="I509" s="3" t="s">
        <v>38</v>
      </c>
      <c r="J509" s="2" t="s">
        <v>1634</v>
      </c>
      <c r="K509" s="3" t="s">
        <v>191</v>
      </c>
      <c r="L509" s="3" t="s">
        <v>80</v>
      </c>
      <c r="M509" s="3" t="s">
        <v>24</v>
      </c>
      <c r="N509" s="3" t="s">
        <v>1635</v>
      </c>
      <c r="O509" s="3" t="s">
        <v>1636</v>
      </c>
      <c r="P509">
        <f>IF(IFERROR(VLOOKUP(crocodile_dataset[[#This Row],[Observation ID]],A511:A1509,1,FALSE),0),1,0)</f>
        <v>0</v>
      </c>
    </row>
    <row r="510" spans="1:16" x14ac:dyDescent="0.2">
      <c r="A510" s="4">
        <v>509</v>
      </c>
      <c r="B510" s="3" t="s">
        <v>87</v>
      </c>
      <c r="C510" s="3" t="s">
        <v>88</v>
      </c>
      <c r="D510" s="3" t="s">
        <v>17</v>
      </c>
      <c r="E510" s="3" t="s">
        <v>69</v>
      </c>
      <c r="F510" s="1">
        <v>1.61</v>
      </c>
      <c r="G510" s="1">
        <v>25</v>
      </c>
      <c r="H510" s="3" t="s">
        <v>19</v>
      </c>
      <c r="I510" s="3" t="s">
        <v>104</v>
      </c>
      <c r="J510" s="2" t="s">
        <v>1637</v>
      </c>
      <c r="K510" s="3" t="s">
        <v>297</v>
      </c>
      <c r="L510" s="3" t="s">
        <v>72</v>
      </c>
      <c r="M510" s="3" t="s">
        <v>32</v>
      </c>
      <c r="N510" s="3" t="s">
        <v>1638</v>
      </c>
      <c r="O510" s="3" t="s">
        <v>1639</v>
      </c>
      <c r="P510">
        <f>IF(IFERROR(VLOOKUP(crocodile_dataset[[#This Row],[Observation ID]],A512:A1510,1,FALSE),0),1,0)</f>
        <v>0</v>
      </c>
    </row>
    <row r="511" spans="1:16" x14ac:dyDescent="0.2">
      <c r="A511" s="4">
        <v>510</v>
      </c>
      <c r="B511" s="3" t="s">
        <v>183</v>
      </c>
      <c r="C511" s="3" t="s">
        <v>184</v>
      </c>
      <c r="D511" s="3" t="s">
        <v>17</v>
      </c>
      <c r="E511" s="3" t="s">
        <v>18</v>
      </c>
      <c r="F511" s="1">
        <v>2.25</v>
      </c>
      <c r="G511" s="1">
        <v>74.599999999999994</v>
      </c>
      <c r="H511" s="3" t="s">
        <v>61</v>
      </c>
      <c r="I511" s="3" t="s">
        <v>104</v>
      </c>
      <c r="J511" s="2" t="s">
        <v>1008</v>
      </c>
      <c r="K511" s="3" t="s">
        <v>130</v>
      </c>
      <c r="L511" s="3" t="s">
        <v>46</v>
      </c>
      <c r="M511" s="3" t="s">
        <v>41</v>
      </c>
      <c r="N511" s="3" t="s">
        <v>1640</v>
      </c>
      <c r="O511" s="3" t="s">
        <v>1641</v>
      </c>
      <c r="P511">
        <f>IF(IFERROR(VLOOKUP(crocodile_dataset[[#This Row],[Observation ID]],A513:A1511,1,FALSE),0),1,0)</f>
        <v>0</v>
      </c>
    </row>
    <row r="512" spans="1:16" x14ac:dyDescent="0.2">
      <c r="A512" s="4">
        <v>511</v>
      </c>
      <c r="B512" s="3" t="s">
        <v>392</v>
      </c>
      <c r="C512" s="3" t="s">
        <v>393</v>
      </c>
      <c r="D512" s="3" t="s">
        <v>17</v>
      </c>
      <c r="E512" s="3" t="s">
        <v>18</v>
      </c>
      <c r="F512" s="1">
        <v>0.56999999999999995</v>
      </c>
      <c r="G512" s="1">
        <v>33.6</v>
      </c>
      <c r="H512" s="3" t="s">
        <v>156</v>
      </c>
      <c r="I512" s="3" t="s">
        <v>20</v>
      </c>
      <c r="J512" s="2" t="s">
        <v>1642</v>
      </c>
      <c r="K512" s="3" t="s">
        <v>191</v>
      </c>
      <c r="L512" s="3" t="s">
        <v>46</v>
      </c>
      <c r="M512" s="3" t="s">
        <v>24</v>
      </c>
      <c r="N512" s="3" t="s">
        <v>1643</v>
      </c>
      <c r="O512" s="3" t="s">
        <v>1644</v>
      </c>
      <c r="P512">
        <f>IF(IFERROR(VLOOKUP(crocodile_dataset[[#This Row],[Observation ID]],A514:A1512,1,FALSE),0),1,0)</f>
        <v>0</v>
      </c>
    </row>
    <row r="513" spans="1:16" x14ac:dyDescent="0.2">
      <c r="A513" s="4">
        <v>512</v>
      </c>
      <c r="B513" s="3" t="s">
        <v>76</v>
      </c>
      <c r="C513" s="3" t="s">
        <v>77</v>
      </c>
      <c r="D513" s="3" t="s">
        <v>17</v>
      </c>
      <c r="E513" s="3" t="s">
        <v>18</v>
      </c>
      <c r="F513" s="1">
        <v>2.7</v>
      </c>
      <c r="G513" s="1">
        <v>118.5</v>
      </c>
      <c r="H513" s="3" t="s">
        <v>19</v>
      </c>
      <c r="I513" s="3" t="s">
        <v>104</v>
      </c>
      <c r="J513" s="2" t="s">
        <v>1645</v>
      </c>
      <c r="K513" s="3" t="s">
        <v>350</v>
      </c>
      <c r="L513" s="3" t="s">
        <v>80</v>
      </c>
      <c r="M513" s="3" t="s">
        <v>24</v>
      </c>
      <c r="N513" s="3" t="s">
        <v>1646</v>
      </c>
      <c r="O513" s="3" t="s">
        <v>1647</v>
      </c>
      <c r="P513">
        <f>IF(IFERROR(VLOOKUP(crocodile_dataset[[#This Row],[Observation ID]],A515:A1513,1,FALSE),0),1,0)</f>
        <v>0</v>
      </c>
    </row>
    <row r="514" spans="1:16" x14ac:dyDescent="0.2">
      <c r="A514" s="4">
        <v>513</v>
      </c>
      <c r="B514" s="3" t="s">
        <v>207</v>
      </c>
      <c r="C514" s="3" t="s">
        <v>208</v>
      </c>
      <c r="D514" s="3" t="s">
        <v>17</v>
      </c>
      <c r="E514" s="3" t="s">
        <v>18</v>
      </c>
      <c r="F514" s="1">
        <v>2.0099999999999998</v>
      </c>
      <c r="G514" s="1">
        <v>60.8</v>
      </c>
      <c r="H514" s="3" t="s">
        <v>19</v>
      </c>
      <c r="I514" s="3" t="s">
        <v>38</v>
      </c>
      <c r="J514" s="2" t="s">
        <v>1648</v>
      </c>
      <c r="K514" s="3" t="s">
        <v>210</v>
      </c>
      <c r="L514" s="3" t="s">
        <v>211</v>
      </c>
      <c r="M514" s="3" t="s">
        <v>24</v>
      </c>
      <c r="N514" s="3" t="s">
        <v>1649</v>
      </c>
      <c r="O514" s="3" t="s">
        <v>1650</v>
      </c>
      <c r="P514">
        <f>IF(IFERROR(VLOOKUP(crocodile_dataset[[#This Row],[Observation ID]],A516:A1514,1,FALSE),0),1,0)</f>
        <v>0</v>
      </c>
    </row>
    <row r="515" spans="1:16" x14ac:dyDescent="0.2">
      <c r="A515" s="4">
        <v>514</v>
      </c>
      <c r="B515" s="3" t="s">
        <v>27</v>
      </c>
      <c r="C515" s="3" t="s">
        <v>28</v>
      </c>
      <c r="D515" s="3" t="s">
        <v>17</v>
      </c>
      <c r="E515" s="3" t="s">
        <v>18</v>
      </c>
      <c r="F515" s="1">
        <v>3.94</v>
      </c>
      <c r="G515" s="1">
        <v>324.60000000000002</v>
      </c>
      <c r="H515" s="3" t="s">
        <v>19</v>
      </c>
      <c r="I515" s="3" t="s">
        <v>20</v>
      </c>
      <c r="J515" s="2" t="s">
        <v>1651</v>
      </c>
      <c r="K515" s="3" t="s">
        <v>148</v>
      </c>
      <c r="L515" s="3" t="s">
        <v>31</v>
      </c>
      <c r="M515" s="3" t="s">
        <v>32</v>
      </c>
      <c r="N515" s="3" t="s">
        <v>1652</v>
      </c>
      <c r="O515" s="3" t="s">
        <v>1653</v>
      </c>
      <c r="P515">
        <f>IF(IFERROR(VLOOKUP(crocodile_dataset[[#This Row],[Observation ID]],A517:A1515,1,FALSE),0),1,0)</f>
        <v>0</v>
      </c>
    </row>
    <row r="516" spans="1:16" x14ac:dyDescent="0.2">
      <c r="A516" s="4">
        <v>515</v>
      </c>
      <c r="B516" s="3" t="s">
        <v>27</v>
      </c>
      <c r="C516" s="3" t="s">
        <v>28</v>
      </c>
      <c r="D516" s="3" t="s">
        <v>17</v>
      </c>
      <c r="E516" s="3" t="s">
        <v>18</v>
      </c>
      <c r="F516" s="1">
        <v>0.28000000000000003</v>
      </c>
      <c r="G516" s="1">
        <v>73.099999999999994</v>
      </c>
      <c r="H516" s="3" t="s">
        <v>156</v>
      </c>
      <c r="I516" s="3" t="s">
        <v>38</v>
      </c>
      <c r="J516" s="2" t="s">
        <v>1654</v>
      </c>
      <c r="K516" s="3" t="s">
        <v>177</v>
      </c>
      <c r="L516" s="3" t="s">
        <v>131</v>
      </c>
      <c r="M516" s="3" t="s">
        <v>32</v>
      </c>
      <c r="N516" s="3" t="s">
        <v>1655</v>
      </c>
      <c r="O516" s="3" t="s">
        <v>1656</v>
      </c>
      <c r="P516">
        <f>IF(IFERROR(VLOOKUP(crocodile_dataset[[#This Row],[Observation ID]],A518:A1516,1,FALSE),0),1,0)</f>
        <v>0</v>
      </c>
    </row>
    <row r="517" spans="1:16" x14ac:dyDescent="0.2">
      <c r="A517" s="4">
        <v>516</v>
      </c>
      <c r="B517" s="3" t="s">
        <v>76</v>
      </c>
      <c r="C517" s="3" t="s">
        <v>77</v>
      </c>
      <c r="D517" s="3" t="s">
        <v>17</v>
      </c>
      <c r="E517" s="3" t="s">
        <v>18</v>
      </c>
      <c r="F517" s="1">
        <v>2.41</v>
      </c>
      <c r="G517" s="1">
        <v>96.7</v>
      </c>
      <c r="H517" s="3" t="s">
        <v>19</v>
      </c>
      <c r="I517" s="3" t="s">
        <v>38</v>
      </c>
      <c r="J517" s="2" t="s">
        <v>1657</v>
      </c>
      <c r="K517" s="3" t="s">
        <v>603</v>
      </c>
      <c r="L517" s="3" t="s">
        <v>216</v>
      </c>
      <c r="M517" s="3" t="s">
        <v>24</v>
      </c>
      <c r="N517" s="3" t="s">
        <v>1658</v>
      </c>
      <c r="O517" s="3" t="s">
        <v>1659</v>
      </c>
      <c r="P517">
        <f>IF(IFERROR(VLOOKUP(crocodile_dataset[[#This Row],[Observation ID]],A519:A1517,1,FALSE),0),1,0)</f>
        <v>0</v>
      </c>
    </row>
    <row r="518" spans="1:16" x14ac:dyDescent="0.2">
      <c r="A518" s="4">
        <v>517</v>
      </c>
      <c r="B518" s="3" t="s">
        <v>188</v>
      </c>
      <c r="C518" s="3" t="s">
        <v>189</v>
      </c>
      <c r="D518" s="3" t="s">
        <v>17</v>
      </c>
      <c r="E518" s="3" t="s">
        <v>18</v>
      </c>
      <c r="F518" s="1">
        <v>2.2200000000000002</v>
      </c>
      <c r="G518" s="1">
        <v>66</v>
      </c>
      <c r="H518" s="3" t="s">
        <v>61</v>
      </c>
      <c r="I518" s="3" t="s">
        <v>104</v>
      </c>
      <c r="J518" s="2" t="s">
        <v>1660</v>
      </c>
      <c r="K518" s="3" t="s">
        <v>252</v>
      </c>
      <c r="L518" s="3" t="s">
        <v>23</v>
      </c>
      <c r="M518" s="3" t="s">
        <v>24</v>
      </c>
      <c r="N518" s="3" t="s">
        <v>1661</v>
      </c>
      <c r="O518" s="3" t="s">
        <v>1662</v>
      </c>
      <c r="P518">
        <f>IF(IFERROR(VLOOKUP(crocodile_dataset[[#This Row],[Observation ID]],A520:A1518,1,FALSE),0),1,0)</f>
        <v>0</v>
      </c>
    </row>
    <row r="519" spans="1:16" x14ac:dyDescent="0.2">
      <c r="A519" s="4">
        <v>518</v>
      </c>
      <c r="B519" s="3" t="s">
        <v>115</v>
      </c>
      <c r="C519" s="3" t="s">
        <v>116</v>
      </c>
      <c r="D519" s="3" t="s">
        <v>17</v>
      </c>
      <c r="E519" s="3" t="s">
        <v>18</v>
      </c>
      <c r="F519" s="1">
        <v>3.69</v>
      </c>
      <c r="G519" s="1">
        <v>379.4</v>
      </c>
      <c r="H519" s="3" t="s">
        <v>19</v>
      </c>
      <c r="I519" s="3" t="s">
        <v>20</v>
      </c>
      <c r="J519" s="2" t="s">
        <v>1663</v>
      </c>
      <c r="K519" s="3" t="s">
        <v>223</v>
      </c>
      <c r="L519" s="3" t="s">
        <v>56</v>
      </c>
      <c r="M519" s="3" t="s">
        <v>24</v>
      </c>
      <c r="N519" s="3" t="s">
        <v>1664</v>
      </c>
      <c r="O519" s="3" t="s">
        <v>1665</v>
      </c>
      <c r="P519">
        <f>IF(IFERROR(VLOOKUP(crocodile_dataset[[#This Row],[Observation ID]],A521:A1519,1,FALSE),0),1,0)</f>
        <v>0</v>
      </c>
    </row>
    <row r="520" spans="1:16" x14ac:dyDescent="0.2">
      <c r="A520" s="4">
        <v>519</v>
      </c>
      <c r="B520" s="3" t="s">
        <v>145</v>
      </c>
      <c r="C520" s="3" t="s">
        <v>146</v>
      </c>
      <c r="D520" s="3" t="s">
        <v>17</v>
      </c>
      <c r="E520" s="3" t="s">
        <v>18</v>
      </c>
      <c r="F520" s="1">
        <v>2.63</v>
      </c>
      <c r="G520" s="1">
        <v>97.3</v>
      </c>
      <c r="H520" s="3" t="s">
        <v>61</v>
      </c>
      <c r="I520" s="3" t="s">
        <v>38</v>
      </c>
      <c r="J520" s="2" t="s">
        <v>1666</v>
      </c>
      <c r="K520" s="3" t="s">
        <v>148</v>
      </c>
      <c r="L520" s="3" t="s">
        <v>23</v>
      </c>
      <c r="M520" s="3" t="s">
        <v>41</v>
      </c>
      <c r="N520" s="3" t="s">
        <v>1667</v>
      </c>
      <c r="O520" s="3" t="s">
        <v>1668</v>
      </c>
      <c r="P520">
        <f>IF(IFERROR(VLOOKUP(crocodile_dataset[[#This Row],[Observation ID]],A522:A1520,1,FALSE),0),1,0)</f>
        <v>0</v>
      </c>
    </row>
    <row r="521" spans="1:16" x14ac:dyDescent="0.2">
      <c r="A521" s="4">
        <v>520</v>
      </c>
      <c r="B521" s="3" t="s">
        <v>320</v>
      </c>
      <c r="C521" s="3" t="s">
        <v>321</v>
      </c>
      <c r="D521" s="3" t="s">
        <v>17</v>
      </c>
      <c r="E521" s="3" t="s">
        <v>203</v>
      </c>
      <c r="F521" s="1">
        <v>2.67</v>
      </c>
      <c r="G521" s="1">
        <v>143.19999999999999</v>
      </c>
      <c r="H521" s="3" t="s">
        <v>19</v>
      </c>
      <c r="I521" s="3" t="s">
        <v>20</v>
      </c>
      <c r="J521" s="2" t="s">
        <v>1669</v>
      </c>
      <c r="K521" s="3" t="s">
        <v>297</v>
      </c>
      <c r="L521" s="3" t="s">
        <v>23</v>
      </c>
      <c r="M521" s="3" t="s">
        <v>323</v>
      </c>
      <c r="N521" s="3" t="s">
        <v>1670</v>
      </c>
      <c r="O521" s="3" t="s">
        <v>1671</v>
      </c>
      <c r="P521">
        <f>IF(IFERROR(VLOOKUP(crocodile_dataset[[#This Row],[Observation ID]],A523:A1521,1,FALSE),0),1,0)</f>
        <v>0</v>
      </c>
    </row>
    <row r="522" spans="1:16" x14ac:dyDescent="0.2">
      <c r="A522" s="4">
        <v>521</v>
      </c>
      <c r="B522" s="3" t="s">
        <v>115</v>
      </c>
      <c r="C522" s="3" t="s">
        <v>116</v>
      </c>
      <c r="D522" s="3" t="s">
        <v>17</v>
      </c>
      <c r="E522" s="3" t="s">
        <v>18</v>
      </c>
      <c r="F522" s="1">
        <v>3.78</v>
      </c>
      <c r="G522" s="1">
        <v>419.4</v>
      </c>
      <c r="H522" s="3" t="s">
        <v>19</v>
      </c>
      <c r="I522" s="3" t="s">
        <v>104</v>
      </c>
      <c r="J522" s="2" t="s">
        <v>1672</v>
      </c>
      <c r="K522" s="3" t="s">
        <v>152</v>
      </c>
      <c r="L522" s="3" t="s">
        <v>56</v>
      </c>
      <c r="M522" s="3" t="s">
        <v>24</v>
      </c>
      <c r="N522" s="3" t="s">
        <v>1673</v>
      </c>
      <c r="O522" s="3" t="s">
        <v>1674</v>
      </c>
      <c r="P522">
        <f>IF(IFERROR(VLOOKUP(crocodile_dataset[[#This Row],[Observation ID]],A524:A1522,1,FALSE),0),1,0)</f>
        <v>0</v>
      </c>
    </row>
    <row r="523" spans="1:16" x14ac:dyDescent="0.2">
      <c r="A523" s="4">
        <v>522</v>
      </c>
      <c r="B523" s="3" t="s">
        <v>188</v>
      </c>
      <c r="C523" s="3" t="s">
        <v>189</v>
      </c>
      <c r="D523" s="3" t="s">
        <v>17</v>
      </c>
      <c r="E523" s="3" t="s">
        <v>18</v>
      </c>
      <c r="F523" s="1">
        <v>2.54</v>
      </c>
      <c r="G523" s="1">
        <v>84.7</v>
      </c>
      <c r="H523" s="3" t="s">
        <v>19</v>
      </c>
      <c r="I523" s="3" t="s">
        <v>20</v>
      </c>
      <c r="J523" s="2" t="s">
        <v>1675</v>
      </c>
      <c r="K523" s="3" t="s">
        <v>191</v>
      </c>
      <c r="L523" s="3" t="s">
        <v>23</v>
      </c>
      <c r="M523" s="3" t="s">
        <v>24</v>
      </c>
      <c r="N523" s="3" t="s">
        <v>1676</v>
      </c>
      <c r="O523" s="3" t="s">
        <v>1677</v>
      </c>
      <c r="P523">
        <f>IF(IFERROR(VLOOKUP(crocodile_dataset[[#This Row],[Observation ID]],A525:A1523,1,FALSE),0),1,0)</f>
        <v>0</v>
      </c>
    </row>
    <row r="524" spans="1:16" x14ac:dyDescent="0.2">
      <c r="A524" s="4">
        <v>523</v>
      </c>
      <c r="B524" s="3" t="s">
        <v>127</v>
      </c>
      <c r="C524" s="3" t="s">
        <v>128</v>
      </c>
      <c r="D524" s="3" t="s">
        <v>17</v>
      </c>
      <c r="E524" s="3" t="s">
        <v>18</v>
      </c>
      <c r="F524" s="1">
        <v>3.61</v>
      </c>
      <c r="G524" s="1">
        <v>399.7</v>
      </c>
      <c r="H524" s="3" t="s">
        <v>37</v>
      </c>
      <c r="I524" s="3" t="s">
        <v>20</v>
      </c>
      <c r="J524" s="2" t="s">
        <v>1678</v>
      </c>
      <c r="K524" s="3" t="s">
        <v>52</v>
      </c>
      <c r="L524" s="3" t="s">
        <v>266</v>
      </c>
      <c r="M524" s="3" t="s">
        <v>24</v>
      </c>
      <c r="N524" s="3" t="s">
        <v>1679</v>
      </c>
      <c r="O524" s="3" t="s">
        <v>1680</v>
      </c>
      <c r="P524">
        <f>IF(IFERROR(VLOOKUP(crocodile_dataset[[#This Row],[Observation ID]],A526:A1524,1,FALSE),0),1,0)</f>
        <v>0</v>
      </c>
    </row>
    <row r="525" spans="1:16" x14ac:dyDescent="0.2">
      <c r="A525" s="4">
        <v>524</v>
      </c>
      <c r="B525" s="3" t="s">
        <v>201</v>
      </c>
      <c r="C525" s="3" t="s">
        <v>202</v>
      </c>
      <c r="D525" s="3" t="s">
        <v>17</v>
      </c>
      <c r="E525" s="3" t="s">
        <v>203</v>
      </c>
      <c r="F525" s="1">
        <v>0.26</v>
      </c>
      <c r="G525" s="1">
        <v>44.6</v>
      </c>
      <c r="H525" s="3" t="s">
        <v>156</v>
      </c>
      <c r="I525" s="3" t="s">
        <v>104</v>
      </c>
      <c r="J525" s="2" t="s">
        <v>987</v>
      </c>
      <c r="K525" s="3" t="s">
        <v>90</v>
      </c>
      <c r="L525" s="3" t="s">
        <v>23</v>
      </c>
      <c r="M525" s="3" t="s">
        <v>41</v>
      </c>
      <c r="N525" s="3" t="s">
        <v>1681</v>
      </c>
      <c r="O525" s="3" t="s">
        <v>1682</v>
      </c>
      <c r="P525">
        <f>IF(IFERROR(VLOOKUP(crocodile_dataset[[#This Row],[Observation ID]],A527:A1525,1,FALSE),0),1,0)</f>
        <v>0</v>
      </c>
    </row>
    <row r="526" spans="1:16" x14ac:dyDescent="0.2">
      <c r="A526" s="4">
        <v>525</v>
      </c>
      <c r="B526" s="3" t="s">
        <v>59</v>
      </c>
      <c r="C526" s="3" t="s">
        <v>60</v>
      </c>
      <c r="D526" s="3" t="s">
        <v>17</v>
      </c>
      <c r="E526" s="3" t="s">
        <v>18</v>
      </c>
      <c r="F526" s="1">
        <v>2.97</v>
      </c>
      <c r="G526" s="1">
        <v>179.8</v>
      </c>
      <c r="H526" s="3" t="s">
        <v>61</v>
      </c>
      <c r="I526" s="3" t="s">
        <v>20</v>
      </c>
      <c r="J526" s="2" t="s">
        <v>1683</v>
      </c>
      <c r="K526" s="3" t="s">
        <v>293</v>
      </c>
      <c r="L526" s="3" t="s">
        <v>64</v>
      </c>
      <c r="M526" s="3" t="s">
        <v>41</v>
      </c>
      <c r="N526" s="3" t="s">
        <v>1684</v>
      </c>
      <c r="O526" s="3" t="s">
        <v>1685</v>
      </c>
      <c r="P526">
        <f>IF(IFERROR(VLOOKUP(crocodile_dataset[[#This Row],[Observation ID]],A528:A1526,1,FALSE),0),1,0)</f>
        <v>0</v>
      </c>
    </row>
    <row r="527" spans="1:16" x14ac:dyDescent="0.2">
      <c r="A527" s="4">
        <v>526</v>
      </c>
      <c r="B527" s="3" t="s">
        <v>145</v>
      </c>
      <c r="C527" s="3" t="s">
        <v>146</v>
      </c>
      <c r="D527" s="3" t="s">
        <v>17</v>
      </c>
      <c r="E527" s="3" t="s">
        <v>18</v>
      </c>
      <c r="F527" s="1">
        <v>1.95</v>
      </c>
      <c r="G527" s="1">
        <v>69.2</v>
      </c>
      <c r="H527" s="3" t="s">
        <v>37</v>
      </c>
      <c r="I527" s="3" t="s">
        <v>104</v>
      </c>
      <c r="J527" s="2" t="s">
        <v>1686</v>
      </c>
      <c r="K527" s="3" t="s">
        <v>148</v>
      </c>
      <c r="L527" s="3" t="s">
        <v>23</v>
      </c>
      <c r="M527" s="3" t="s">
        <v>41</v>
      </c>
      <c r="N527" s="3" t="s">
        <v>1687</v>
      </c>
      <c r="O527" s="3" t="s">
        <v>1688</v>
      </c>
      <c r="P527">
        <f>IF(IFERROR(VLOOKUP(crocodile_dataset[[#This Row],[Observation ID]],A529:A1527,1,FALSE),0),1,0)</f>
        <v>0</v>
      </c>
    </row>
    <row r="528" spans="1:16" x14ac:dyDescent="0.2">
      <c r="A528" s="4">
        <v>527</v>
      </c>
      <c r="B528" s="3" t="s">
        <v>15</v>
      </c>
      <c r="C528" s="3" t="s">
        <v>16</v>
      </c>
      <c r="D528" s="3" t="s">
        <v>17</v>
      </c>
      <c r="E528" s="3" t="s">
        <v>18</v>
      </c>
      <c r="F528" s="1">
        <v>0.79</v>
      </c>
      <c r="G528" s="1">
        <v>32.4</v>
      </c>
      <c r="H528" s="3" t="s">
        <v>37</v>
      </c>
      <c r="I528" s="3" t="s">
        <v>104</v>
      </c>
      <c r="J528" s="2" t="s">
        <v>1689</v>
      </c>
      <c r="K528" s="3" t="s">
        <v>233</v>
      </c>
      <c r="L528" s="3" t="s">
        <v>84</v>
      </c>
      <c r="M528" s="3" t="s">
        <v>24</v>
      </c>
      <c r="N528" s="3" t="s">
        <v>1690</v>
      </c>
      <c r="O528" s="3" t="s">
        <v>1691</v>
      </c>
      <c r="P528">
        <f>IF(IFERROR(VLOOKUP(crocodile_dataset[[#This Row],[Observation ID]],A530:A1528,1,FALSE),0),1,0)</f>
        <v>0</v>
      </c>
    </row>
    <row r="529" spans="1:16" x14ac:dyDescent="0.2">
      <c r="A529" s="4">
        <v>528</v>
      </c>
      <c r="B529" s="3" t="s">
        <v>115</v>
      </c>
      <c r="C529" s="3" t="s">
        <v>116</v>
      </c>
      <c r="D529" s="3" t="s">
        <v>17</v>
      </c>
      <c r="E529" s="3" t="s">
        <v>18</v>
      </c>
      <c r="F529" s="1">
        <v>4.41</v>
      </c>
      <c r="G529" s="1">
        <v>646.1</v>
      </c>
      <c r="H529" s="3" t="s">
        <v>19</v>
      </c>
      <c r="I529" s="3" t="s">
        <v>104</v>
      </c>
      <c r="J529" s="2" t="s">
        <v>1692</v>
      </c>
      <c r="K529" s="3" t="s">
        <v>139</v>
      </c>
      <c r="L529" s="3" t="s">
        <v>46</v>
      </c>
      <c r="M529" s="3" t="s">
        <v>24</v>
      </c>
      <c r="N529" s="3" t="s">
        <v>1693</v>
      </c>
      <c r="O529" s="3" t="s">
        <v>1694</v>
      </c>
      <c r="P529">
        <f>IF(IFERROR(VLOOKUP(crocodile_dataset[[#This Row],[Observation ID]],A531:A1529,1,FALSE),0),1,0)</f>
        <v>0</v>
      </c>
    </row>
    <row r="530" spans="1:16" x14ac:dyDescent="0.2">
      <c r="A530" s="4">
        <v>529</v>
      </c>
      <c r="B530" s="3" t="s">
        <v>392</v>
      </c>
      <c r="C530" s="3" t="s">
        <v>393</v>
      </c>
      <c r="D530" s="3" t="s">
        <v>17</v>
      </c>
      <c r="E530" s="3" t="s">
        <v>18</v>
      </c>
      <c r="F530" s="1">
        <v>3.18</v>
      </c>
      <c r="G530" s="1">
        <v>153.5</v>
      </c>
      <c r="H530" s="3" t="s">
        <v>61</v>
      </c>
      <c r="I530" s="3" t="s">
        <v>20</v>
      </c>
      <c r="J530" s="2" t="s">
        <v>1695</v>
      </c>
      <c r="K530" s="3" t="s">
        <v>191</v>
      </c>
      <c r="L530" s="3" t="s">
        <v>46</v>
      </c>
      <c r="M530" s="3" t="s">
        <v>24</v>
      </c>
      <c r="N530" s="3" t="s">
        <v>1696</v>
      </c>
      <c r="O530" s="3" t="s">
        <v>1697</v>
      </c>
      <c r="P530">
        <f>IF(IFERROR(VLOOKUP(crocodile_dataset[[#This Row],[Observation ID]],A532:A1530,1,FALSE),0),1,0)</f>
        <v>0</v>
      </c>
    </row>
    <row r="531" spans="1:16" x14ac:dyDescent="0.2">
      <c r="A531" s="4">
        <v>530</v>
      </c>
      <c r="B531" s="3" t="s">
        <v>145</v>
      </c>
      <c r="C531" s="3" t="s">
        <v>146</v>
      </c>
      <c r="D531" s="3" t="s">
        <v>17</v>
      </c>
      <c r="E531" s="3" t="s">
        <v>18</v>
      </c>
      <c r="F531" s="1">
        <v>2.89</v>
      </c>
      <c r="G531" s="1">
        <v>150.19999999999999</v>
      </c>
      <c r="H531" s="3" t="s">
        <v>19</v>
      </c>
      <c r="I531" s="3" t="s">
        <v>20</v>
      </c>
      <c r="J531" s="2" t="s">
        <v>1698</v>
      </c>
      <c r="K531" s="3" t="s">
        <v>148</v>
      </c>
      <c r="L531" s="3" t="s">
        <v>475</v>
      </c>
      <c r="M531" s="3" t="s">
        <v>41</v>
      </c>
      <c r="N531" s="3" t="s">
        <v>1699</v>
      </c>
      <c r="O531" s="3" t="s">
        <v>1700</v>
      </c>
      <c r="P531">
        <f>IF(IFERROR(VLOOKUP(crocodile_dataset[[#This Row],[Observation ID]],A533:A1531,1,FALSE),0),1,0)</f>
        <v>0</v>
      </c>
    </row>
    <row r="532" spans="1:16" x14ac:dyDescent="0.2">
      <c r="A532" s="4">
        <v>531</v>
      </c>
      <c r="B532" s="3" t="s">
        <v>76</v>
      </c>
      <c r="C532" s="3" t="s">
        <v>77</v>
      </c>
      <c r="D532" s="3" t="s">
        <v>17</v>
      </c>
      <c r="E532" s="3" t="s">
        <v>18</v>
      </c>
      <c r="F532" s="1">
        <v>2.77</v>
      </c>
      <c r="G532" s="1">
        <v>133.6</v>
      </c>
      <c r="H532" s="3" t="s">
        <v>61</v>
      </c>
      <c r="I532" s="3" t="s">
        <v>38</v>
      </c>
      <c r="J532" s="2" t="s">
        <v>1701</v>
      </c>
      <c r="K532" s="3" t="s">
        <v>603</v>
      </c>
      <c r="L532" s="3" t="s">
        <v>80</v>
      </c>
      <c r="M532" s="3" t="s">
        <v>24</v>
      </c>
      <c r="N532" s="3" t="s">
        <v>1702</v>
      </c>
      <c r="O532" s="3" t="s">
        <v>1703</v>
      </c>
      <c r="P532">
        <f>IF(IFERROR(VLOOKUP(crocodile_dataset[[#This Row],[Observation ID]],A534:A1532,1,FALSE),0),1,0)</f>
        <v>0</v>
      </c>
    </row>
    <row r="533" spans="1:16" x14ac:dyDescent="0.2">
      <c r="A533" s="4">
        <v>532</v>
      </c>
      <c r="B533" s="3" t="s">
        <v>392</v>
      </c>
      <c r="C533" s="3" t="s">
        <v>393</v>
      </c>
      <c r="D533" s="3" t="s">
        <v>17</v>
      </c>
      <c r="E533" s="3" t="s">
        <v>18</v>
      </c>
      <c r="F533" s="1">
        <v>2.85</v>
      </c>
      <c r="G533" s="1">
        <v>125.8</v>
      </c>
      <c r="H533" s="3" t="s">
        <v>19</v>
      </c>
      <c r="I533" s="3" t="s">
        <v>38</v>
      </c>
      <c r="J533" s="2" t="s">
        <v>1704</v>
      </c>
      <c r="K533" s="3" t="s">
        <v>191</v>
      </c>
      <c r="L533" s="3" t="s">
        <v>46</v>
      </c>
      <c r="M533" s="3" t="s">
        <v>24</v>
      </c>
      <c r="N533" s="3" t="s">
        <v>1705</v>
      </c>
      <c r="O533" s="3" t="s">
        <v>1706</v>
      </c>
      <c r="P533">
        <f>IF(IFERROR(VLOOKUP(crocodile_dataset[[#This Row],[Observation ID]],A535:A1533,1,FALSE),0),1,0)</f>
        <v>0</v>
      </c>
    </row>
    <row r="534" spans="1:16" x14ac:dyDescent="0.2">
      <c r="A534" s="4">
        <v>533</v>
      </c>
      <c r="B534" s="3" t="s">
        <v>127</v>
      </c>
      <c r="C534" s="3" t="s">
        <v>128</v>
      </c>
      <c r="D534" s="3" t="s">
        <v>17</v>
      </c>
      <c r="E534" s="3" t="s">
        <v>18</v>
      </c>
      <c r="F534" s="1">
        <v>4.71</v>
      </c>
      <c r="G534" s="1">
        <v>695.5</v>
      </c>
      <c r="H534" s="3" t="s">
        <v>19</v>
      </c>
      <c r="I534" s="3" t="s">
        <v>38</v>
      </c>
      <c r="J534" s="2" t="s">
        <v>1067</v>
      </c>
      <c r="K534" s="3" t="s">
        <v>359</v>
      </c>
      <c r="L534" s="3" t="s">
        <v>131</v>
      </c>
      <c r="M534" s="3" t="s">
        <v>24</v>
      </c>
      <c r="N534" s="3" t="s">
        <v>1707</v>
      </c>
      <c r="O534" s="3" t="s">
        <v>1708</v>
      </c>
      <c r="P534">
        <f>IF(IFERROR(VLOOKUP(crocodile_dataset[[#This Row],[Observation ID]],A536:A1534,1,FALSE),0),1,0)</f>
        <v>0</v>
      </c>
    </row>
    <row r="535" spans="1:16" x14ac:dyDescent="0.2">
      <c r="A535" s="4">
        <v>534</v>
      </c>
      <c r="B535" s="3" t="s">
        <v>201</v>
      </c>
      <c r="C535" s="3" t="s">
        <v>202</v>
      </c>
      <c r="D535" s="3" t="s">
        <v>17</v>
      </c>
      <c r="E535" s="3" t="s">
        <v>203</v>
      </c>
      <c r="F535" s="1">
        <v>2.71</v>
      </c>
      <c r="G535" s="1">
        <v>124.4</v>
      </c>
      <c r="H535" s="3" t="s">
        <v>19</v>
      </c>
      <c r="I535" s="3" t="s">
        <v>20</v>
      </c>
      <c r="J535" s="2" t="s">
        <v>1709</v>
      </c>
      <c r="K535" s="3" t="s">
        <v>106</v>
      </c>
      <c r="L535" s="3" t="s">
        <v>23</v>
      </c>
      <c r="M535" s="3" t="s">
        <v>41</v>
      </c>
      <c r="N535" s="3" t="s">
        <v>1710</v>
      </c>
      <c r="O535" s="3" t="s">
        <v>1711</v>
      </c>
      <c r="P535">
        <f>IF(IFERROR(VLOOKUP(crocodile_dataset[[#This Row],[Observation ID]],A537:A1535,1,FALSE),0),1,0)</f>
        <v>0</v>
      </c>
    </row>
    <row r="536" spans="1:16" x14ac:dyDescent="0.2">
      <c r="A536" s="4">
        <v>535</v>
      </c>
      <c r="B536" s="3" t="s">
        <v>67</v>
      </c>
      <c r="C536" s="3" t="s">
        <v>68</v>
      </c>
      <c r="D536" s="3" t="s">
        <v>17</v>
      </c>
      <c r="E536" s="3" t="s">
        <v>69</v>
      </c>
      <c r="F536" s="1">
        <v>1.1299999999999999</v>
      </c>
      <c r="G536" s="1">
        <v>12.3</v>
      </c>
      <c r="H536" s="3" t="s">
        <v>61</v>
      </c>
      <c r="I536" s="3" t="s">
        <v>38</v>
      </c>
      <c r="J536" s="2" t="s">
        <v>1712</v>
      </c>
      <c r="K536" s="3" t="s">
        <v>142</v>
      </c>
      <c r="L536" s="3" t="s">
        <v>310</v>
      </c>
      <c r="M536" s="3" t="s">
        <v>73</v>
      </c>
      <c r="N536" s="3" t="s">
        <v>1713</v>
      </c>
      <c r="O536" s="3" t="s">
        <v>1714</v>
      </c>
      <c r="P536">
        <f>IF(IFERROR(VLOOKUP(crocodile_dataset[[#This Row],[Observation ID]],A538:A1536,1,FALSE),0),1,0)</f>
        <v>0</v>
      </c>
    </row>
    <row r="537" spans="1:16" x14ac:dyDescent="0.2">
      <c r="A537" s="4">
        <v>536</v>
      </c>
      <c r="B537" s="3" t="s">
        <v>35</v>
      </c>
      <c r="C537" s="3" t="s">
        <v>36</v>
      </c>
      <c r="D537" s="3" t="s">
        <v>17</v>
      </c>
      <c r="E537" s="3" t="s">
        <v>18</v>
      </c>
      <c r="F537" s="1">
        <v>3.96</v>
      </c>
      <c r="G537" s="1">
        <v>385.8</v>
      </c>
      <c r="H537" s="3" t="s">
        <v>61</v>
      </c>
      <c r="I537" s="3" t="s">
        <v>20</v>
      </c>
      <c r="J537" s="2" t="s">
        <v>1715</v>
      </c>
      <c r="K537" s="3" t="s">
        <v>30</v>
      </c>
      <c r="L537" s="3" t="s">
        <v>244</v>
      </c>
      <c r="M537" s="3" t="s">
        <v>41</v>
      </c>
      <c r="N537" s="3" t="s">
        <v>1716</v>
      </c>
      <c r="O537" s="3" t="s">
        <v>1717</v>
      </c>
      <c r="P537">
        <f>IF(IFERROR(VLOOKUP(crocodile_dataset[[#This Row],[Observation ID]],A539:A1537,1,FALSE),0),1,0)</f>
        <v>0</v>
      </c>
    </row>
    <row r="538" spans="1:16" x14ac:dyDescent="0.2">
      <c r="A538" s="4">
        <v>537</v>
      </c>
      <c r="B538" s="3" t="s">
        <v>15</v>
      </c>
      <c r="C538" s="3" t="s">
        <v>16</v>
      </c>
      <c r="D538" s="3" t="s">
        <v>17</v>
      </c>
      <c r="E538" s="3" t="s">
        <v>18</v>
      </c>
      <c r="F538" s="1">
        <v>2.35</v>
      </c>
      <c r="G538" s="1">
        <v>87.5</v>
      </c>
      <c r="H538" s="3" t="s">
        <v>61</v>
      </c>
      <c r="I538" s="3" t="s">
        <v>38</v>
      </c>
      <c r="J538" s="2" t="s">
        <v>1718</v>
      </c>
      <c r="K538" s="3" t="s">
        <v>233</v>
      </c>
      <c r="L538" s="3" t="s">
        <v>46</v>
      </c>
      <c r="M538" s="3" t="s">
        <v>24</v>
      </c>
      <c r="N538" s="3" t="s">
        <v>1719</v>
      </c>
      <c r="O538" s="3" t="s">
        <v>1720</v>
      </c>
      <c r="P538">
        <f>IF(IFERROR(VLOOKUP(crocodile_dataset[[#This Row],[Observation ID]],A540:A1538,1,FALSE),0),1,0)</f>
        <v>0</v>
      </c>
    </row>
    <row r="539" spans="1:16" x14ac:dyDescent="0.2">
      <c r="A539" s="4">
        <v>538</v>
      </c>
      <c r="B539" s="3" t="s">
        <v>392</v>
      </c>
      <c r="C539" s="3" t="s">
        <v>393</v>
      </c>
      <c r="D539" s="3" t="s">
        <v>17</v>
      </c>
      <c r="E539" s="3" t="s">
        <v>18</v>
      </c>
      <c r="F539" s="1">
        <v>1</v>
      </c>
      <c r="G539" s="1">
        <v>37.4</v>
      </c>
      <c r="H539" s="3" t="s">
        <v>37</v>
      </c>
      <c r="I539" s="3" t="s">
        <v>38</v>
      </c>
      <c r="J539" s="2" t="s">
        <v>1721</v>
      </c>
      <c r="K539" s="3" t="s">
        <v>191</v>
      </c>
      <c r="L539" s="3" t="s">
        <v>475</v>
      </c>
      <c r="M539" s="3" t="s">
        <v>24</v>
      </c>
      <c r="N539" s="3" t="s">
        <v>1722</v>
      </c>
      <c r="O539" s="3" t="s">
        <v>1723</v>
      </c>
      <c r="P539">
        <f>IF(IFERROR(VLOOKUP(crocodile_dataset[[#This Row],[Observation ID]],A541:A1539,1,FALSE),0),1,0)</f>
        <v>0</v>
      </c>
    </row>
    <row r="540" spans="1:16" x14ac:dyDescent="0.2">
      <c r="A540" s="4">
        <v>539</v>
      </c>
      <c r="B540" s="3" t="s">
        <v>145</v>
      </c>
      <c r="C540" s="3" t="s">
        <v>146</v>
      </c>
      <c r="D540" s="3" t="s">
        <v>17</v>
      </c>
      <c r="E540" s="3" t="s">
        <v>18</v>
      </c>
      <c r="F540" s="1">
        <v>2.41</v>
      </c>
      <c r="G540" s="1">
        <v>93.5</v>
      </c>
      <c r="H540" s="3" t="s">
        <v>61</v>
      </c>
      <c r="I540" s="3" t="s">
        <v>20</v>
      </c>
      <c r="J540" s="2" t="s">
        <v>1724</v>
      </c>
      <c r="K540" s="3" t="s">
        <v>148</v>
      </c>
      <c r="L540" s="3" t="s">
        <v>475</v>
      </c>
      <c r="M540" s="3" t="s">
        <v>41</v>
      </c>
      <c r="N540" s="3" t="s">
        <v>1725</v>
      </c>
      <c r="O540" s="3" t="s">
        <v>1726</v>
      </c>
      <c r="P540">
        <f>IF(IFERROR(VLOOKUP(crocodile_dataset[[#This Row],[Observation ID]],A542:A1540,1,FALSE),0),1,0)</f>
        <v>0</v>
      </c>
    </row>
    <row r="541" spans="1:16" x14ac:dyDescent="0.2">
      <c r="A541" s="4">
        <v>540</v>
      </c>
      <c r="B541" s="3" t="s">
        <v>320</v>
      </c>
      <c r="C541" s="3" t="s">
        <v>321</v>
      </c>
      <c r="D541" s="3" t="s">
        <v>17</v>
      </c>
      <c r="E541" s="3" t="s">
        <v>203</v>
      </c>
      <c r="F541" s="1">
        <v>2.41</v>
      </c>
      <c r="G541" s="1">
        <v>106.9</v>
      </c>
      <c r="H541" s="3" t="s">
        <v>19</v>
      </c>
      <c r="I541" s="3" t="s">
        <v>20</v>
      </c>
      <c r="J541" s="2" t="s">
        <v>1727</v>
      </c>
      <c r="K541" s="3" t="s">
        <v>297</v>
      </c>
      <c r="L541" s="3" t="s">
        <v>355</v>
      </c>
      <c r="M541" s="3" t="s">
        <v>323</v>
      </c>
      <c r="N541" s="3" t="s">
        <v>1728</v>
      </c>
      <c r="O541" s="3" t="s">
        <v>1729</v>
      </c>
      <c r="P541">
        <f>IF(IFERROR(VLOOKUP(crocodile_dataset[[#This Row],[Observation ID]],A543:A1541,1,FALSE),0),1,0)</f>
        <v>0</v>
      </c>
    </row>
    <row r="542" spans="1:16" x14ac:dyDescent="0.2">
      <c r="A542" s="4">
        <v>541</v>
      </c>
      <c r="B542" s="3" t="s">
        <v>120</v>
      </c>
      <c r="C542" s="3" t="s">
        <v>121</v>
      </c>
      <c r="D542" s="3" t="s">
        <v>17</v>
      </c>
      <c r="E542" s="3" t="s">
        <v>18</v>
      </c>
      <c r="F542" s="1">
        <v>2.78</v>
      </c>
      <c r="G542" s="1">
        <v>127.4</v>
      </c>
      <c r="H542" s="3" t="s">
        <v>61</v>
      </c>
      <c r="I542" s="3" t="s">
        <v>38</v>
      </c>
      <c r="J542" s="2" t="s">
        <v>1730</v>
      </c>
      <c r="K542" s="3" t="s">
        <v>135</v>
      </c>
      <c r="L542" s="3" t="s">
        <v>46</v>
      </c>
      <c r="M542" s="3" t="s">
        <v>73</v>
      </c>
      <c r="N542" s="3" t="s">
        <v>1731</v>
      </c>
      <c r="O542" s="3" t="s">
        <v>1732</v>
      </c>
      <c r="P542">
        <f>IF(IFERROR(VLOOKUP(crocodile_dataset[[#This Row],[Observation ID]],A544:A1542,1,FALSE),0),1,0)</f>
        <v>0</v>
      </c>
    </row>
    <row r="543" spans="1:16" x14ac:dyDescent="0.2">
      <c r="A543" s="4">
        <v>542</v>
      </c>
      <c r="B543" s="3" t="s">
        <v>87</v>
      </c>
      <c r="C543" s="3" t="s">
        <v>88</v>
      </c>
      <c r="D543" s="3" t="s">
        <v>17</v>
      </c>
      <c r="E543" s="3" t="s">
        <v>69</v>
      </c>
      <c r="F543" s="1">
        <v>0.97</v>
      </c>
      <c r="G543" s="1">
        <v>10.4</v>
      </c>
      <c r="H543" s="3" t="s">
        <v>19</v>
      </c>
      <c r="I543" s="3" t="s">
        <v>20</v>
      </c>
      <c r="J543" s="2" t="s">
        <v>1733</v>
      </c>
      <c r="K543" s="3" t="s">
        <v>538</v>
      </c>
      <c r="L543" s="3" t="s">
        <v>91</v>
      </c>
      <c r="M543" s="3" t="s">
        <v>32</v>
      </c>
      <c r="N543" s="3" t="s">
        <v>1734</v>
      </c>
      <c r="O543" s="3" t="s">
        <v>1735</v>
      </c>
      <c r="P543">
        <f>IF(IFERROR(VLOOKUP(crocodile_dataset[[#This Row],[Observation ID]],A545:A1543,1,FALSE),0),1,0)</f>
        <v>0</v>
      </c>
    </row>
    <row r="544" spans="1:16" x14ac:dyDescent="0.2">
      <c r="A544" s="4">
        <v>543</v>
      </c>
      <c r="B544" s="3" t="s">
        <v>120</v>
      </c>
      <c r="C544" s="3" t="s">
        <v>121</v>
      </c>
      <c r="D544" s="3" t="s">
        <v>17</v>
      </c>
      <c r="E544" s="3" t="s">
        <v>18</v>
      </c>
      <c r="F544" s="1">
        <v>2.25</v>
      </c>
      <c r="G544" s="1">
        <v>77</v>
      </c>
      <c r="H544" s="3" t="s">
        <v>37</v>
      </c>
      <c r="I544" s="3" t="s">
        <v>38</v>
      </c>
      <c r="J544" s="2" t="s">
        <v>1736</v>
      </c>
      <c r="K544" s="3" t="s">
        <v>135</v>
      </c>
      <c r="L544" s="3" t="s">
        <v>46</v>
      </c>
      <c r="M544" s="3" t="s">
        <v>73</v>
      </c>
      <c r="N544" s="3" t="s">
        <v>1737</v>
      </c>
      <c r="O544" s="3" t="s">
        <v>1738</v>
      </c>
      <c r="P544">
        <f>IF(IFERROR(VLOOKUP(crocodile_dataset[[#This Row],[Observation ID]],A546:A1544,1,FALSE),0),1,0)</f>
        <v>0</v>
      </c>
    </row>
    <row r="545" spans="1:16" x14ac:dyDescent="0.2">
      <c r="A545" s="4">
        <v>544</v>
      </c>
      <c r="B545" s="3" t="s">
        <v>76</v>
      </c>
      <c r="C545" s="3" t="s">
        <v>77</v>
      </c>
      <c r="D545" s="3" t="s">
        <v>17</v>
      </c>
      <c r="E545" s="3" t="s">
        <v>18</v>
      </c>
      <c r="F545" s="1">
        <v>2.61</v>
      </c>
      <c r="G545" s="1">
        <v>136.80000000000001</v>
      </c>
      <c r="H545" s="3" t="s">
        <v>19</v>
      </c>
      <c r="I545" s="3" t="s">
        <v>104</v>
      </c>
      <c r="J545" s="2" t="s">
        <v>1642</v>
      </c>
      <c r="K545" s="3" t="s">
        <v>215</v>
      </c>
      <c r="L545" s="3" t="s">
        <v>46</v>
      </c>
      <c r="M545" s="3" t="s">
        <v>24</v>
      </c>
      <c r="N545" s="3" t="s">
        <v>1739</v>
      </c>
      <c r="O545" s="3" t="s">
        <v>1740</v>
      </c>
      <c r="P545">
        <f>IF(IFERROR(VLOOKUP(crocodile_dataset[[#This Row],[Observation ID]],A547:A1545,1,FALSE),0),1,0)</f>
        <v>0</v>
      </c>
    </row>
    <row r="546" spans="1:16" x14ac:dyDescent="0.2">
      <c r="A546" s="4">
        <v>545</v>
      </c>
      <c r="B546" s="3" t="s">
        <v>145</v>
      </c>
      <c r="C546" s="3" t="s">
        <v>146</v>
      </c>
      <c r="D546" s="3" t="s">
        <v>17</v>
      </c>
      <c r="E546" s="3" t="s">
        <v>18</v>
      </c>
      <c r="F546" s="1">
        <v>2.17</v>
      </c>
      <c r="G546" s="1">
        <v>81.400000000000006</v>
      </c>
      <c r="H546" s="3" t="s">
        <v>61</v>
      </c>
      <c r="I546" s="3" t="s">
        <v>20</v>
      </c>
      <c r="J546" s="2" t="s">
        <v>1741</v>
      </c>
      <c r="K546" s="3" t="s">
        <v>148</v>
      </c>
      <c r="L546" s="3" t="s">
        <v>23</v>
      </c>
      <c r="M546" s="3" t="s">
        <v>41</v>
      </c>
      <c r="N546" s="3" t="s">
        <v>1742</v>
      </c>
      <c r="O546" s="3" t="s">
        <v>1743</v>
      </c>
      <c r="P546">
        <f>IF(IFERROR(VLOOKUP(crocodile_dataset[[#This Row],[Observation ID]],A548:A1546,1,FALSE),0),1,0)</f>
        <v>0</v>
      </c>
    </row>
    <row r="547" spans="1:16" x14ac:dyDescent="0.2">
      <c r="A547" s="4">
        <v>546</v>
      </c>
      <c r="B547" s="3" t="s">
        <v>35</v>
      </c>
      <c r="C547" s="3" t="s">
        <v>36</v>
      </c>
      <c r="D547" s="3" t="s">
        <v>17</v>
      </c>
      <c r="E547" s="3" t="s">
        <v>18</v>
      </c>
      <c r="F547" s="1">
        <v>1.42</v>
      </c>
      <c r="G547" s="1">
        <v>110.1</v>
      </c>
      <c r="H547" s="3" t="s">
        <v>37</v>
      </c>
      <c r="I547" s="3" t="s">
        <v>104</v>
      </c>
      <c r="J547" s="2" t="s">
        <v>1744</v>
      </c>
      <c r="K547" s="3" t="s">
        <v>30</v>
      </c>
      <c r="L547" s="3" t="s">
        <v>40</v>
      </c>
      <c r="M547" s="3" t="s">
        <v>41</v>
      </c>
      <c r="N547" s="3" t="s">
        <v>1745</v>
      </c>
      <c r="O547" s="3" t="s">
        <v>1746</v>
      </c>
      <c r="P547">
        <f>IF(IFERROR(VLOOKUP(crocodile_dataset[[#This Row],[Observation ID]],A549:A1547,1,FALSE),0),1,0)</f>
        <v>0</v>
      </c>
    </row>
    <row r="548" spans="1:16" x14ac:dyDescent="0.2">
      <c r="A548" s="4">
        <v>547</v>
      </c>
      <c r="B548" s="3" t="s">
        <v>87</v>
      </c>
      <c r="C548" s="3" t="s">
        <v>88</v>
      </c>
      <c r="D548" s="3" t="s">
        <v>17</v>
      </c>
      <c r="E548" s="3" t="s">
        <v>69</v>
      </c>
      <c r="F548" s="1">
        <v>1.6</v>
      </c>
      <c r="G548" s="1">
        <v>28.3</v>
      </c>
      <c r="H548" s="3" t="s">
        <v>19</v>
      </c>
      <c r="I548" s="3" t="s">
        <v>20</v>
      </c>
      <c r="J548" s="2" t="s">
        <v>1747</v>
      </c>
      <c r="K548" s="3" t="s">
        <v>538</v>
      </c>
      <c r="L548" s="3" t="s">
        <v>72</v>
      </c>
      <c r="M548" s="3" t="s">
        <v>32</v>
      </c>
      <c r="N548" s="3" t="s">
        <v>1748</v>
      </c>
      <c r="O548" s="3" t="s">
        <v>1749</v>
      </c>
      <c r="P548">
        <f>IF(IFERROR(VLOOKUP(crocodile_dataset[[#This Row],[Observation ID]],A550:A1548,1,FALSE),0),1,0)</f>
        <v>0</v>
      </c>
    </row>
    <row r="549" spans="1:16" x14ac:dyDescent="0.2">
      <c r="A549" s="4">
        <v>548</v>
      </c>
      <c r="B549" s="3" t="s">
        <v>127</v>
      </c>
      <c r="C549" s="3" t="s">
        <v>128</v>
      </c>
      <c r="D549" s="3" t="s">
        <v>17</v>
      </c>
      <c r="E549" s="3" t="s">
        <v>18</v>
      </c>
      <c r="F549" s="1">
        <v>5.79</v>
      </c>
      <c r="G549" s="1">
        <v>904.4</v>
      </c>
      <c r="H549" s="3" t="s">
        <v>19</v>
      </c>
      <c r="I549" s="3" t="s">
        <v>38</v>
      </c>
      <c r="J549" s="2" t="s">
        <v>1750</v>
      </c>
      <c r="K549" s="3" t="s">
        <v>130</v>
      </c>
      <c r="L549" s="3" t="s">
        <v>266</v>
      </c>
      <c r="M549" s="3" t="s">
        <v>24</v>
      </c>
      <c r="N549" s="3" t="s">
        <v>1751</v>
      </c>
      <c r="O549" s="3" t="s">
        <v>1752</v>
      </c>
      <c r="P549">
        <f>IF(IFERROR(VLOOKUP(crocodile_dataset[[#This Row],[Observation ID]],A551:A1549,1,FALSE),0),1,0)</f>
        <v>0</v>
      </c>
    </row>
    <row r="550" spans="1:16" x14ac:dyDescent="0.2">
      <c r="A550" s="4">
        <v>549</v>
      </c>
      <c r="B550" s="3" t="s">
        <v>145</v>
      </c>
      <c r="C550" s="3" t="s">
        <v>146</v>
      </c>
      <c r="D550" s="3" t="s">
        <v>17</v>
      </c>
      <c r="E550" s="3" t="s">
        <v>18</v>
      </c>
      <c r="F550" s="1">
        <v>2.73</v>
      </c>
      <c r="G550" s="1">
        <v>108.8</v>
      </c>
      <c r="H550" s="3" t="s">
        <v>61</v>
      </c>
      <c r="I550" s="3" t="s">
        <v>104</v>
      </c>
      <c r="J550" s="2" t="s">
        <v>1753</v>
      </c>
      <c r="K550" s="3" t="s">
        <v>148</v>
      </c>
      <c r="L550" s="3" t="s">
        <v>475</v>
      </c>
      <c r="M550" s="3" t="s">
        <v>41</v>
      </c>
      <c r="N550" s="3" t="s">
        <v>1754</v>
      </c>
      <c r="O550" s="3" t="s">
        <v>1755</v>
      </c>
      <c r="P550">
        <f>IF(IFERROR(VLOOKUP(crocodile_dataset[[#This Row],[Observation ID]],A552:A1550,1,FALSE),0),1,0)</f>
        <v>0</v>
      </c>
    </row>
    <row r="551" spans="1:16" x14ac:dyDescent="0.2">
      <c r="A551" s="4">
        <v>550</v>
      </c>
      <c r="B551" s="3" t="s">
        <v>59</v>
      </c>
      <c r="C551" s="3" t="s">
        <v>60</v>
      </c>
      <c r="D551" s="3" t="s">
        <v>17</v>
      </c>
      <c r="E551" s="3" t="s">
        <v>18</v>
      </c>
      <c r="F551" s="1">
        <v>2.66</v>
      </c>
      <c r="G551" s="1">
        <v>115.8</v>
      </c>
      <c r="H551" s="3" t="s">
        <v>19</v>
      </c>
      <c r="I551" s="3" t="s">
        <v>104</v>
      </c>
      <c r="J551" s="2" t="s">
        <v>1756</v>
      </c>
      <c r="K551" s="3" t="s">
        <v>63</v>
      </c>
      <c r="L551" s="3" t="s">
        <v>64</v>
      </c>
      <c r="M551" s="3" t="s">
        <v>41</v>
      </c>
      <c r="N551" s="3" t="s">
        <v>1757</v>
      </c>
      <c r="O551" s="3" t="s">
        <v>1758</v>
      </c>
      <c r="P551">
        <f>IF(IFERROR(VLOOKUP(crocodile_dataset[[#This Row],[Observation ID]],A553:A1551,1,FALSE),0),1,0)</f>
        <v>0</v>
      </c>
    </row>
    <row r="552" spans="1:16" x14ac:dyDescent="0.2">
      <c r="A552" s="4">
        <v>551</v>
      </c>
      <c r="B552" s="3" t="s">
        <v>120</v>
      </c>
      <c r="C552" s="3" t="s">
        <v>121</v>
      </c>
      <c r="D552" s="3" t="s">
        <v>17</v>
      </c>
      <c r="E552" s="3" t="s">
        <v>18</v>
      </c>
      <c r="F552" s="1">
        <v>3.44</v>
      </c>
      <c r="G552" s="1">
        <v>200.8</v>
      </c>
      <c r="H552" s="3" t="s">
        <v>19</v>
      </c>
      <c r="I552" s="3" t="s">
        <v>38</v>
      </c>
      <c r="J552" s="2" t="s">
        <v>636</v>
      </c>
      <c r="K552" s="3" t="s">
        <v>123</v>
      </c>
      <c r="L552" s="3" t="s">
        <v>46</v>
      </c>
      <c r="M552" s="3" t="s">
        <v>73</v>
      </c>
      <c r="N552" s="3" t="s">
        <v>1759</v>
      </c>
      <c r="O552" s="3" t="s">
        <v>1760</v>
      </c>
      <c r="P552">
        <f>IF(IFERROR(VLOOKUP(crocodile_dataset[[#This Row],[Observation ID]],A554:A1552,1,FALSE),0),1,0)</f>
        <v>0</v>
      </c>
    </row>
    <row r="553" spans="1:16" x14ac:dyDescent="0.2">
      <c r="A553" s="4">
        <v>552</v>
      </c>
      <c r="B553" s="3" t="s">
        <v>188</v>
      </c>
      <c r="C553" s="3" t="s">
        <v>189</v>
      </c>
      <c r="D553" s="3" t="s">
        <v>17</v>
      </c>
      <c r="E553" s="3" t="s">
        <v>18</v>
      </c>
      <c r="F553" s="1">
        <v>2.72</v>
      </c>
      <c r="G553" s="1">
        <v>96.3</v>
      </c>
      <c r="H553" s="3" t="s">
        <v>19</v>
      </c>
      <c r="I553" s="3" t="s">
        <v>20</v>
      </c>
      <c r="J553" s="2" t="s">
        <v>1761</v>
      </c>
      <c r="K553" s="3" t="s">
        <v>191</v>
      </c>
      <c r="L553" s="3" t="s">
        <v>46</v>
      </c>
      <c r="M553" s="3" t="s">
        <v>24</v>
      </c>
      <c r="N553" s="3" t="s">
        <v>1762</v>
      </c>
      <c r="O553" s="3" t="s">
        <v>1763</v>
      </c>
      <c r="P553">
        <f>IF(IFERROR(VLOOKUP(crocodile_dataset[[#This Row],[Observation ID]],A555:A1553,1,FALSE),0),1,0)</f>
        <v>0</v>
      </c>
    </row>
    <row r="554" spans="1:16" x14ac:dyDescent="0.2">
      <c r="A554" s="4">
        <v>553</v>
      </c>
      <c r="B554" s="3" t="s">
        <v>207</v>
      </c>
      <c r="C554" s="3" t="s">
        <v>208</v>
      </c>
      <c r="D554" s="3" t="s">
        <v>17</v>
      </c>
      <c r="E554" s="3" t="s">
        <v>18</v>
      </c>
      <c r="F554" s="1">
        <v>1.96</v>
      </c>
      <c r="G554" s="1">
        <v>57.1</v>
      </c>
      <c r="H554" s="3" t="s">
        <v>61</v>
      </c>
      <c r="I554" s="3" t="s">
        <v>38</v>
      </c>
      <c r="J554" s="2" t="s">
        <v>1764</v>
      </c>
      <c r="K554" s="3" t="s">
        <v>210</v>
      </c>
      <c r="L554" s="3" t="s">
        <v>465</v>
      </c>
      <c r="M554" s="3" t="s">
        <v>24</v>
      </c>
      <c r="N554" s="3" t="s">
        <v>1765</v>
      </c>
      <c r="O554" s="3" t="s">
        <v>1766</v>
      </c>
      <c r="P554">
        <f>IF(IFERROR(VLOOKUP(crocodile_dataset[[#This Row],[Observation ID]],A556:A1554,1,FALSE),0),1,0)</f>
        <v>0</v>
      </c>
    </row>
    <row r="555" spans="1:16" x14ac:dyDescent="0.2">
      <c r="A555" s="4">
        <v>554</v>
      </c>
      <c r="B555" s="3" t="s">
        <v>201</v>
      </c>
      <c r="C555" s="3" t="s">
        <v>202</v>
      </c>
      <c r="D555" s="3" t="s">
        <v>17</v>
      </c>
      <c r="E555" s="3" t="s">
        <v>203</v>
      </c>
      <c r="F555" s="1">
        <v>2.78</v>
      </c>
      <c r="G555" s="1">
        <v>154.30000000000001</v>
      </c>
      <c r="H555" s="3" t="s">
        <v>61</v>
      </c>
      <c r="I555" s="3" t="s">
        <v>20</v>
      </c>
      <c r="J555" s="2" t="s">
        <v>1767</v>
      </c>
      <c r="K555" s="3" t="s">
        <v>90</v>
      </c>
      <c r="L555" s="3" t="s">
        <v>259</v>
      </c>
      <c r="M555" s="3" t="s">
        <v>41</v>
      </c>
      <c r="N555" s="3" t="s">
        <v>1768</v>
      </c>
      <c r="O555" s="3" t="s">
        <v>1769</v>
      </c>
      <c r="P555">
        <f>IF(IFERROR(VLOOKUP(crocodile_dataset[[#This Row],[Observation ID]],A557:A1555,1,FALSE),0),1,0)</f>
        <v>0</v>
      </c>
    </row>
    <row r="556" spans="1:16" x14ac:dyDescent="0.2">
      <c r="A556" s="4">
        <v>555</v>
      </c>
      <c r="B556" s="3" t="s">
        <v>67</v>
      </c>
      <c r="C556" s="3" t="s">
        <v>68</v>
      </c>
      <c r="D556" s="3" t="s">
        <v>17</v>
      </c>
      <c r="E556" s="3" t="s">
        <v>69</v>
      </c>
      <c r="F556" s="1">
        <v>1.54</v>
      </c>
      <c r="G556" s="1">
        <v>27.4</v>
      </c>
      <c r="H556" s="3" t="s">
        <v>19</v>
      </c>
      <c r="I556" s="3" t="s">
        <v>20</v>
      </c>
      <c r="J556" s="2" t="s">
        <v>1770</v>
      </c>
      <c r="K556" s="3" t="s">
        <v>142</v>
      </c>
      <c r="L556" s="3" t="s">
        <v>310</v>
      </c>
      <c r="M556" s="3" t="s">
        <v>73</v>
      </c>
      <c r="N556" s="3" t="s">
        <v>1771</v>
      </c>
      <c r="O556" s="3" t="s">
        <v>1772</v>
      </c>
      <c r="P556">
        <f>IF(IFERROR(VLOOKUP(crocodile_dataset[[#This Row],[Observation ID]],A558:A1556,1,FALSE),0),1,0)</f>
        <v>0</v>
      </c>
    </row>
    <row r="557" spans="1:16" x14ac:dyDescent="0.2">
      <c r="A557" s="4">
        <v>556</v>
      </c>
      <c r="B557" s="3" t="s">
        <v>207</v>
      </c>
      <c r="C557" s="3" t="s">
        <v>208</v>
      </c>
      <c r="D557" s="3" t="s">
        <v>17</v>
      </c>
      <c r="E557" s="3" t="s">
        <v>18</v>
      </c>
      <c r="F557" s="1">
        <v>0.39</v>
      </c>
      <c r="G557" s="1">
        <v>18</v>
      </c>
      <c r="H557" s="3" t="s">
        <v>156</v>
      </c>
      <c r="I557" s="3" t="s">
        <v>104</v>
      </c>
      <c r="J557" s="2" t="s">
        <v>1773</v>
      </c>
      <c r="K557" s="3" t="s">
        <v>210</v>
      </c>
      <c r="L557" s="3" t="s">
        <v>452</v>
      </c>
      <c r="M557" s="3" t="s">
        <v>24</v>
      </c>
      <c r="N557" s="3" t="s">
        <v>1774</v>
      </c>
      <c r="O557" s="3" t="s">
        <v>1775</v>
      </c>
      <c r="P557">
        <f>IF(IFERROR(VLOOKUP(crocodile_dataset[[#This Row],[Observation ID]],A559:A1557,1,FALSE),0),1,0)</f>
        <v>0</v>
      </c>
    </row>
    <row r="558" spans="1:16" x14ac:dyDescent="0.2">
      <c r="A558" s="4">
        <v>557</v>
      </c>
      <c r="B558" s="3" t="s">
        <v>49</v>
      </c>
      <c r="C558" s="3" t="s">
        <v>50</v>
      </c>
      <c r="D558" s="3" t="s">
        <v>17</v>
      </c>
      <c r="E558" s="3" t="s">
        <v>18</v>
      </c>
      <c r="F558" s="1">
        <v>3.65</v>
      </c>
      <c r="G558" s="1">
        <v>249.9</v>
      </c>
      <c r="H558" s="3" t="s">
        <v>19</v>
      </c>
      <c r="I558" s="3" t="s">
        <v>38</v>
      </c>
      <c r="J558" s="2" t="s">
        <v>1776</v>
      </c>
      <c r="K558" s="3" t="s">
        <v>1169</v>
      </c>
      <c r="L558" s="3" t="s">
        <v>56</v>
      </c>
      <c r="M558" s="3" t="s">
        <v>32</v>
      </c>
      <c r="N558" s="3" t="s">
        <v>1777</v>
      </c>
      <c r="O558" s="3" t="s">
        <v>1778</v>
      </c>
      <c r="P558">
        <f>IF(IFERROR(VLOOKUP(crocodile_dataset[[#This Row],[Observation ID]],A560:A1558,1,FALSE),0),1,0)</f>
        <v>0</v>
      </c>
    </row>
    <row r="559" spans="1:16" x14ac:dyDescent="0.2">
      <c r="A559" s="4">
        <v>558</v>
      </c>
      <c r="B559" s="3" t="s">
        <v>145</v>
      </c>
      <c r="C559" s="3" t="s">
        <v>146</v>
      </c>
      <c r="D559" s="3" t="s">
        <v>17</v>
      </c>
      <c r="E559" s="3" t="s">
        <v>18</v>
      </c>
      <c r="F559" s="1">
        <v>3.1</v>
      </c>
      <c r="G559" s="1">
        <v>156.30000000000001</v>
      </c>
      <c r="H559" s="3" t="s">
        <v>19</v>
      </c>
      <c r="I559" s="3" t="s">
        <v>104</v>
      </c>
      <c r="J559" s="2" t="s">
        <v>1779</v>
      </c>
      <c r="K559" s="3" t="s">
        <v>148</v>
      </c>
      <c r="L559" s="3" t="s">
        <v>475</v>
      </c>
      <c r="M559" s="3" t="s">
        <v>41</v>
      </c>
      <c r="N559" s="3" t="s">
        <v>1780</v>
      </c>
      <c r="O559" s="3" t="s">
        <v>1781</v>
      </c>
      <c r="P559">
        <f>IF(IFERROR(VLOOKUP(crocodile_dataset[[#This Row],[Observation ID]],A561:A1559,1,FALSE),0),1,0)</f>
        <v>0</v>
      </c>
    </row>
    <row r="560" spans="1:16" x14ac:dyDescent="0.2">
      <c r="A560" s="4">
        <v>559</v>
      </c>
      <c r="B560" s="3" t="s">
        <v>120</v>
      </c>
      <c r="C560" s="3" t="s">
        <v>121</v>
      </c>
      <c r="D560" s="3" t="s">
        <v>17</v>
      </c>
      <c r="E560" s="3" t="s">
        <v>18</v>
      </c>
      <c r="F560" s="1">
        <v>2.52</v>
      </c>
      <c r="G560" s="1">
        <v>100.7</v>
      </c>
      <c r="H560" s="3" t="s">
        <v>61</v>
      </c>
      <c r="I560" s="3" t="s">
        <v>104</v>
      </c>
      <c r="J560" s="2" t="s">
        <v>1782</v>
      </c>
      <c r="K560" s="3" t="s">
        <v>135</v>
      </c>
      <c r="L560" s="3" t="s">
        <v>124</v>
      </c>
      <c r="M560" s="3" t="s">
        <v>73</v>
      </c>
      <c r="N560" s="3" t="s">
        <v>1783</v>
      </c>
      <c r="O560" s="3" t="s">
        <v>1784</v>
      </c>
      <c r="P560">
        <f>IF(IFERROR(VLOOKUP(crocodile_dataset[[#This Row],[Observation ID]],A562:A1560,1,FALSE),0),1,0)</f>
        <v>0</v>
      </c>
    </row>
    <row r="561" spans="1:16" x14ac:dyDescent="0.2">
      <c r="A561" s="4">
        <v>560</v>
      </c>
      <c r="B561" s="3" t="s">
        <v>145</v>
      </c>
      <c r="C561" s="3" t="s">
        <v>146</v>
      </c>
      <c r="D561" s="3" t="s">
        <v>17</v>
      </c>
      <c r="E561" s="3" t="s">
        <v>18</v>
      </c>
      <c r="F561" s="1">
        <v>2.7</v>
      </c>
      <c r="G561" s="1">
        <v>115.8</v>
      </c>
      <c r="H561" s="3" t="s">
        <v>19</v>
      </c>
      <c r="I561" s="3" t="s">
        <v>38</v>
      </c>
      <c r="J561" s="2" t="s">
        <v>1785</v>
      </c>
      <c r="K561" s="3" t="s">
        <v>148</v>
      </c>
      <c r="L561" s="3" t="s">
        <v>23</v>
      </c>
      <c r="M561" s="3" t="s">
        <v>41</v>
      </c>
      <c r="N561" s="3" t="s">
        <v>1786</v>
      </c>
      <c r="O561" s="3" t="s">
        <v>1787</v>
      </c>
      <c r="P561">
        <f>IF(IFERROR(VLOOKUP(crocodile_dataset[[#This Row],[Observation ID]],A563:A1561,1,FALSE),0),1,0)</f>
        <v>0</v>
      </c>
    </row>
    <row r="562" spans="1:16" x14ac:dyDescent="0.2">
      <c r="A562" s="4">
        <v>561</v>
      </c>
      <c r="B562" s="3" t="s">
        <v>35</v>
      </c>
      <c r="C562" s="3" t="s">
        <v>36</v>
      </c>
      <c r="D562" s="3" t="s">
        <v>17</v>
      </c>
      <c r="E562" s="3" t="s">
        <v>18</v>
      </c>
      <c r="F562" s="1">
        <v>4.24</v>
      </c>
      <c r="G562" s="1">
        <v>444.1</v>
      </c>
      <c r="H562" s="3" t="s">
        <v>61</v>
      </c>
      <c r="I562" s="3" t="s">
        <v>104</v>
      </c>
      <c r="J562" s="2" t="s">
        <v>1788</v>
      </c>
      <c r="K562" s="3" t="s">
        <v>30</v>
      </c>
      <c r="L562" s="3" t="s">
        <v>244</v>
      </c>
      <c r="M562" s="3" t="s">
        <v>41</v>
      </c>
      <c r="N562" s="3" t="s">
        <v>1789</v>
      </c>
      <c r="O562" s="3" t="s">
        <v>1790</v>
      </c>
      <c r="P562">
        <f>IF(IFERROR(VLOOKUP(crocodile_dataset[[#This Row],[Observation ID]],A564:A1562,1,FALSE),0),1,0)</f>
        <v>0</v>
      </c>
    </row>
    <row r="563" spans="1:16" x14ac:dyDescent="0.2">
      <c r="A563" s="4">
        <v>562</v>
      </c>
      <c r="B563" s="3" t="s">
        <v>127</v>
      </c>
      <c r="C563" s="3" t="s">
        <v>128</v>
      </c>
      <c r="D563" s="3" t="s">
        <v>17</v>
      </c>
      <c r="E563" s="3" t="s">
        <v>18</v>
      </c>
      <c r="F563" s="1">
        <v>4.18</v>
      </c>
      <c r="G563" s="1">
        <v>542.29999999999995</v>
      </c>
      <c r="H563" s="3" t="s">
        <v>61</v>
      </c>
      <c r="I563" s="3" t="s">
        <v>104</v>
      </c>
      <c r="J563" s="2" t="s">
        <v>1791</v>
      </c>
      <c r="K563" s="3" t="s">
        <v>191</v>
      </c>
      <c r="L563" s="3" t="s">
        <v>266</v>
      </c>
      <c r="M563" s="3" t="s">
        <v>24</v>
      </c>
      <c r="N563" s="3" t="s">
        <v>1792</v>
      </c>
      <c r="O563" s="3" t="s">
        <v>1793</v>
      </c>
      <c r="P563">
        <f>IF(IFERROR(VLOOKUP(crocodile_dataset[[#This Row],[Observation ID]],A565:A1563,1,FALSE),0),1,0)</f>
        <v>0</v>
      </c>
    </row>
    <row r="564" spans="1:16" x14ac:dyDescent="0.2">
      <c r="A564" s="4">
        <v>563</v>
      </c>
      <c r="B564" s="3" t="s">
        <v>145</v>
      </c>
      <c r="C564" s="3" t="s">
        <v>146</v>
      </c>
      <c r="D564" s="3" t="s">
        <v>17</v>
      </c>
      <c r="E564" s="3" t="s">
        <v>18</v>
      </c>
      <c r="F564" s="1">
        <v>2.76</v>
      </c>
      <c r="G564" s="1">
        <v>126.3</v>
      </c>
      <c r="H564" s="3" t="s">
        <v>61</v>
      </c>
      <c r="I564" s="3" t="s">
        <v>104</v>
      </c>
      <c r="J564" s="2" t="s">
        <v>1794</v>
      </c>
      <c r="K564" s="3" t="s">
        <v>148</v>
      </c>
      <c r="L564" s="3" t="s">
        <v>23</v>
      </c>
      <c r="M564" s="3" t="s">
        <v>41</v>
      </c>
      <c r="N564" s="3" t="s">
        <v>1795</v>
      </c>
      <c r="O564" s="3" t="s">
        <v>1796</v>
      </c>
      <c r="P564">
        <f>IF(IFERROR(VLOOKUP(crocodile_dataset[[#This Row],[Observation ID]],A566:A1564,1,FALSE),0),1,0)</f>
        <v>0</v>
      </c>
    </row>
    <row r="565" spans="1:16" x14ac:dyDescent="0.2">
      <c r="A565" s="4">
        <v>564</v>
      </c>
      <c r="B565" s="3" t="s">
        <v>67</v>
      </c>
      <c r="C565" s="3" t="s">
        <v>68</v>
      </c>
      <c r="D565" s="3" t="s">
        <v>17</v>
      </c>
      <c r="E565" s="3" t="s">
        <v>69</v>
      </c>
      <c r="F565" s="1">
        <v>0.33</v>
      </c>
      <c r="G565" s="1">
        <v>5.5</v>
      </c>
      <c r="H565" s="3" t="s">
        <v>37</v>
      </c>
      <c r="I565" s="3" t="s">
        <v>38</v>
      </c>
      <c r="J565" s="2" t="s">
        <v>1797</v>
      </c>
      <c r="K565" s="3" t="s">
        <v>142</v>
      </c>
      <c r="L565" s="3" t="s">
        <v>72</v>
      </c>
      <c r="M565" s="3" t="s">
        <v>73</v>
      </c>
      <c r="N565" s="3" t="s">
        <v>1798</v>
      </c>
      <c r="O565" s="3" t="s">
        <v>1799</v>
      </c>
      <c r="P565">
        <f>IF(IFERROR(VLOOKUP(crocodile_dataset[[#This Row],[Observation ID]],A567:A1565,1,FALSE),0),1,0)</f>
        <v>0</v>
      </c>
    </row>
    <row r="566" spans="1:16" x14ac:dyDescent="0.2">
      <c r="A566" s="4">
        <v>565</v>
      </c>
      <c r="B566" s="3" t="s">
        <v>67</v>
      </c>
      <c r="C566" s="3" t="s">
        <v>68</v>
      </c>
      <c r="D566" s="3" t="s">
        <v>17</v>
      </c>
      <c r="E566" s="3" t="s">
        <v>69</v>
      </c>
      <c r="F566" s="1">
        <v>1.35</v>
      </c>
      <c r="G566" s="1">
        <v>20.100000000000001</v>
      </c>
      <c r="H566" s="3" t="s">
        <v>19</v>
      </c>
      <c r="I566" s="3" t="s">
        <v>20</v>
      </c>
      <c r="J566" s="2" t="s">
        <v>1800</v>
      </c>
      <c r="K566" s="3" t="s">
        <v>142</v>
      </c>
      <c r="L566" s="3" t="s">
        <v>72</v>
      </c>
      <c r="M566" s="3" t="s">
        <v>73</v>
      </c>
      <c r="N566" s="3" t="s">
        <v>1801</v>
      </c>
      <c r="O566" s="3" t="s">
        <v>1802</v>
      </c>
      <c r="P566">
        <f>IF(IFERROR(VLOOKUP(crocodile_dataset[[#This Row],[Observation ID]],A568:A1566,1,FALSE),0),1,0)</f>
        <v>0</v>
      </c>
    </row>
    <row r="567" spans="1:16" x14ac:dyDescent="0.2">
      <c r="A567" s="4">
        <v>566</v>
      </c>
      <c r="B567" s="3" t="s">
        <v>183</v>
      </c>
      <c r="C567" s="3" t="s">
        <v>184</v>
      </c>
      <c r="D567" s="3" t="s">
        <v>17</v>
      </c>
      <c r="E567" s="3" t="s">
        <v>18</v>
      </c>
      <c r="F567" s="1">
        <v>0.41</v>
      </c>
      <c r="G567" s="1">
        <v>17.5</v>
      </c>
      <c r="H567" s="3" t="s">
        <v>156</v>
      </c>
      <c r="I567" s="3" t="s">
        <v>104</v>
      </c>
      <c r="J567" s="2" t="s">
        <v>1803</v>
      </c>
      <c r="K567" s="3" t="s">
        <v>130</v>
      </c>
      <c r="L567" s="3" t="s">
        <v>195</v>
      </c>
      <c r="M567" s="3" t="s">
        <v>41</v>
      </c>
      <c r="N567" s="3" t="s">
        <v>1804</v>
      </c>
      <c r="O567" s="3" t="s">
        <v>1805</v>
      </c>
      <c r="P567">
        <f>IF(IFERROR(VLOOKUP(crocodile_dataset[[#This Row],[Observation ID]],A569:A1567,1,FALSE),0),1,0)</f>
        <v>0</v>
      </c>
    </row>
    <row r="568" spans="1:16" x14ac:dyDescent="0.2">
      <c r="A568" s="4">
        <v>567</v>
      </c>
      <c r="B568" s="3" t="s">
        <v>188</v>
      </c>
      <c r="C568" s="3" t="s">
        <v>189</v>
      </c>
      <c r="D568" s="3" t="s">
        <v>17</v>
      </c>
      <c r="E568" s="3" t="s">
        <v>18</v>
      </c>
      <c r="F568" s="1">
        <v>2.0299999999999998</v>
      </c>
      <c r="G568" s="1">
        <v>68.5</v>
      </c>
      <c r="H568" s="3" t="s">
        <v>37</v>
      </c>
      <c r="I568" s="3" t="s">
        <v>20</v>
      </c>
      <c r="J568" s="2" t="s">
        <v>1806</v>
      </c>
      <c r="K568" s="3" t="s">
        <v>252</v>
      </c>
      <c r="L568" s="3" t="s">
        <v>80</v>
      </c>
      <c r="M568" s="3" t="s">
        <v>24</v>
      </c>
      <c r="N568" s="3" t="s">
        <v>1807</v>
      </c>
      <c r="O568" s="3" t="s">
        <v>1808</v>
      </c>
      <c r="P568">
        <f>IF(IFERROR(VLOOKUP(crocodile_dataset[[#This Row],[Observation ID]],A570:A1568,1,FALSE),0),1,0)</f>
        <v>0</v>
      </c>
    </row>
    <row r="569" spans="1:16" x14ac:dyDescent="0.2">
      <c r="A569" s="4">
        <v>568</v>
      </c>
      <c r="B569" s="3" t="s">
        <v>127</v>
      </c>
      <c r="C569" s="3" t="s">
        <v>128</v>
      </c>
      <c r="D569" s="3" t="s">
        <v>17</v>
      </c>
      <c r="E569" s="3" t="s">
        <v>18</v>
      </c>
      <c r="F569" s="1">
        <v>5.4</v>
      </c>
      <c r="G569" s="1">
        <v>765.7</v>
      </c>
      <c r="H569" s="3" t="s">
        <v>19</v>
      </c>
      <c r="I569" s="3" t="s">
        <v>20</v>
      </c>
      <c r="J569" s="2" t="s">
        <v>1809</v>
      </c>
      <c r="K569" s="3" t="s">
        <v>52</v>
      </c>
      <c r="L569" s="3" t="s">
        <v>31</v>
      </c>
      <c r="M569" s="3" t="s">
        <v>24</v>
      </c>
      <c r="N569" s="3" t="s">
        <v>1810</v>
      </c>
      <c r="O569" s="3" t="s">
        <v>1811</v>
      </c>
      <c r="P569">
        <f>IF(IFERROR(VLOOKUP(crocodile_dataset[[#This Row],[Observation ID]],A571:A1569,1,FALSE),0),1,0)</f>
        <v>0</v>
      </c>
    </row>
    <row r="570" spans="1:16" x14ac:dyDescent="0.2">
      <c r="A570" s="4">
        <v>569</v>
      </c>
      <c r="B570" s="3" t="s">
        <v>320</v>
      </c>
      <c r="C570" s="3" t="s">
        <v>321</v>
      </c>
      <c r="D570" s="3" t="s">
        <v>17</v>
      </c>
      <c r="E570" s="3" t="s">
        <v>203</v>
      </c>
      <c r="F570" s="1">
        <v>0.47</v>
      </c>
      <c r="G570" s="1">
        <v>34.5</v>
      </c>
      <c r="H570" s="3" t="s">
        <v>156</v>
      </c>
      <c r="I570" s="3" t="s">
        <v>20</v>
      </c>
      <c r="J570" s="2" t="s">
        <v>1812</v>
      </c>
      <c r="K570" s="3" t="s">
        <v>330</v>
      </c>
      <c r="L570" s="3" t="s">
        <v>355</v>
      </c>
      <c r="M570" s="3" t="s">
        <v>323</v>
      </c>
      <c r="N570" s="3" t="s">
        <v>1813</v>
      </c>
      <c r="O570" s="3" t="s">
        <v>1814</v>
      </c>
      <c r="P570">
        <f>IF(IFERROR(VLOOKUP(crocodile_dataset[[#This Row],[Observation ID]],A572:A1570,1,FALSE),0),1,0)</f>
        <v>0</v>
      </c>
    </row>
    <row r="571" spans="1:16" x14ac:dyDescent="0.2">
      <c r="A571" s="4">
        <v>570</v>
      </c>
      <c r="B571" s="3" t="s">
        <v>67</v>
      </c>
      <c r="C571" s="3" t="s">
        <v>68</v>
      </c>
      <c r="D571" s="3" t="s">
        <v>17</v>
      </c>
      <c r="E571" s="3" t="s">
        <v>69</v>
      </c>
      <c r="F571" s="1">
        <v>1.4</v>
      </c>
      <c r="G571" s="1">
        <v>24.2</v>
      </c>
      <c r="H571" s="3" t="s">
        <v>19</v>
      </c>
      <c r="I571" s="3" t="s">
        <v>20</v>
      </c>
      <c r="J571" s="2" t="s">
        <v>700</v>
      </c>
      <c r="K571" s="3" t="s">
        <v>142</v>
      </c>
      <c r="L571" s="3" t="s">
        <v>72</v>
      </c>
      <c r="M571" s="3" t="s">
        <v>73</v>
      </c>
      <c r="N571" s="3" t="s">
        <v>1815</v>
      </c>
      <c r="O571" s="3" t="s">
        <v>1816</v>
      </c>
      <c r="P571">
        <f>IF(IFERROR(VLOOKUP(crocodile_dataset[[#This Row],[Observation ID]],A573:A1571,1,FALSE),0),1,0)</f>
        <v>0</v>
      </c>
    </row>
    <row r="572" spans="1:16" x14ac:dyDescent="0.2">
      <c r="A572" s="4">
        <v>571</v>
      </c>
      <c r="B572" s="3" t="s">
        <v>120</v>
      </c>
      <c r="C572" s="3" t="s">
        <v>121</v>
      </c>
      <c r="D572" s="3" t="s">
        <v>17</v>
      </c>
      <c r="E572" s="3" t="s">
        <v>18</v>
      </c>
      <c r="F572" s="1">
        <v>2.2000000000000002</v>
      </c>
      <c r="G572" s="1">
        <v>67.400000000000006</v>
      </c>
      <c r="H572" s="3" t="s">
        <v>19</v>
      </c>
      <c r="I572" s="3" t="s">
        <v>104</v>
      </c>
      <c r="J572" s="2" t="s">
        <v>1817</v>
      </c>
      <c r="K572" s="3" t="s">
        <v>135</v>
      </c>
      <c r="L572" s="3" t="s">
        <v>124</v>
      </c>
      <c r="M572" s="3" t="s">
        <v>73</v>
      </c>
      <c r="N572" s="3" t="s">
        <v>1818</v>
      </c>
      <c r="O572" s="3" t="s">
        <v>1819</v>
      </c>
      <c r="P572">
        <f>IF(IFERROR(VLOOKUP(crocodile_dataset[[#This Row],[Observation ID]],A574:A1572,1,FALSE),0),1,0)</f>
        <v>0</v>
      </c>
    </row>
    <row r="573" spans="1:16" x14ac:dyDescent="0.2">
      <c r="A573" s="4">
        <v>572</v>
      </c>
      <c r="B573" s="3" t="s">
        <v>183</v>
      </c>
      <c r="C573" s="3" t="s">
        <v>184</v>
      </c>
      <c r="D573" s="3" t="s">
        <v>17</v>
      </c>
      <c r="E573" s="3" t="s">
        <v>18</v>
      </c>
      <c r="F573" s="1">
        <v>1.81</v>
      </c>
      <c r="G573" s="1">
        <v>45.5</v>
      </c>
      <c r="H573" s="3" t="s">
        <v>61</v>
      </c>
      <c r="I573" s="3" t="s">
        <v>20</v>
      </c>
      <c r="J573" s="2" t="s">
        <v>1820</v>
      </c>
      <c r="K573" s="3" t="s">
        <v>130</v>
      </c>
      <c r="L573" s="3" t="s">
        <v>46</v>
      </c>
      <c r="M573" s="3" t="s">
        <v>41</v>
      </c>
      <c r="N573" s="3" t="s">
        <v>1821</v>
      </c>
      <c r="O573" s="3" t="s">
        <v>1822</v>
      </c>
      <c r="P573">
        <f>IF(IFERROR(VLOOKUP(crocodile_dataset[[#This Row],[Observation ID]],A575:A1573,1,FALSE),0),1,0)</f>
        <v>0</v>
      </c>
    </row>
    <row r="574" spans="1:16" x14ac:dyDescent="0.2">
      <c r="A574" s="4">
        <v>573</v>
      </c>
      <c r="B574" s="3" t="s">
        <v>87</v>
      </c>
      <c r="C574" s="3" t="s">
        <v>88</v>
      </c>
      <c r="D574" s="3" t="s">
        <v>17</v>
      </c>
      <c r="E574" s="3" t="s">
        <v>69</v>
      </c>
      <c r="F574" s="1">
        <v>1.01</v>
      </c>
      <c r="G574" s="1">
        <v>10</v>
      </c>
      <c r="H574" s="3" t="s">
        <v>37</v>
      </c>
      <c r="I574" s="3" t="s">
        <v>104</v>
      </c>
      <c r="J574" s="2" t="s">
        <v>1823</v>
      </c>
      <c r="K574" s="3" t="s">
        <v>90</v>
      </c>
      <c r="L574" s="3" t="s">
        <v>72</v>
      </c>
      <c r="M574" s="3" t="s">
        <v>32</v>
      </c>
      <c r="N574" s="3" t="s">
        <v>1824</v>
      </c>
      <c r="O574" s="3" t="s">
        <v>1825</v>
      </c>
      <c r="P574">
        <f>IF(IFERROR(VLOOKUP(crocodile_dataset[[#This Row],[Observation ID]],A576:A1574,1,FALSE),0),1,0)</f>
        <v>0</v>
      </c>
    </row>
    <row r="575" spans="1:16" x14ac:dyDescent="0.2">
      <c r="A575" s="4">
        <v>574</v>
      </c>
      <c r="B575" s="3" t="s">
        <v>115</v>
      </c>
      <c r="C575" s="3" t="s">
        <v>116</v>
      </c>
      <c r="D575" s="3" t="s">
        <v>17</v>
      </c>
      <c r="E575" s="3" t="s">
        <v>18</v>
      </c>
      <c r="F575" s="1">
        <v>4.3499999999999996</v>
      </c>
      <c r="G575" s="1">
        <v>507.6</v>
      </c>
      <c r="H575" s="3" t="s">
        <v>19</v>
      </c>
      <c r="I575" s="3" t="s">
        <v>38</v>
      </c>
      <c r="J575" s="2" t="s">
        <v>1826</v>
      </c>
      <c r="K575" s="3" t="s">
        <v>282</v>
      </c>
      <c r="L575" s="3" t="s">
        <v>46</v>
      </c>
      <c r="M575" s="3" t="s">
        <v>24</v>
      </c>
      <c r="N575" s="3" t="s">
        <v>1827</v>
      </c>
      <c r="O575" s="3" t="s">
        <v>1828</v>
      </c>
      <c r="P575">
        <f>IF(IFERROR(VLOOKUP(crocodile_dataset[[#This Row],[Observation ID]],A577:A1575,1,FALSE),0),1,0)</f>
        <v>0</v>
      </c>
    </row>
    <row r="576" spans="1:16" x14ac:dyDescent="0.2">
      <c r="A576" s="4">
        <v>575</v>
      </c>
      <c r="B576" s="3" t="s">
        <v>15</v>
      </c>
      <c r="C576" s="3" t="s">
        <v>16</v>
      </c>
      <c r="D576" s="3" t="s">
        <v>17</v>
      </c>
      <c r="E576" s="3" t="s">
        <v>18</v>
      </c>
      <c r="F576" s="1">
        <v>0.32</v>
      </c>
      <c r="G576" s="1">
        <v>34.1</v>
      </c>
      <c r="H576" s="3" t="s">
        <v>156</v>
      </c>
      <c r="I576" s="3" t="s">
        <v>104</v>
      </c>
      <c r="J576" s="2" t="s">
        <v>1829</v>
      </c>
      <c r="K576" s="3" t="s">
        <v>45</v>
      </c>
      <c r="L576" s="3" t="s">
        <v>84</v>
      </c>
      <c r="M576" s="3" t="s">
        <v>24</v>
      </c>
      <c r="N576" s="3" t="s">
        <v>1830</v>
      </c>
      <c r="O576" s="3" t="s">
        <v>1831</v>
      </c>
      <c r="P576">
        <f>IF(IFERROR(VLOOKUP(crocodile_dataset[[#This Row],[Observation ID]],A578:A1576,1,FALSE),0),1,0)</f>
        <v>0</v>
      </c>
    </row>
    <row r="577" spans="1:16" x14ac:dyDescent="0.2">
      <c r="A577" s="4">
        <v>576</v>
      </c>
      <c r="B577" s="3" t="s">
        <v>59</v>
      </c>
      <c r="C577" s="3" t="s">
        <v>60</v>
      </c>
      <c r="D577" s="3" t="s">
        <v>17</v>
      </c>
      <c r="E577" s="3" t="s">
        <v>18</v>
      </c>
      <c r="F577" s="1">
        <v>3.13</v>
      </c>
      <c r="G577" s="1">
        <v>196.2</v>
      </c>
      <c r="H577" s="3" t="s">
        <v>19</v>
      </c>
      <c r="I577" s="3" t="s">
        <v>20</v>
      </c>
      <c r="J577" s="2" t="s">
        <v>1832</v>
      </c>
      <c r="K577" s="3" t="s">
        <v>293</v>
      </c>
      <c r="L577" s="3" t="s">
        <v>23</v>
      </c>
      <c r="M577" s="3" t="s">
        <v>41</v>
      </c>
      <c r="N577" s="3" t="s">
        <v>1833</v>
      </c>
      <c r="O577" s="3" t="s">
        <v>1834</v>
      </c>
      <c r="P577">
        <f>IF(IFERROR(VLOOKUP(crocodile_dataset[[#This Row],[Observation ID]],A579:A1577,1,FALSE),0),1,0)</f>
        <v>0</v>
      </c>
    </row>
    <row r="578" spans="1:16" x14ac:dyDescent="0.2">
      <c r="A578" s="4">
        <v>577</v>
      </c>
      <c r="B578" s="3" t="s">
        <v>59</v>
      </c>
      <c r="C578" s="3" t="s">
        <v>60</v>
      </c>
      <c r="D578" s="3" t="s">
        <v>17</v>
      </c>
      <c r="E578" s="3" t="s">
        <v>18</v>
      </c>
      <c r="F578" s="1">
        <v>0.91</v>
      </c>
      <c r="G578" s="1">
        <v>36.9</v>
      </c>
      <c r="H578" s="3" t="s">
        <v>37</v>
      </c>
      <c r="I578" s="3" t="s">
        <v>38</v>
      </c>
      <c r="J578" s="2" t="s">
        <v>1835</v>
      </c>
      <c r="K578" s="3" t="s">
        <v>63</v>
      </c>
      <c r="L578" s="3" t="s">
        <v>64</v>
      </c>
      <c r="M578" s="3" t="s">
        <v>41</v>
      </c>
      <c r="N578" s="3" t="s">
        <v>1836</v>
      </c>
      <c r="O578" s="3" t="s">
        <v>1837</v>
      </c>
      <c r="P578">
        <f>IF(IFERROR(VLOOKUP(crocodile_dataset[[#This Row],[Observation ID]],A580:A1578,1,FALSE),0),1,0)</f>
        <v>0</v>
      </c>
    </row>
    <row r="579" spans="1:16" x14ac:dyDescent="0.2">
      <c r="A579" s="4">
        <v>578</v>
      </c>
      <c r="B579" s="3" t="s">
        <v>27</v>
      </c>
      <c r="C579" s="3" t="s">
        <v>28</v>
      </c>
      <c r="D579" s="3" t="s">
        <v>17</v>
      </c>
      <c r="E579" s="3" t="s">
        <v>18</v>
      </c>
      <c r="F579" s="1">
        <v>3.62</v>
      </c>
      <c r="G579" s="1">
        <v>210.4</v>
      </c>
      <c r="H579" s="3" t="s">
        <v>61</v>
      </c>
      <c r="I579" s="3" t="s">
        <v>38</v>
      </c>
      <c r="J579" s="2" t="s">
        <v>1838</v>
      </c>
      <c r="K579" s="3" t="s">
        <v>30</v>
      </c>
      <c r="L579" s="3" t="s">
        <v>31</v>
      </c>
      <c r="M579" s="3" t="s">
        <v>32</v>
      </c>
      <c r="N579" s="3" t="s">
        <v>1839</v>
      </c>
      <c r="O579" s="3" t="s">
        <v>1840</v>
      </c>
      <c r="P579">
        <f>IF(IFERROR(VLOOKUP(crocodile_dataset[[#This Row],[Observation ID]],A581:A1579,1,FALSE),0),1,0)</f>
        <v>0</v>
      </c>
    </row>
    <row r="580" spans="1:16" x14ac:dyDescent="0.2">
      <c r="A580" s="4">
        <v>579</v>
      </c>
      <c r="B580" s="3" t="s">
        <v>201</v>
      </c>
      <c r="C580" s="3" t="s">
        <v>202</v>
      </c>
      <c r="D580" s="3" t="s">
        <v>17</v>
      </c>
      <c r="E580" s="3" t="s">
        <v>203</v>
      </c>
      <c r="F580" s="1">
        <v>2.81</v>
      </c>
      <c r="G580" s="1">
        <v>146.9</v>
      </c>
      <c r="H580" s="3" t="s">
        <v>61</v>
      </c>
      <c r="I580" s="3" t="s">
        <v>20</v>
      </c>
      <c r="J580" s="2" t="s">
        <v>1841</v>
      </c>
      <c r="K580" s="3" t="s">
        <v>538</v>
      </c>
      <c r="L580" s="3" t="s">
        <v>23</v>
      </c>
      <c r="M580" s="3" t="s">
        <v>41</v>
      </c>
      <c r="N580" s="3" t="s">
        <v>1842</v>
      </c>
      <c r="O580" s="3" t="s">
        <v>1843</v>
      </c>
      <c r="P580">
        <f>IF(IFERROR(VLOOKUP(crocodile_dataset[[#This Row],[Observation ID]],A582:A1580,1,FALSE),0),1,0)</f>
        <v>0</v>
      </c>
    </row>
    <row r="581" spans="1:16" x14ac:dyDescent="0.2">
      <c r="A581" s="4">
        <v>580</v>
      </c>
      <c r="B581" s="3" t="s">
        <v>392</v>
      </c>
      <c r="C581" s="3" t="s">
        <v>393</v>
      </c>
      <c r="D581" s="3" t="s">
        <v>17</v>
      </c>
      <c r="E581" s="3" t="s">
        <v>18</v>
      </c>
      <c r="F581" s="1">
        <v>3.11</v>
      </c>
      <c r="G581" s="1">
        <v>134.80000000000001</v>
      </c>
      <c r="H581" s="3" t="s">
        <v>19</v>
      </c>
      <c r="I581" s="3" t="s">
        <v>20</v>
      </c>
      <c r="J581" s="2" t="s">
        <v>1844</v>
      </c>
      <c r="K581" s="3" t="s">
        <v>191</v>
      </c>
      <c r="L581" s="3" t="s">
        <v>46</v>
      </c>
      <c r="M581" s="3" t="s">
        <v>24</v>
      </c>
      <c r="N581" s="3" t="s">
        <v>1845</v>
      </c>
      <c r="O581" s="3" t="s">
        <v>1846</v>
      </c>
      <c r="P581">
        <f>IF(IFERROR(VLOOKUP(crocodile_dataset[[#This Row],[Observation ID]],A583:A1581,1,FALSE),0),1,0)</f>
        <v>0</v>
      </c>
    </row>
    <row r="582" spans="1:16" x14ac:dyDescent="0.2">
      <c r="A582" s="4">
        <v>581</v>
      </c>
      <c r="B582" s="3" t="s">
        <v>49</v>
      </c>
      <c r="C582" s="3" t="s">
        <v>50</v>
      </c>
      <c r="D582" s="3" t="s">
        <v>17</v>
      </c>
      <c r="E582" s="3" t="s">
        <v>18</v>
      </c>
      <c r="F582" s="1">
        <v>2.5099999999999998</v>
      </c>
      <c r="G582" s="1">
        <v>124.6</v>
      </c>
      <c r="H582" s="3" t="s">
        <v>61</v>
      </c>
      <c r="I582" s="3" t="s">
        <v>104</v>
      </c>
      <c r="J582" s="2" t="s">
        <v>1847</v>
      </c>
      <c r="K582" s="3" t="s">
        <v>1169</v>
      </c>
      <c r="L582" s="3" t="s">
        <v>46</v>
      </c>
      <c r="M582" s="3" t="s">
        <v>32</v>
      </c>
      <c r="N582" s="3" t="s">
        <v>1848</v>
      </c>
      <c r="O582" s="3" t="s">
        <v>1849</v>
      </c>
      <c r="P582">
        <f>IF(IFERROR(VLOOKUP(crocodile_dataset[[#This Row],[Observation ID]],A584:A1582,1,FALSE),0),1,0)</f>
        <v>0</v>
      </c>
    </row>
    <row r="583" spans="1:16" x14ac:dyDescent="0.2">
      <c r="A583" s="4">
        <v>582</v>
      </c>
      <c r="B583" s="3" t="s">
        <v>320</v>
      </c>
      <c r="C583" s="3" t="s">
        <v>321</v>
      </c>
      <c r="D583" s="3" t="s">
        <v>17</v>
      </c>
      <c r="E583" s="3" t="s">
        <v>203</v>
      </c>
      <c r="F583" s="1">
        <v>2.82</v>
      </c>
      <c r="G583" s="1">
        <v>160.9</v>
      </c>
      <c r="H583" s="3" t="s">
        <v>19</v>
      </c>
      <c r="I583" s="3" t="s">
        <v>38</v>
      </c>
      <c r="J583" s="2" t="s">
        <v>1850</v>
      </c>
      <c r="K583" s="3" t="s">
        <v>354</v>
      </c>
      <c r="L583" s="3" t="s">
        <v>355</v>
      </c>
      <c r="M583" s="3" t="s">
        <v>323</v>
      </c>
      <c r="N583" s="3" t="s">
        <v>1851</v>
      </c>
      <c r="O583" s="3" t="s">
        <v>1852</v>
      </c>
      <c r="P583">
        <f>IF(IFERROR(VLOOKUP(crocodile_dataset[[#This Row],[Observation ID]],A585:A1583,1,FALSE),0),1,0)</f>
        <v>0</v>
      </c>
    </row>
    <row r="584" spans="1:16" x14ac:dyDescent="0.2">
      <c r="A584" s="4">
        <v>583</v>
      </c>
      <c r="B584" s="3" t="s">
        <v>15</v>
      </c>
      <c r="C584" s="3" t="s">
        <v>16</v>
      </c>
      <c r="D584" s="3" t="s">
        <v>17</v>
      </c>
      <c r="E584" s="3" t="s">
        <v>18</v>
      </c>
      <c r="F584" s="1">
        <v>2.58</v>
      </c>
      <c r="G584" s="1">
        <v>87.1</v>
      </c>
      <c r="H584" s="3" t="s">
        <v>61</v>
      </c>
      <c r="I584" s="3" t="s">
        <v>38</v>
      </c>
      <c r="J584" s="2" t="s">
        <v>1853</v>
      </c>
      <c r="K584" s="3" t="s">
        <v>233</v>
      </c>
      <c r="L584" s="3" t="s">
        <v>23</v>
      </c>
      <c r="M584" s="3" t="s">
        <v>24</v>
      </c>
      <c r="N584" s="3" t="s">
        <v>1854</v>
      </c>
      <c r="O584" s="3" t="s">
        <v>1855</v>
      </c>
      <c r="P584">
        <f>IF(IFERROR(VLOOKUP(crocodile_dataset[[#This Row],[Observation ID]],A586:A1584,1,FALSE),0),1,0)</f>
        <v>0</v>
      </c>
    </row>
    <row r="585" spans="1:16" x14ac:dyDescent="0.2">
      <c r="A585" s="4">
        <v>584</v>
      </c>
      <c r="B585" s="3" t="s">
        <v>76</v>
      </c>
      <c r="C585" s="3" t="s">
        <v>77</v>
      </c>
      <c r="D585" s="3" t="s">
        <v>17</v>
      </c>
      <c r="E585" s="3" t="s">
        <v>18</v>
      </c>
      <c r="F585" s="1">
        <v>2.74</v>
      </c>
      <c r="G585" s="1">
        <v>150.1</v>
      </c>
      <c r="H585" s="3" t="s">
        <v>19</v>
      </c>
      <c r="I585" s="3" t="s">
        <v>104</v>
      </c>
      <c r="J585" s="2" t="s">
        <v>1856</v>
      </c>
      <c r="K585" s="3" t="s">
        <v>415</v>
      </c>
      <c r="L585" s="3" t="s">
        <v>80</v>
      </c>
      <c r="M585" s="3" t="s">
        <v>24</v>
      </c>
      <c r="N585" s="3" t="s">
        <v>1857</v>
      </c>
      <c r="O585" s="3" t="s">
        <v>1858</v>
      </c>
      <c r="P585">
        <f>IF(IFERROR(VLOOKUP(crocodile_dataset[[#This Row],[Observation ID]],A587:A1585,1,FALSE),0),1,0)</f>
        <v>0</v>
      </c>
    </row>
    <row r="586" spans="1:16" x14ac:dyDescent="0.2">
      <c r="A586" s="4">
        <v>585</v>
      </c>
      <c r="B586" s="3" t="s">
        <v>188</v>
      </c>
      <c r="C586" s="3" t="s">
        <v>189</v>
      </c>
      <c r="D586" s="3" t="s">
        <v>17</v>
      </c>
      <c r="E586" s="3" t="s">
        <v>18</v>
      </c>
      <c r="F586" s="1">
        <v>0.72</v>
      </c>
      <c r="G586" s="1">
        <v>33.799999999999997</v>
      </c>
      <c r="H586" s="3" t="s">
        <v>37</v>
      </c>
      <c r="I586" s="3" t="s">
        <v>38</v>
      </c>
      <c r="J586" s="2" t="s">
        <v>1859</v>
      </c>
      <c r="K586" s="3" t="s">
        <v>191</v>
      </c>
      <c r="L586" s="3" t="s">
        <v>46</v>
      </c>
      <c r="M586" s="3" t="s">
        <v>24</v>
      </c>
      <c r="N586" s="3" t="s">
        <v>1860</v>
      </c>
      <c r="O586" s="3" t="s">
        <v>1861</v>
      </c>
      <c r="P586">
        <f>IF(IFERROR(VLOOKUP(crocodile_dataset[[#This Row],[Observation ID]],A588:A1586,1,FALSE),0),1,0)</f>
        <v>0</v>
      </c>
    </row>
    <row r="587" spans="1:16" x14ac:dyDescent="0.2">
      <c r="A587" s="4">
        <v>586</v>
      </c>
      <c r="B587" s="3" t="s">
        <v>87</v>
      </c>
      <c r="C587" s="3" t="s">
        <v>88</v>
      </c>
      <c r="D587" s="3" t="s">
        <v>17</v>
      </c>
      <c r="E587" s="3" t="s">
        <v>69</v>
      </c>
      <c r="F587" s="1">
        <v>1.0900000000000001</v>
      </c>
      <c r="G587" s="1">
        <v>11</v>
      </c>
      <c r="H587" s="3" t="s">
        <v>19</v>
      </c>
      <c r="I587" s="3" t="s">
        <v>20</v>
      </c>
      <c r="J587" s="2" t="s">
        <v>1862</v>
      </c>
      <c r="K587" s="3" t="s">
        <v>90</v>
      </c>
      <c r="L587" s="3" t="s">
        <v>91</v>
      </c>
      <c r="M587" s="3" t="s">
        <v>32</v>
      </c>
      <c r="N587" s="3" t="s">
        <v>1863</v>
      </c>
      <c r="O587" s="3" t="s">
        <v>1864</v>
      </c>
      <c r="P587">
        <f>IF(IFERROR(VLOOKUP(crocodile_dataset[[#This Row],[Observation ID]],A589:A1587,1,FALSE),0),1,0)</f>
        <v>0</v>
      </c>
    </row>
    <row r="588" spans="1:16" x14ac:dyDescent="0.2">
      <c r="A588" s="4">
        <v>587</v>
      </c>
      <c r="B588" s="3" t="s">
        <v>392</v>
      </c>
      <c r="C588" s="3" t="s">
        <v>393</v>
      </c>
      <c r="D588" s="3" t="s">
        <v>17</v>
      </c>
      <c r="E588" s="3" t="s">
        <v>18</v>
      </c>
      <c r="F588" s="1">
        <v>0.49</v>
      </c>
      <c r="G588" s="1">
        <v>32.200000000000003</v>
      </c>
      <c r="H588" s="3" t="s">
        <v>156</v>
      </c>
      <c r="I588" s="3" t="s">
        <v>20</v>
      </c>
      <c r="J588" s="2" t="s">
        <v>1865</v>
      </c>
      <c r="K588" s="3" t="s">
        <v>191</v>
      </c>
      <c r="L588" s="3" t="s">
        <v>46</v>
      </c>
      <c r="M588" s="3" t="s">
        <v>24</v>
      </c>
      <c r="N588" s="3" t="s">
        <v>1866</v>
      </c>
      <c r="O588" s="3" t="s">
        <v>1867</v>
      </c>
      <c r="P588">
        <f>IF(IFERROR(VLOOKUP(crocodile_dataset[[#This Row],[Observation ID]],A590:A1588,1,FALSE),0),1,0)</f>
        <v>0</v>
      </c>
    </row>
    <row r="589" spans="1:16" x14ac:dyDescent="0.2">
      <c r="A589" s="4">
        <v>588</v>
      </c>
      <c r="B589" s="3" t="s">
        <v>183</v>
      </c>
      <c r="C589" s="3" t="s">
        <v>184</v>
      </c>
      <c r="D589" s="3" t="s">
        <v>17</v>
      </c>
      <c r="E589" s="3" t="s">
        <v>18</v>
      </c>
      <c r="F589" s="1">
        <v>2.0499999999999998</v>
      </c>
      <c r="G589" s="1">
        <v>71.900000000000006</v>
      </c>
      <c r="H589" s="3" t="s">
        <v>61</v>
      </c>
      <c r="I589" s="3" t="s">
        <v>38</v>
      </c>
      <c r="J589" s="2" t="s">
        <v>1868</v>
      </c>
      <c r="K589" s="3" t="s">
        <v>130</v>
      </c>
      <c r="L589" s="3" t="s">
        <v>46</v>
      </c>
      <c r="M589" s="3" t="s">
        <v>41</v>
      </c>
      <c r="N589" s="3" t="s">
        <v>1869</v>
      </c>
      <c r="O589" s="3" t="s">
        <v>1870</v>
      </c>
      <c r="P589">
        <f>IF(IFERROR(VLOOKUP(crocodile_dataset[[#This Row],[Observation ID]],A591:A1589,1,FALSE),0),1,0)</f>
        <v>0</v>
      </c>
    </row>
    <row r="590" spans="1:16" x14ac:dyDescent="0.2">
      <c r="A590" s="4">
        <v>589</v>
      </c>
      <c r="B590" s="3" t="s">
        <v>35</v>
      </c>
      <c r="C590" s="3" t="s">
        <v>36</v>
      </c>
      <c r="D590" s="3" t="s">
        <v>17</v>
      </c>
      <c r="E590" s="3" t="s">
        <v>18</v>
      </c>
      <c r="F590" s="1">
        <v>3.9</v>
      </c>
      <c r="G590" s="1">
        <v>428.9</v>
      </c>
      <c r="H590" s="3" t="s">
        <v>61</v>
      </c>
      <c r="I590" s="3" t="s">
        <v>38</v>
      </c>
      <c r="J590" s="2" t="s">
        <v>1871</v>
      </c>
      <c r="K590" s="3" t="s">
        <v>30</v>
      </c>
      <c r="L590" s="3" t="s">
        <v>40</v>
      </c>
      <c r="M590" s="3" t="s">
        <v>41</v>
      </c>
      <c r="N590" s="3" t="s">
        <v>1872</v>
      </c>
      <c r="O590" s="3" t="s">
        <v>1873</v>
      </c>
      <c r="P590">
        <f>IF(IFERROR(VLOOKUP(crocodile_dataset[[#This Row],[Observation ID]],A592:A1590,1,FALSE),0),1,0)</f>
        <v>0</v>
      </c>
    </row>
    <row r="591" spans="1:16" x14ac:dyDescent="0.2">
      <c r="A591" s="4">
        <v>590</v>
      </c>
      <c r="B591" s="3" t="s">
        <v>115</v>
      </c>
      <c r="C591" s="3" t="s">
        <v>116</v>
      </c>
      <c r="D591" s="3" t="s">
        <v>17</v>
      </c>
      <c r="E591" s="3" t="s">
        <v>18</v>
      </c>
      <c r="F591" s="1">
        <v>4.37</v>
      </c>
      <c r="G591" s="1">
        <v>601.29999999999995</v>
      </c>
      <c r="H591" s="3" t="s">
        <v>19</v>
      </c>
      <c r="I591" s="3" t="s">
        <v>20</v>
      </c>
      <c r="J591" s="2" t="s">
        <v>1874</v>
      </c>
      <c r="K591" s="3" t="s">
        <v>637</v>
      </c>
      <c r="L591" s="3" t="s">
        <v>80</v>
      </c>
      <c r="M591" s="3" t="s">
        <v>24</v>
      </c>
      <c r="N591" s="3" t="s">
        <v>1875</v>
      </c>
      <c r="O591" s="3" t="s">
        <v>1876</v>
      </c>
      <c r="P591">
        <f>IF(IFERROR(VLOOKUP(crocodile_dataset[[#This Row],[Observation ID]],A593:A1591,1,FALSE),0),1,0)</f>
        <v>0</v>
      </c>
    </row>
    <row r="592" spans="1:16" x14ac:dyDescent="0.2">
      <c r="A592" s="4">
        <v>591</v>
      </c>
      <c r="B592" s="3" t="s">
        <v>35</v>
      </c>
      <c r="C592" s="3" t="s">
        <v>36</v>
      </c>
      <c r="D592" s="3" t="s">
        <v>17</v>
      </c>
      <c r="E592" s="3" t="s">
        <v>18</v>
      </c>
      <c r="F592" s="1">
        <v>1.25</v>
      </c>
      <c r="G592" s="1">
        <v>102.9</v>
      </c>
      <c r="H592" s="3" t="s">
        <v>37</v>
      </c>
      <c r="I592" s="3" t="s">
        <v>20</v>
      </c>
      <c r="J592" s="2" t="s">
        <v>1877</v>
      </c>
      <c r="K592" s="3" t="s">
        <v>30</v>
      </c>
      <c r="L592" s="3" t="s">
        <v>40</v>
      </c>
      <c r="M592" s="3" t="s">
        <v>41</v>
      </c>
      <c r="N592" s="3" t="s">
        <v>1878</v>
      </c>
      <c r="O592" s="3" t="s">
        <v>1879</v>
      </c>
      <c r="P592">
        <f>IF(IFERROR(VLOOKUP(crocodile_dataset[[#This Row],[Observation ID]],A594:A1592,1,FALSE),0),1,0)</f>
        <v>0</v>
      </c>
    </row>
    <row r="593" spans="1:16" x14ac:dyDescent="0.2">
      <c r="A593" s="4">
        <v>592</v>
      </c>
      <c r="B593" s="3" t="s">
        <v>188</v>
      </c>
      <c r="C593" s="3" t="s">
        <v>189</v>
      </c>
      <c r="D593" s="3" t="s">
        <v>17</v>
      </c>
      <c r="E593" s="3" t="s">
        <v>18</v>
      </c>
      <c r="F593" s="1">
        <v>2.39</v>
      </c>
      <c r="G593" s="1">
        <v>98.6</v>
      </c>
      <c r="H593" s="3" t="s">
        <v>19</v>
      </c>
      <c r="I593" s="3" t="s">
        <v>104</v>
      </c>
      <c r="J593" s="2" t="s">
        <v>1880</v>
      </c>
      <c r="K593" s="3" t="s">
        <v>191</v>
      </c>
      <c r="L593" s="3" t="s">
        <v>80</v>
      </c>
      <c r="M593" s="3" t="s">
        <v>24</v>
      </c>
      <c r="N593" s="3" t="s">
        <v>1881</v>
      </c>
      <c r="O593" s="3" t="s">
        <v>1882</v>
      </c>
      <c r="P593">
        <f>IF(IFERROR(VLOOKUP(crocodile_dataset[[#This Row],[Observation ID]],A595:A1593,1,FALSE),0),1,0)</f>
        <v>0</v>
      </c>
    </row>
    <row r="594" spans="1:16" x14ac:dyDescent="0.2">
      <c r="A594" s="4">
        <v>593</v>
      </c>
      <c r="B594" s="3" t="s">
        <v>145</v>
      </c>
      <c r="C594" s="3" t="s">
        <v>146</v>
      </c>
      <c r="D594" s="3" t="s">
        <v>17</v>
      </c>
      <c r="E594" s="3" t="s">
        <v>18</v>
      </c>
      <c r="F594" s="1">
        <v>0.46</v>
      </c>
      <c r="G594" s="1">
        <v>36.700000000000003</v>
      </c>
      <c r="H594" s="3" t="s">
        <v>156</v>
      </c>
      <c r="I594" s="3" t="s">
        <v>38</v>
      </c>
      <c r="J594" s="2" t="s">
        <v>1883</v>
      </c>
      <c r="K594" s="3" t="s">
        <v>148</v>
      </c>
      <c r="L594" s="3" t="s">
        <v>23</v>
      </c>
      <c r="M594" s="3" t="s">
        <v>41</v>
      </c>
      <c r="N594" s="3" t="s">
        <v>1884</v>
      </c>
      <c r="O594" s="3" t="s">
        <v>1885</v>
      </c>
      <c r="P594">
        <f>IF(IFERROR(VLOOKUP(crocodile_dataset[[#This Row],[Observation ID]],A596:A1594,1,FALSE),0),1,0)</f>
        <v>0</v>
      </c>
    </row>
    <row r="595" spans="1:16" x14ac:dyDescent="0.2">
      <c r="A595" s="4">
        <v>594</v>
      </c>
      <c r="B595" s="3" t="s">
        <v>127</v>
      </c>
      <c r="C595" s="3" t="s">
        <v>128</v>
      </c>
      <c r="D595" s="3" t="s">
        <v>17</v>
      </c>
      <c r="E595" s="3" t="s">
        <v>18</v>
      </c>
      <c r="F595" s="1">
        <v>4.99</v>
      </c>
      <c r="G595" s="1">
        <v>779.4</v>
      </c>
      <c r="H595" s="3" t="s">
        <v>61</v>
      </c>
      <c r="I595" s="3" t="s">
        <v>38</v>
      </c>
      <c r="J595" s="2" t="s">
        <v>1886</v>
      </c>
      <c r="K595" s="3" t="s">
        <v>210</v>
      </c>
      <c r="L595" s="3" t="s">
        <v>31</v>
      </c>
      <c r="M595" s="3" t="s">
        <v>24</v>
      </c>
      <c r="N595" s="3" t="s">
        <v>1887</v>
      </c>
      <c r="O595" s="3" t="s">
        <v>1888</v>
      </c>
      <c r="P595">
        <f>IF(IFERROR(VLOOKUP(crocodile_dataset[[#This Row],[Observation ID]],A597:A1595,1,FALSE),0),1,0)</f>
        <v>0</v>
      </c>
    </row>
    <row r="596" spans="1:16" x14ac:dyDescent="0.2">
      <c r="A596" s="4">
        <v>595</v>
      </c>
      <c r="B596" s="3" t="s">
        <v>76</v>
      </c>
      <c r="C596" s="3" t="s">
        <v>77</v>
      </c>
      <c r="D596" s="3" t="s">
        <v>17</v>
      </c>
      <c r="E596" s="3" t="s">
        <v>18</v>
      </c>
      <c r="F596" s="1">
        <v>2.3199999999999998</v>
      </c>
      <c r="G596" s="1">
        <v>102.4</v>
      </c>
      <c r="H596" s="3" t="s">
        <v>61</v>
      </c>
      <c r="I596" s="3" t="s">
        <v>38</v>
      </c>
      <c r="J596" s="2" t="s">
        <v>1733</v>
      </c>
      <c r="K596" s="3" t="s">
        <v>415</v>
      </c>
      <c r="L596" s="3" t="s">
        <v>80</v>
      </c>
      <c r="M596" s="3" t="s">
        <v>24</v>
      </c>
      <c r="N596" s="3" t="s">
        <v>1889</v>
      </c>
      <c r="O596" s="3" t="s">
        <v>1890</v>
      </c>
      <c r="P596">
        <f>IF(IFERROR(VLOOKUP(crocodile_dataset[[#This Row],[Observation ID]],A598:A1596,1,FALSE),0),1,0)</f>
        <v>0</v>
      </c>
    </row>
    <row r="597" spans="1:16" x14ac:dyDescent="0.2">
      <c r="A597" s="4">
        <v>596</v>
      </c>
      <c r="B597" s="3" t="s">
        <v>127</v>
      </c>
      <c r="C597" s="3" t="s">
        <v>128</v>
      </c>
      <c r="D597" s="3" t="s">
        <v>17</v>
      </c>
      <c r="E597" s="3" t="s">
        <v>18</v>
      </c>
      <c r="F597" s="1">
        <v>4.3099999999999996</v>
      </c>
      <c r="G597" s="1">
        <v>514.4</v>
      </c>
      <c r="H597" s="3" t="s">
        <v>61</v>
      </c>
      <c r="I597" s="3" t="s">
        <v>104</v>
      </c>
      <c r="J597" s="2" t="s">
        <v>1891</v>
      </c>
      <c r="K597" s="3" t="s">
        <v>130</v>
      </c>
      <c r="L597" s="3" t="s">
        <v>131</v>
      </c>
      <c r="M597" s="3" t="s">
        <v>24</v>
      </c>
      <c r="N597" s="3" t="s">
        <v>1892</v>
      </c>
      <c r="O597" s="3" t="s">
        <v>1893</v>
      </c>
      <c r="P597">
        <f>IF(IFERROR(VLOOKUP(crocodile_dataset[[#This Row],[Observation ID]],A599:A1597,1,FALSE),0),1,0)</f>
        <v>0</v>
      </c>
    </row>
    <row r="598" spans="1:16" x14ac:dyDescent="0.2">
      <c r="A598" s="4">
        <v>597</v>
      </c>
      <c r="B598" s="3" t="s">
        <v>27</v>
      </c>
      <c r="C598" s="3" t="s">
        <v>28</v>
      </c>
      <c r="D598" s="3" t="s">
        <v>17</v>
      </c>
      <c r="E598" s="3" t="s">
        <v>18</v>
      </c>
      <c r="F598" s="1">
        <v>2.97</v>
      </c>
      <c r="G598" s="1">
        <v>168.8</v>
      </c>
      <c r="H598" s="3" t="s">
        <v>61</v>
      </c>
      <c r="I598" s="3" t="s">
        <v>104</v>
      </c>
      <c r="J598" s="2" t="s">
        <v>1894</v>
      </c>
      <c r="K598" s="3" t="s">
        <v>45</v>
      </c>
      <c r="L598" s="3" t="s">
        <v>131</v>
      </c>
      <c r="M598" s="3" t="s">
        <v>32</v>
      </c>
      <c r="N598" s="3" t="s">
        <v>1895</v>
      </c>
      <c r="O598" s="3" t="s">
        <v>1896</v>
      </c>
      <c r="P598">
        <f>IF(IFERROR(VLOOKUP(crocodile_dataset[[#This Row],[Observation ID]],A600:A1598,1,FALSE),0),1,0)</f>
        <v>0</v>
      </c>
    </row>
    <row r="599" spans="1:16" x14ac:dyDescent="0.2">
      <c r="A599" s="4">
        <v>598</v>
      </c>
      <c r="B599" s="3" t="s">
        <v>49</v>
      </c>
      <c r="C599" s="3" t="s">
        <v>50</v>
      </c>
      <c r="D599" s="3" t="s">
        <v>17</v>
      </c>
      <c r="E599" s="3" t="s">
        <v>18</v>
      </c>
      <c r="F599" s="1">
        <v>2.78</v>
      </c>
      <c r="G599" s="1">
        <v>121</v>
      </c>
      <c r="H599" s="3" t="s">
        <v>61</v>
      </c>
      <c r="I599" s="3" t="s">
        <v>104</v>
      </c>
      <c r="J599" s="2" t="s">
        <v>1897</v>
      </c>
      <c r="K599" s="3" t="s">
        <v>504</v>
      </c>
      <c r="L599" s="3" t="s">
        <v>46</v>
      </c>
      <c r="M599" s="3" t="s">
        <v>32</v>
      </c>
      <c r="N599" s="3" t="s">
        <v>1898</v>
      </c>
      <c r="O599" s="3" t="s">
        <v>1899</v>
      </c>
      <c r="P599">
        <f>IF(IFERROR(VLOOKUP(crocodile_dataset[[#This Row],[Observation ID]],A601:A1599,1,FALSE),0),1,0)</f>
        <v>0</v>
      </c>
    </row>
    <row r="600" spans="1:16" x14ac:dyDescent="0.2">
      <c r="A600" s="4">
        <v>599</v>
      </c>
      <c r="B600" s="3" t="s">
        <v>183</v>
      </c>
      <c r="C600" s="3" t="s">
        <v>184</v>
      </c>
      <c r="D600" s="3" t="s">
        <v>17</v>
      </c>
      <c r="E600" s="3" t="s">
        <v>18</v>
      </c>
      <c r="F600" s="1">
        <v>1.1599999999999999</v>
      </c>
      <c r="G600" s="1">
        <v>25.5</v>
      </c>
      <c r="H600" s="3" t="s">
        <v>37</v>
      </c>
      <c r="I600" s="3" t="s">
        <v>38</v>
      </c>
      <c r="J600" s="2" t="s">
        <v>1900</v>
      </c>
      <c r="K600" s="3" t="s">
        <v>130</v>
      </c>
      <c r="L600" s="3" t="s">
        <v>195</v>
      </c>
      <c r="M600" s="3" t="s">
        <v>41</v>
      </c>
      <c r="N600" s="3" t="s">
        <v>539</v>
      </c>
      <c r="O600" s="3" t="s">
        <v>1901</v>
      </c>
      <c r="P600">
        <f>IF(IFERROR(VLOOKUP(crocodile_dataset[[#This Row],[Observation ID]],A602:A1600,1,FALSE),0),1,0)</f>
        <v>0</v>
      </c>
    </row>
    <row r="601" spans="1:16" x14ac:dyDescent="0.2">
      <c r="A601" s="4">
        <v>600</v>
      </c>
      <c r="B601" s="3" t="s">
        <v>207</v>
      </c>
      <c r="C601" s="3" t="s">
        <v>208</v>
      </c>
      <c r="D601" s="3" t="s">
        <v>17</v>
      </c>
      <c r="E601" s="3" t="s">
        <v>18</v>
      </c>
      <c r="F601" s="1">
        <v>2.63</v>
      </c>
      <c r="G601" s="1">
        <v>97.4</v>
      </c>
      <c r="H601" s="3" t="s">
        <v>19</v>
      </c>
      <c r="I601" s="3" t="s">
        <v>104</v>
      </c>
      <c r="J601" s="2" t="s">
        <v>1902</v>
      </c>
      <c r="K601" s="3" t="s">
        <v>210</v>
      </c>
      <c r="L601" s="3" t="s">
        <v>452</v>
      </c>
      <c r="M601" s="3" t="s">
        <v>24</v>
      </c>
      <c r="N601" s="3" t="s">
        <v>1903</v>
      </c>
      <c r="O601" s="3" t="s">
        <v>1904</v>
      </c>
      <c r="P601">
        <f>IF(IFERROR(VLOOKUP(crocodile_dataset[[#This Row],[Observation ID]],A603:A1601,1,FALSE),0),1,0)</f>
        <v>0</v>
      </c>
    </row>
    <row r="602" spans="1:16" x14ac:dyDescent="0.2">
      <c r="A602" s="4">
        <v>601</v>
      </c>
      <c r="B602" s="3" t="s">
        <v>49</v>
      </c>
      <c r="C602" s="3" t="s">
        <v>50</v>
      </c>
      <c r="D602" s="3" t="s">
        <v>17</v>
      </c>
      <c r="E602" s="3" t="s">
        <v>18</v>
      </c>
      <c r="F602" s="1">
        <v>3.57</v>
      </c>
      <c r="G602" s="1">
        <v>217.9</v>
      </c>
      <c r="H602" s="3" t="s">
        <v>61</v>
      </c>
      <c r="I602" s="3" t="s">
        <v>20</v>
      </c>
      <c r="J602" s="2" t="s">
        <v>1905</v>
      </c>
      <c r="K602" s="3" t="s">
        <v>742</v>
      </c>
      <c r="L602" s="3" t="s">
        <v>153</v>
      </c>
      <c r="M602" s="3" t="s">
        <v>32</v>
      </c>
      <c r="N602" s="3" t="s">
        <v>1906</v>
      </c>
      <c r="O602" s="3" t="s">
        <v>1907</v>
      </c>
      <c r="P602">
        <f>IF(IFERROR(VLOOKUP(crocodile_dataset[[#This Row],[Observation ID]],A604:A1602,1,FALSE),0),1,0)</f>
        <v>0</v>
      </c>
    </row>
    <row r="603" spans="1:16" x14ac:dyDescent="0.2">
      <c r="A603" s="4">
        <v>602</v>
      </c>
      <c r="B603" s="3" t="s">
        <v>183</v>
      </c>
      <c r="C603" s="3" t="s">
        <v>184</v>
      </c>
      <c r="D603" s="3" t="s">
        <v>17</v>
      </c>
      <c r="E603" s="3" t="s">
        <v>18</v>
      </c>
      <c r="F603" s="1">
        <v>2.08</v>
      </c>
      <c r="G603" s="1">
        <v>66.900000000000006</v>
      </c>
      <c r="H603" s="3" t="s">
        <v>61</v>
      </c>
      <c r="I603" s="3" t="s">
        <v>38</v>
      </c>
      <c r="J603" s="2" t="s">
        <v>1908</v>
      </c>
      <c r="K603" s="3" t="s">
        <v>130</v>
      </c>
      <c r="L603" s="3" t="s">
        <v>46</v>
      </c>
      <c r="M603" s="3" t="s">
        <v>41</v>
      </c>
      <c r="N603" s="3" t="s">
        <v>1909</v>
      </c>
      <c r="O603" s="3" t="s">
        <v>1910</v>
      </c>
      <c r="P603">
        <f>IF(IFERROR(VLOOKUP(crocodile_dataset[[#This Row],[Observation ID]],A605:A1603,1,FALSE),0),1,0)</f>
        <v>0</v>
      </c>
    </row>
    <row r="604" spans="1:16" x14ac:dyDescent="0.2">
      <c r="A604" s="4">
        <v>603</v>
      </c>
      <c r="B604" s="3" t="s">
        <v>120</v>
      </c>
      <c r="C604" s="3" t="s">
        <v>121</v>
      </c>
      <c r="D604" s="3" t="s">
        <v>17</v>
      </c>
      <c r="E604" s="3" t="s">
        <v>18</v>
      </c>
      <c r="F604" s="1">
        <v>2.6</v>
      </c>
      <c r="G604" s="1">
        <v>101</v>
      </c>
      <c r="H604" s="3" t="s">
        <v>19</v>
      </c>
      <c r="I604" s="3" t="s">
        <v>38</v>
      </c>
      <c r="J604" s="2" t="s">
        <v>1911</v>
      </c>
      <c r="K604" s="3" t="s">
        <v>123</v>
      </c>
      <c r="L604" s="3" t="s">
        <v>46</v>
      </c>
      <c r="M604" s="3" t="s">
        <v>73</v>
      </c>
      <c r="N604" s="3" t="s">
        <v>1912</v>
      </c>
      <c r="O604" s="3" t="s">
        <v>1913</v>
      </c>
      <c r="P604">
        <f>IF(IFERROR(VLOOKUP(crocodile_dataset[[#This Row],[Observation ID]],A606:A1604,1,FALSE),0),1,0)</f>
        <v>0</v>
      </c>
    </row>
    <row r="605" spans="1:16" x14ac:dyDescent="0.2">
      <c r="A605" s="4">
        <v>604</v>
      </c>
      <c r="B605" s="3" t="s">
        <v>188</v>
      </c>
      <c r="C605" s="3" t="s">
        <v>189</v>
      </c>
      <c r="D605" s="3" t="s">
        <v>17</v>
      </c>
      <c r="E605" s="3" t="s">
        <v>18</v>
      </c>
      <c r="F605" s="1">
        <v>1.24</v>
      </c>
      <c r="G605" s="1">
        <v>38.1</v>
      </c>
      <c r="H605" s="3" t="s">
        <v>37</v>
      </c>
      <c r="I605" s="3" t="s">
        <v>104</v>
      </c>
      <c r="J605" s="2" t="s">
        <v>1914</v>
      </c>
      <c r="K605" s="3" t="s">
        <v>252</v>
      </c>
      <c r="L605" s="3" t="s">
        <v>46</v>
      </c>
      <c r="M605" s="3" t="s">
        <v>24</v>
      </c>
      <c r="N605" s="3" t="s">
        <v>1915</v>
      </c>
      <c r="O605" s="3" t="s">
        <v>1916</v>
      </c>
      <c r="P605">
        <f>IF(IFERROR(VLOOKUP(crocodile_dataset[[#This Row],[Observation ID]],A607:A1605,1,FALSE),0),1,0)</f>
        <v>0</v>
      </c>
    </row>
    <row r="606" spans="1:16" x14ac:dyDescent="0.2">
      <c r="A606" s="4">
        <v>605</v>
      </c>
      <c r="B606" s="3" t="s">
        <v>27</v>
      </c>
      <c r="C606" s="3" t="s">
        <v>28</v>
      </c>
      <c r="D606" s="3" t="s">
        <v>17</v>
      </c>
      <c r="E606" s="3" t="s">
        <v>18</v>
      </c>
      <c r="F606" s="1">
        <v>0.37</v>
      </c>
      <c r="G606" s="1">
        <v>78.900000000000006</v>
      </c>
      <c r="H606" s="3" t="s">
        <v>156</v>
      </c>
      <c r="I606" s="3" t="s">
        <v>104</v>
      </c>
      <c r="J606" s="2" t="s">
        <v>1917</v>
      </c>
      <c r="K606" s="3" t="s">
        <v>148</v>
      </c>
      <c r="L606" s="3" t="s">
        <v>131</v>
      </c>
      <c r="M606" s="3" t="s">
        <v>32</v>
      </c>
      <c r="N606" s="3" t="s">
        <v>1918</v>
      </c>
      <c r="O606" s="3" t="s">
        <v>1919</v>
      </c>
      <c r="P606">
        <f>IF(IFERROR(VLOOKUP(crocodile_dataset[[#This Row],[Observation ID]],A608:A1606,1,FALSE),0),1,0)</f>
        <v>0</v>
      </c>
    </row>
    <row r="607" spans="1:16" x14ac:dyDescent="0.2">
      <c r="A607" s="4">
        <v>606</v>
      </c>
      <c r="B607" s="3" t="s">
        <v>87</v>
      </c>
      <c r="C607" s="3" t="s">
        <v>88</v>
      </c>
      <c r="D607" s="3" t="s">
        <v>17</v>
      </c>
      <c r="E607" s="3" t="s">
        <v>69</v>
      </c>
      <c r="F607" s="1">
        <v>0.97</v>
      </c>
      <c r="G607" s="1">
        <v>11.3</v>
      </c>
      <c r="H607" s="3" t="s">
        <v>61</v>
      </c>
      <c r="I607" s="3" t="s">
        <v>20</v>
      </c>
      <c r="J607" s="2" t="s">
        <v>1920</v>
      </c>
      <c r="K607" s="3" t="s">
        <v>248</v>
      </c>
      <c r="L607" s="3" t="s">
        <v>91</v>
      </c>
      <c r="M607" s="3" t="s">
        <v>32</v>
      </c>
      <c r="N607" s="3" t="s">
        <v>1921</v>
      </c>
      <c r="O607" s="3" t="s">
        <v>1922</v>
      </c>
      <c r="P607">
        <f>IF(IFERROR(VLOOKUP(crocodile_dataset[[#This Row],[Observation ID]],A609:A1607,1,FALSE),0),1,0)</f>
        <v>0</v>
      </c>
    </row>
    <row r="608" spans="1:16" x14ac:dyDescent="0.2">
      <c r="A608" s="4">
        <v>607</v>
      </c>
      <c r="B608" s="3" t="s">
        <v>320</v>
      </c>
      <c r="C608" s="3" t="s">
        <v>321</v>
      </c>
      <c r="D608" s="3" t="s">
        <v>17</v>
      </c>
      <c r="E608" s="3" t="s">
        <v>203</v>
      </c>
      <c r="F608" s="1">
        <v>1.95</v>
      </c>
      <c r="G608" s="1">
        <v>80.8</v>
      </c>
      <c r="H608" s="3" t="s">
        <v>61</v>
      </c>
      <c r="I608" s="3" t="s">
        <v>104</v>
      </c>
      <c r="J608" s="2" t="s">
        <v>1923</v>
      </c>
      <c r="K608" s="3" t="s">
        <v>354</v>
      </c>
      <c r="L608" s="3" t="s">
        <v>355</v>
      </c>
      <c r="M608" s="3" t="s">
        <v>323</v>
      </c>
      <c r="N608" s="3" t="s">
        <v>1924</v>
      </c>
      <c r="O608" s="3" t="s">
        <v>1925</v>
      </c>
      <c r="P608">
        <f>IF(IFERROR(VLOOKUP(crocodile_dataset[[#This Row],[Observation ID]],A610:A1608,1,FALSE),0),1,0)</f>
        <v>0</v>
      </c>
    </row>
    <row r="609" spans="1:16" x14ac:dyDescent="0.2">
      <c r="A609" s="4">
        <v>608</v>
      </c>
      <c r="B609" s="3" t="s">
        <v>188</v>
      </c>
      <c r="C609" s="3" t="s">
        <v>189</v>
      </c>
      <c r="D609" s="3" t="s">
        <v>17</v>
      </c>
      <c r="E609" s="3" t="s">
        <v>18</v>
      </c>
      <c r="F609" s="1">
        <v>2.85</v>
      </c>
      <c r="G609" s="1">
        <v>122.1</v>
      </c>
      <c r="H609" s="3" t="s">
        <v>61</v>
      </c>
      <c r="I609" s="3" t="s">
        <v>38</v>
      </c>
      <c r="J609" s="2" t="s">
        <v>1926</v>
      </c>
      <c r="K609" s="3" t="s">
        <v>252</v>
      </c>
      <c r="L609" s="3" t="s">
        <v>23</v>
      </c>
      <c r="M609" s="3" t="s">
        <v>24</v>
      </c>
      <c r="N609" s="3" t="s">
        <v>1927</v>
      </c>
      <c r="O609" s="3" t="s">
        <v>1928</v>
      </c>
      <c r="P609">
        <f>IF(IFERROR(VLOOKUP(crocodile_dataset[[#This Row],[Observation ID]],A611:A1609,1,FALSE),0),1,0)</f>
        <v>0</v>
      </c>
    </row>
    <row r="610" spans="1:16" x14ac:dyDescent="0.2">
      <c r="A610" s="4">
        <v>609</v>
      </c>
      <c r="B610" s="3" t="s">
        <v>120</v>
      </c>
      <c r="C610" s="3" t="s">
        <v>121</v>
      </c>
      <c r="D610" s="3" t="s">
        <v>17</v>
      </c>
      <c r="E610" s="3" t="s">
        <v>18</v>
      </c>
      <c r="F610" s="1">
        <v>1.67</v>
      </c>
      <c r="G610" s="1">
        <v>49.8</v>
      </c>
      <c r="H610" s="3" t="s">
        <v>37</v>
      </c>
      <c r="I610" s="3" t="s">
        <v>20</v>
      </c>
      <c r="J610" s="2" t="s">
        <v>1929</v>
      </c>
      <c r="K610" s="3" t="s">
        <v>123</v>
      </c>
      <c r="L610" s="3" t="s">
        <v>124</v>
      </c>
      <c r="M610" s="3" t="s">
        <v>73</v>
      </c>
      <c r="N610" s="3" t="s">
        <v>1930</v>
      </c>
      <c r="O610" s="3" t="s">
        <v>1931</v>
      </c>
      <c r="P610">
        <f>IF(IFERROR(VLOOKUP(crocodile_dataset[[#This Row],[Observation ID]],A612:A1610,1,FALSE),0),1,0)</f>
        <v>0</v>
      </c>
    </row>
    <row r="611" spans="1:16" x14ac:dyDescent="0.2">
      <c r="A611" s="4">
        <v>610</v>
      </c>
      <c r="B611" s="3" t="s">
        <v>207</v>
      </c>
      <c r="C611" s="3" t="s">
        <v>208</v>
      </c>
      <c r="D611" s="3" t="s">
        <v>17</v>
      </c>
      <c r="E611" s="3" t="s">
        <v>18</v>
      </c>
      <c r="F611" s="1">
        <v>2.34</v>
      </c>
      <c r="G611" s="1">
        <v>65.2</v>
      </c>
      <c r="H611" s="3" t="s">
        <v>61</v>
      </c>
      <c r="I611" s="3" t="s">
        <v>104</v>
      </c>
      <c r="J611" s="2" t="s">
        <v>1932</v>
      </c>
      <c r="K611" s="3" t="s">
        <v>210</v>
      </c>
      <c r="L611" s="3" t="s">
        <v>465</v>
      </c>
      <c r="M611" s="3" t="s">
        <v>24</v>
      </c>
      <c r="N611" s="3" t="s">
        <v>1933</v>
      </c>
      <c r="O611" s="3" t="s">
        <v>1934</v>
      </c>
      <c r="P611">
        <f>IF(IFERROR(VLOOKUP(crocodile_dataset[[#This Row],[Observation ID]],A613:A1611,1,FALSE),0),1,0)</f>
        <v>0</v>
      </c>
    </row>
    <row r="612" spans="1:16" x14ac:dyDescent="0.2">
      <c r="A612" s="4">
        <v>611</v>
      </c>
      <c r="B612" s="3" t="s">
        <v>120</v>
      </c>
      <c r="C612" s="3" t="s">
        <v>121</v>
      </c>
      <c r="D612" s="3" t="s">
        <v>17</v>
      </c>
      <c r="E612" s="3" t="s">
        <v>18</v>
      </c>
      <c r="F612" s="1">
        <v>2.94</v>
      </c>
      <c r="G612" s="1">
        <v>122.6</v>
      </c>
      <c r="H612" s="3" t="s">
        <v>19</v>
      </c>
      <c r="I612" s="3" t="s">
        <v>38</v>
      </c>
      <c r="J612" s="2" t="s">
        <v>1935</v>
      </c>
      <c r="K612" s="3" t="s">
        <v>135</v>
      </c>
      <c r="L612" s="3" t="s">
        <v>124</v>
      </c>
      <c r="M612" s="3" t="s">
        <v>73</v>
      </c>
      <c r="N612" s="3" t="s">
        <v>1936</v>
      </c>
      <c r="O612" s="3" t="s">
        <v>1937</v>
      </c>
      <c r="P612">
        <f>IF(IFERROR(VLOOKUP(crocodile_dataset[[#This Row],[Observation ID]],A614:A1612,1,FALSE),0),1,0)</f>
        <v>0</v>
      </c>
    </row>
    <row r="613" spans="1:16" x14ac:dyDescent="0.2">
      <c r="A613" s="4">
        <v>612</v>
      </c>
      <c r="B613" s="3" t="s">
        <v>183</v>
      </c>
      <c r="C613" s="3" t="s">
        <v>184</v>
      </c>
      <c r="D613" s="3" t="s">
        <v>17</v>
      </c>
      <c r="E613" s="3" t="s">
        <v>18</v>
      </c>
      <c r="F613" s="1">
        <v>2.31</v>
      </c>
      <c r="G613" s="1">
        <v>79.3</v>
      </c>
      <c r="H613" s="3" t="s">
        <v>19</v>
      </c>
      <c r="I613" s="3" t="s">
        <v>104</v>
      </c>
      <c r="J613" s="2" t="s">
        <v>1938</v>
      </c>
      <c r="K613" s="3" t="s">
        <v>130</v>
      </c>
      <c r="L613" s="3" t="s">
        <v>195</v>
      </c>
      <c r="M613" s="3" t="s">
        <v>41</v>
      </c>
      <c r="N613" s="3" t="s">
        <v>1939</v>
      </c>
      <c r="O613" s="3" t="s">
        <v>1940</v>
      </c>
      <c r="P613">
        <f>IF(IFERROR(VLOOKUP(crocodile_dataset[[#This Row],[Observation ID]],A615:A1613,1,FALSE),0),1,0)</f>
        <v>0</v>
      </c>
    </row>
    <row r="614" spans="1:16" x14ac:dyDescent="0.2">
      <c r="A614" s="4">
        <v>613</v>
      </c>
      <c r="B614" s="3" t="s">
        <v>49</v>
      </c>
      <c r="C614" s="3" t="s">
        <v>50</v>
      </c>
      <c r="D614" s="3" t="s">
        <v>17</v>
      </c>
      <c r="E614" s="3" t="s">
        <v>18</v>
      </c>
      <c r="F614" s="1">
        <v>3.61</v>
      </c>
      <c r="G614" s="1">
        <v>210.9</v>
      </c>
      <c r="H614" s="3" t="s">
        <v>19</v>
      </c>
      <c r="I614" s="3" t="s">
        <v>38</v>
      </c>
      <c r="J614" s="2" t="s">
        <v>1941</v>
      </c>
      <c r="K614" s="3" t="s">
        <v>742</v>
      </c>
      <c r="L614" s="3" t="s">
        <v>56</v>
      </c>
      <c r="M614" s="3" t="s">
        <v>32</v>
      </c>
      <c r="N614" s="3" t="s">
        <v>1942</v>
      </c>
      <c r="O614" s="3" t="s">
        <v>1943</v>
      </c>
      <c r="P614">
        <f>IF(IFERROR(VLOOKUP(crocodile_dataset[[#This Row],[Observation ID]],A616:A1614,1,FALSE),0),1,0)</f>
        <v>0</v>
      </c>
    </row>
    <row r="615" spans="1:16" x14ac:dyDescent="0.2">
      <c r="A615" s="4">
        <v>614</v>
      </c>
      <c r="B615" s="3" t="s">
        <v>67</v>
      </c>
      <c r="C615" s="3" t="s">
        <v>68</v>
      </c>
      <c r="D615" s="3" t="s">
        <v>17</v>
      </c>
      <c r="E615" s="3" t="s">
        <v>69</v>
      </c>
      <c r="F615" s="1">
        <v>1.42</v>
      </c>
      <c r="G615" s="1">
        <v>25.3</v>
      </c>
      <c r="H615" s="3" t="s">
        <v>19</v>
      </c>
      <c r="I615" s="3" t="s">
        <v>104</v>
      </c>
      <c r="J615" s="2" t="s">
        <v>1944</v>
      </c>
      <c r="K615" s="3" t="s">
        <v>142</v>
      </c>
      <c r="L615" s="3" t="s">
        <v>72</v>
      </c>
      <c r="M615" s="3" t="s">
        <v>73</v>
      </c>
      <c r="N615" s="3" t="s">
        <v>1945</v>
      </c>
      <c r="O615" s="3" t="s">
        <v>1946</v>
      </c>
      <c r="P615">
        <f>IF(IFERROR(VLOOKUP(crocodile_dataset[[#This Row],[Observation ID]],A617:A1615,1,FALSE),0),1,0)</f>
        <v>0</v>
      </c>
    </row>
    <row r="616" spans="1:16" x14ac:dyDescent="0.2">
      <c r="A616" s="4">
        <v>615</v>
      </c>
      <c r="B616" s="3" t="s">
        <v>207</v>
      </c>
      <c r="C616" s="3" t="s">
        <v>208</v>
      </c>
      <c r="D616" s="3" t="s">
        <v>17</v>
      </c>
      <c r="E616" s="3" t="s">
        <v>18</v>
      </c>
      <c r="F616" s="1">
        <v>1.68</v>
      </c>
      <c r="G616" s="1">
        <v>36.799999999999997</v>
      </c>
      <c r="H616" s="3" t="s">
        <v>37</v>
      </c>
      <c r="I616" s="3" t="s">
        <v>20</v>
      </c>
      <c r="J616" s="2" t="s">
        <v>1947</v>
      </c>
      <c r="K616" s="3" t="s">
        <v>210</v>
      </c>
      <c r="L616" s="3" t="s">
        <v>211</v>
      </c>
      <c r="M616" s="3" t="s">
        <v>24</v>
      </c>
      <c r="N616" s="3" t="s">
        <v>1948</v>
      </c>
      <c r="O616" s="3" t="s">
        <v>1949</v>
      </c>
      <c r="P616">
        <f>IF(IFERROR(VLOOKUP(crocodile_dataset[[#This Row],[Observation ID]],A618:A1616,1,FALSE),0),1,0)</f>
        <v>0</v>
      </c>
    </row>
    <row r="617" spans="1:16" x14ac:dyDescent="0.2">
      <c r="A617" s="4">
        <v>616</v>
      </c>
      <c r="B617" s="3" t="s">
        <v>183</v>
      </c>
      <c r="C617" s="3" t="s">
        <v>184</v>
      </c>
      <c r="D617" s="3" t="s">
        <v>17</v>
      </c>
      <c r="E617" s="3" t="s">
        <v>18</v>
      </c>
      <c r="F617" s="1">
        <v>2.2999999999999998</v>
      </c>
      <c r="G617" s="1">
        <v>78.400000000000006</v>
      </c>
      <c r="H617" s="3" t="s">
        <v>19</v>
      </c>
      <c r="I617" s="3" t="s">
        <v>38</v>
      </c>
      <c r="J617" s="2" t="s">
        <v>1950</v>
      </c>
      <c r="K617" s="3" t="s">
        <v>130</v>
      </c>
      <c r="L617" s="3" t="s">
        <v>46</v>
      </c>
      <c r="M617" s="3" t="s">
        <v>41</v>
      </c>
      <c r="N617" s="3" t="s">
        <v>1951</v>
      </c>
      <c r="O617" s="3" t="s">
        <v>1952</v>
      </c>
      <c r="P617">
        <f>IF(IFERROR(VLOOKUP(crocodile_dataset[[#This Row],[Observation ID]],A619:A1617,1,FALSE),0),1,0)</f>
        <v>0</v>
      </c>
    </row>
    <row r="618" spans="1:16" x14ac:dyDescent="0.2">
      <c r="A618" s="4">
        <v>617</v>
      </c>
      <c r="B618" s="3" t="s">
        <v>49</v>
      </c>
      <c r="C618" s="3" t="s">
        <v>50</v>
      </c>
      <c r="D618" s="3" t="s">
        <v>17</v>
      </c>
      <c r="E618" s="3" t="s">
        <v>18</v>
      </c>
      <c r="F618" s="1">
        <v>3.09</v>
      </c>
      <c r="G618" s="1">
        <v>145.80000000000001</v>
      </c>
      <c r="H618" s="3" t="s">
        <v>61</v>
      </c>
      <c r="I618" s="3" t="s">
        <v>104</v>
      </c>
      <c r="J618" s="2" t="s">
        <v>458</v>
      </c>
      <c r="K618" s="3" t="s">
        <v>504</v>
      </c>
      <c r="L618" s="3" t="s">
        <v>56</v>
      </c>
      <c r="M618" s="3" t="s">
        <v>32</v>
      </c>
      <c r="N618" s="3" t="s">
        <v>1953</v>
      </c>
      <c r="O618" s="3" t="s">
        <v>1954</v>
      </c>
      <c r="P618">
        <f>IF(IFERROR(VLOOKUP(crocodile_dataset[[#This Row],[Observation ID]],A620:A1618,1,FALSE),0),1,0)</f>
        <v>0</v>
      </c>
    </row>
    <row r="619" spans="1:16" x14ac:dyDescent="0.2">
      <c r="A619" s="4">
        <v>618</v>
      </c>
      <c r="B619" s="3" t="s">
        <v>27</v>
      </c>
      <c r="C619" s="3" t="s">
        <v>28</v>
      </c>
      <c r="D619" s="3" t="s">
        <v>17</v>
      </c>
      <c r="E619" s="3" t="s">
        <v>18</v>
      </c>
      <c r="F619" s="1">
        <v>2.6</v>
      </c>
      <c r="G619" s="1">
        <v>130</v>
      </c>
      <c r="H619" s="3" t="s">
        <v>61</v>
      </c>
      <c r="I619" s="3" t="s">
        <v>38</v>
      </c>
      <c r="J619" s="2" t="s">
        <v>1955</v>
      </c>
      <c r="K619" s="3" t="s">
        <v>240</v>
      </c>
      <c r="L619" s="3" t="s">
        <v>131</v>
      </c>
      <c r="M619" s="3" t="s">
        <v>32</v>
      </c>
      <c r="N619" s="3" t="s">
        <v>1956</v>
      </c>
      <c r="O619" s="3" t="s">
        <v>1957</v>
      </c>
      <c r="P619">
        <f>IF(IFERROR(VLOOKUP(crocodile_dataset[[#This Row],[Observation ID]],A621:A1619,1,FALSE),0),1,0)</f>
        <v>0</v>
      </c>
    </row>
    <row r="620" spans="1:16" x14ac:dyDescent="0.2">
      <c r="A620" s="4">
        <v>619</v>
      </c>
      <c r="B620" s="3" t="s">
        <v>35</v>
      </c>
      <c r="C620" s="3" t="s">
        <v>36</v>
      </c>
      <c r="D620" s="3" t="s">
        <v>17</v>
      </c>
      <c r="E620" s="3" t="s">
        <v>18</v>
      </c>
      <c r="F620" s="1">
        <v>3.66</v>
      </c>
      <c r="G620" s="1">
        <v>351.5</v>
      </c>
      <c r="H620" s="3" t="s">
        <v>61</v>
      </c>
      <c r="I620" s="3" t="s">
        <v>104</v>
      </c>
      <c r="J620" s="2" t="s">
        <v>1958</v>
      </c>
      <c r="K620" s="3" t="s">
        <v>30</v>
      </c>
      <c r="L620" s="3" t="s">
        <v>244</v>
      </c>
      <c r="M620" s="3" t="s">
        <v>41</v>
      </c>
      <c r="N620" s="3" t="s">
        <v>1959</v>
      </c>
      <c r="O620" s="3" t="s">
        <v>1960</v>
      </c>
      <c r="P620">
        <f>IF(IFERROR(VLOOKUP(crocodile_dataset[[#This Row],[Observation ID]],A622:A1620,1,FALSE),0),1,0)</f>
        <v>0</v>
      </c>
    </row>
    <row r="621" spans="1:16" x14ac:dyDescent="0.2">
      <c r="A621" s="4">
        <v>620</v>
      </c>
      <c r="B621" s="3" t="s">
        <v>115</v>
      </c>
      <c r="C621" s="3" t="s">
        <v>116</v>
      </c>
      <c r="D621" s="3" t="s">
        <v>17</v>
      </c>
      <c r="E621" s="3" t="s">
        <v>18</v>
      </c>
      <c r="F621" s="1">
        <v>4.6900000000000004</v>
      </c>
      <c r="G621" s="1">
        <v>738.4</v>
      </c>
      <c r="H621" s="3" t="s">
        <v>19</v>
      </c>
      <c r="I621" s="3" t="s">
        <v>20</v>
      </c>
      <c r="J621" s="2" t="s">
        <v>1961</v>
      </c>
      <c r="K621" s="3" t="s">
        <v>139</v>
      </c>
      <c r="L621" s="3" t="s">
        <v>56</v>
      </c>
      <c r="M621" s="3" t="s">
        <v>24</v>
      </c>
      <c r="N621" s="3" t="s">
        <v>1962</v>
      </c>
      <c r="O621" s="3" t="s">
        <v>1963</v>
      </c>
      <c r="P621">
        <f>IF(IFERROR(VLOOKUP(crocodile_dataset[[#This Row],[Observation ID]],A623:A1621,1,FALSE),0),1,0)</f>
        <v>0</v>
      </c>
    </row>
    <row r="622" spans="1:16" x14ac:dyDescent="0.2">
      <c r="A622" s="4">
        <v>621</v>
      </c>
      <c r="B622" s="3" t="s">
        <v>183</v>
      </c>
      <c r="C622" s="3" t="s">
        <v>184</v>
      </c>
      <c r="D622" s="3" t="s">
        <v>17</v>
      </c>
      <c r="E622" s="3" t="s">
        <v>18</v>
      </c>
      <c r="F622" s="1">
        <v>2.29</v>
      </c>
      <c r="G622" s="1">
        <v>84.4</v>
      </c>
      <c r="H622" s="3" t="s">
        <v>19</v>
      </c>
      <c r="I622" s="3" t="s">
        <v>38</v>
      </c>
      <c r="J622" s="2" t="s">
        <v>1964</v>
      </c>
      <c r="K622" s="3" t="s">
        <v>130</v>
      </c>
      <c r="L622" s="3" t="s">
        <v>195</v>
      </c>
      <c r="M622" s="3" t="s">
        <v>41</v>
      </c>
      <c r="N622" s="3" t="s">
        <v>1965</v>
      </c>
      <c r="O622" s="3" t="s">
        <v>1966</v>
      </c>
      <c r="P622">
        <f>IF(IFERROR(VLOOKUP(crocodile_dataset[[#This Row],[Observation ID]],A624:A1622,1,FALSE),0),1,0)</f>
        <v>0</v>
      </c>
    </row>
    <row r="623" spans="1:16" x14ac:dyDescent="0.2">
      <c r="A623" s="4">
        <v>622</v>
      </c>
      <c r="B623" s="3" t="s">
        <v>188</v>
      </c>
      <c r="C623" s="3" t="s">
        <v>189</v>
      </c>
      <c r="D623" s="3" t="s">
        <v>17</v>
      </c>
      <c r="E623" s="3" t="s">
        <v>18</v>
      </c>
      <c r="F623" s="1">
        <v>1.95</v>
      </c>
      <c r="G623" s="1">
        <v>67.5</v>
      </c>
      <c r="H623" s="3" t="s">
        <v>61</v>
      </c>
      <c r="I623" s="3" t="s">
        <v>104</v>
      </c>
      <c r="J623" s="2" t="s">
        <v>1967</v>
      </c>
      <c r="K623" s="3" t="s">
        <v>191</v>
      </c>
      <c r="L623" s="3" t="s">
        <v>80</v>
      </c>
      <c r="M623" s="3" t="s">
        <v>24</v>
      </c>
      <c r="N623" s="3" t="s">
        <v>1968</v>
      </c>
      <c r="O623" s="3" t="s">
        <v>1969</v>
      </c>
      <c r="P623">
        <f>IF(IFERROR(VLOOKUP(crocodile_dataset[[#This Row],[Observation ID]],A625:A1623,1,FALSE),0),1,0)</f>
        <v>0</v>
      </c>
    </row>
    <row r="624" spans="1:16" x14ac:dyDescent="0.2">
      <c r="A624" s="4">
        <v>623</v>
      </c>
      <c r="B624" s="3" t="s">
        <v>127</v>
      </c>
      <c r="C624" s="3" t="s">
        <v>128</v>
      </c>
      <c r="D624" s="3" t="s">
        <v>17</v>
      </c>
      <c r="E624" s="3" t="s">
        <v>18</v>
      </c>
      <c r="F624" s="1">
        <v>4.4400000000000004</v>
      </c>
      <c r="G624" s="1">
        <v>509.4</v>
      </c>
      <c r="H624" s="3" t="s">
        <v>61</v>
      </c>
      <c r="I624" s="3" t="s">
        <v>104</v>
      </c>
      <c r="J624" s="2" t="s">
        <v>1970</v>
      </c>
      <c r="K624" s="3" t="s">
        <v>52</v>
      </c>
      <c r="L624" s="3" t="s">
        <v>131</v>
      </c>
      <c r="M624" s="3" t="s">
        <v>24</v>
      </c>
      <c r="N624" s="3" t="s">
        <v>1971</v>
      </c>
      <c r="O624" s="3" t="s">
        <v>1972</v>
      </c>
      <c r="P624">
        <f>IF(IFERROR(VLOOKUP(crocodile_dataset[[#This Row],[Observation ID]],A626:A1624,1,FALSE),0),1,0)</f>
        <v>0</v>
      </c>
    </row>
    <row r="625" spans="1:16" x14ac:dyDescent="0.2">
      <c r="A625" s="4">
        <v>624</v>
      </c>
      <c r="B625" s="3" t="s">
        <v>183</v>
      </c>
      <c r="C625" s="3" t="s">
        <v>184</v>
      </c>
      <c r="D625" s="3" t="s">
        <v>17</v>
      </c>
      <c r="E625" s="3" t="s">
        <v>18</v>
      </c>
      <c r="F625" s="1">
        <v>1.62</v>
      </c>
      <c r="G625" s="1">
        <v>38.9</v>
      </c>
      <c r="H625" s="3" t="s">
        <v>19</v>
      </c>
      <c r="I625" s="3" t="s">
        <v>104</v>
      </c>
      <c r="J625" s="2" t="s">
        <v>1820</v>
      </c>
      <c r="K625" s="3" t="s">
        <v>130</v>
      </c>
      <c r="L625" s="3" t="s">
        <v>46</v>
      </c>
      <c r="M625" s="3" t="s">
        <v>41</v>
      </c>
      <c r="N625" s="3" t="s">
        <v>1973</v>
      </c>
      <c r="O625" s="3" t="s">
        <v>1974</v>
      </c>
      <c r="P625">
        <f>IF(IFERROR(VLOOKUP(crocodile_dataset[[#This Row],[Observation ID]],A627:A1625,1,FALSE),0),1,0)</f>
        <v>0</v>
      </c>
    </row>
    <row r="626" spans="1:16" x14ac:dyDescent="0.2">
      <c r="A626" s="4">
        <v>625</v>
      </c>
      <c r="B626" s="3" t="s">
        <v>183</v>
      </c>
      <c r="C626" s="3" t="s">
        <v>184</v>
      </c>
      <c r="D626" s="3" t="s">
        <v>17</v>
      </c>
      <c r="E626" s="3" t="s">
        <v>18</v>
      </c>
      <c r="F626" s="1">
        <v>2</v>
      </c>
      <c r="G626" s="1">
        <v>60.9</v>
      </c>
      <c r="H626" s="3" t="s">
        <v>19</v>
      </c>
      <c r="I626" s="3" t="s">
        <v>104</v>
      </c>
      <c r="J626" s="2" t="s">
        <v>1975</v>
      </c>
      <c r="K626" s="3" t="s">
        <v>130</v>
      </c>
      <c r="L626" s="3" t="s">
        <v>195</v>
      </c>
      <c r="M626" s="3" t="s">
        <v>41</v>
      </c>
      <c r="N626" s="3" t="s">
        <v>1976</v>
      </c>
      <c r="O626" s="3" t="s">
        <v>1977</v>
      </c>
      <c r="P626">
        <f>IF(IFERROR(VLOOKUP(crocodile_dataset[[#This Row],[Observation ID]],A628:A1626,1,FALSE),0),1,0)</f>
        <v>0</v>
      </c>
    </row>
    <row r="627" spans="1:16" x14ac:dyDescent="0.2">
      <c r="A627" s="4">
        <v>626</v>
      </c>
      <c r="B627" s="3" t="s">
        <v>76</v>
      </c>
      <c r="C627" s="3" t="s">
        <v>77</v>
      </c>
      <c r="D627" s="3" t="s">
        <v>17</v>
      </c>
      <c r="E627" s="3" t="s">
        <v>18</v>
      </c>
      <c r="F627" s="1">
        <v>2.04</v>
      </c>
      <c r="G627" s="1">
        <v>75.599999999999994</v>
      </c>
      <c r="H627" s="3" t="s">
        <v>37</v>
      </c>
      <c r="I627" s="3" t="s">
        <v>104</v>
      </c>
      <c r="J627" s="2" t="s">
        <v>1978</v>
      </c>
      <c r="K627" s="3" t="s">
        <v>350</v>
      </c>
      <c r="L627" s="3" t="s">
        <v>80</v>
      </c>
      <c r="M627" s="3" t="s">
        <v>24</v>
      </c>
      <c r="N627" s="3" t="s">
        <v>1979</v>
      </c>
      <c r="O627" s="3" t="s">
        <v>1980</v>
      </c>
      <c r="P627">
        <f>IF(IFERROR(VLOOKUP(crocodile_dataset[[#This Row],[Observation ID]],A629:A1627,1,FALSE),0),1,0)</f>
        <v>0</v>
      </c>
    </row>
    <row r="628" spans="1:16" x14ac:dyDescent="0.2">
      <c r="A628" s="4">
        <v>627</v>
      </c>
      <c r="B628" s="3" t="s">
        <v>145</v>
      </c>
      <c r="C628" s="3" t="s">
        <v>146</v>
      </c>
      <c r="D628" s="3" t="s">
        <v>17</v>
      </c>
      <c r="E628" s="3" t="s">
        <v>18</v>
      </c>
      <c r="F628" s="1">
        <v>2.82</v>
      </c>
      <c r="G628" s="1">
        <v>117.4</v>
      </c>
      <c r="H628" s="3" t="s">
        <v>19</v>
      </c>
      <c r="I628" s="3" t="s">
        <v>104</v>
      </c>
      <c r="J628" s="2" t="s">
        <v>1981</v>
      </c>
      <c r="K628" s="3" t="s">
        <v>148</v>
      </c>
      <c r="L628" s="3" t="s">
        <v>475</v>
      </c>
      <c r="M628" s="3" t="s">
        <v>41</v>
      </c>
      <c r="N628" s="3" t="s">
        <v>1982</v>
      </c>
      <c r="O628" s="3" t="s">
        <v>1983</v>
      </c>
      <c r="P628">
        <f>IF(IFERROR(VLOOKUP(crocodile_dataset[[#This Row],[Observation ID]],A630:A1628,1,FALSE),0),1,0)</f>
        <v>0</v>
      </c>
    </row>
    <row r="629" spans="1:16" x14ac:dyDescent="0.2">
      <c r="A629" s="4">
        <v>628</v>
      </c>
      <c r="B629" s="3" t="s">
        <v>183</v>
      </c>
      <c r="C629" s="3" t="s">
        <v>184</v>
      </c>
      <c r="D629" s="3" t="s">
        <v>17</v>
      </c>
      <c r="E629" s="3" t="s">
        <v>18</v>
      </c>
      <c r="F629" s="1">
        <v>2.23</v>
      </c>
      <c r="G629" s="1">
        <v>87.7</v>
      </c>
      <c r="H629" s="3" t="s">
        <v>61</v>
      </c>
      <c r="I629" s="3" t="s">
        <v>38</v>
      </c>
      <c r="J629" s="2" t="s">
        <v>1028</v>
      </c>
      <c r="K629" s="3" t="s">
        <v>130</v>
      </c>
      <c r="L629" s="3" t="s">
        <v>46</v>
      </c>
      <c r="M629" s="3" t="s">
        <v>41</v>
      </c>
      <c r="N629" s="3" t="s">
        <v>1984</v>
      </c>
      <c r="O629" s="3" t="s">
        <v>1985</v>
      </c>
      <c r="P629">
        <f>IF(IFERROR(VLOOKUP(crocodile_dataset[[#This Row],[Observation ID]],A631:A1629,1,FALSE),0),1,0)</f>
        <v>0</v>
      </c>
    </row>
    <row r="630" spans="1:16" x14ac:dyDescent="0.2">
      <c r="A630" s="4">
        <v>629</v>
      </c>
      <c r="B630" s="3" t="s">
        <v>27</v>
      </c>
      <c r="C630" s="3" t="s">
        <v>28</v>
      </c>
      <c r="D630" s="3" t="s">
        <v>17</v>
      </c>
      <c r="E630" s="3" t="s">
        <v>18</v>
      </c>
      <c r="F630" s="1">
        <v>3.71</v>
      </c>
      <c r="G630" s="1">
        <v>275.8</v>
      </c>
      <c r="H630" s="3" t="s">
        <v>61</v>
      </c>
      <c r="I630" s="3" t="s">
        <v>38</v>
      </c>
      <c r="J630" s="2" t="s">
        <v>1986</v>
      </c>
      <c r="K630" s="3" t="s">
        <v>240</v>
      </c>
      <c r="L630" s="3" t="s">
        <v>31</v>
      </c>
      <c r="M630" s="3" t="s">
        <v>32</v>
      </c>
      <c r="N630" s="3" t="s">
        <v>1987</v>
      </c>
      <c r="O630" s="3" t="s">
        <v>1988</v>
      </c>
      <c r="P630">
        <f>IF(IFERROR(VLOOKUP(crocodile_dataset[[#This Row],[Observation ID]],A632:A1630,1,FALSE),0),1,0)</f>
        <v>0</v>
      </c>
    </row>
    <row r="631" spans="1:16" x14ac:dyDescent="0.2">
      <c r="A631" s="4">
        <v>630</v>
      </c>
      <c r="B631" s="3" t="s">
        <v>76</v>
      </c>
      <c r="C631" s="3" t="s">
        <v>77</v>
      </c>
      <c r="D631" s="3" t="s">
        <v>17</v>
      </c>
      <c r="E631" s="3" t="s">
        <v>18</v>
      </c>
      <c r="F631" s="1">
        <v>2.4</v>
      </c>
      <c r="G631" s="1">
        <v>109.3</v>
      </c>
      <c r="H631" s="3" t="s">
        <v>61</v>
      </c>
      <c r="I631" s="3" t="s">
        <v>104</v>
      </c>
      <c r="J631" s="2" t="s">
        <v>1989</v>
      </c>
      <c r="K631" s="3" t="s">
        <v>79</v>
      </c>
      <c r="L631" s="3" t="s">
        <v>216</v>
      </c>
      <c r="M631" s="3" t="s">
        <v>24</v>
      </c>
      <c r="N631" s="3" t="s">
        <v>1990</v>
      </c>
      <c r="O631" s="3" t="s">
        <v>1991</v>
      </c>
      <c r="P631">
        <f>IF(IFERROR(VLOOKUP(crocodile_dataset[[#This Row],[Observation ID]],A633:A1631,1,FALSE),0),1,0)</f>
        <v>0</v>
      </c>
    </row>
    <row r="632" spans="1:16" x14ac:dyDescent="0.2">
      <c r="A632" s="4">
        <v>631</v>
      </c>
      <c r="B632" s="3" t="s">
        <v>115</v>
      </c>
      <c r="C632" s="3" t="s">
        <v>116</v>
      </c>
      <c r="D632" s="3" t="s">
        <v>17</v>
      </c>
      <c r="E632" s="3" t="s">
        <v>18</v>
      </c>
      <c r="F632" s="1">
        <v>3.39</v>
      </c>
      <c r="G632" s="1">
        <v>381.1</v>
      </c>
      <c r="H632" s="3" t="s">
        <v>19</v>
      </c>
      <c r="I632" s="3" t="s">
        <v>20</v>
      </c>
      <c r="J632" s="2" t="s">
        <v>1992</v>
      </c>
      <c r="K632" s="3" t="s">
        <v>637</v>
      </c>
      <c r="L632" s="3" t="s">
        <v>56</v>
      </c>
      <c r="M632" s="3" t="s">
        <v>24</v>
      </c>
      <c r="N632" s="3" t="s">
        <v>1993</v>
      </c>
      <c r="O632" s="3" t="s">
        <v>1994</v>
      </c>
      <c r="P632">
        <f>IF(IFERROR(VLOOKUP(crocodile_dataset[[#This Row],[Observation ID]],A634:A1632,1,FALSE),0),1,0)</f>
        <v>0</v>
      </c>
    </row>
    <row r="633" spans="1:16" x14ac:dyDescent="0.2">
      <c r="A633" s="4">
        <v>632</v>
      </c>
      <c r="B633" s="3" t="s">
        <v>120</v>
      </c>
      <c r="C633" s="3" t="s">
        <v>121</v>
      </c>
      <c r="D633" s="3" t="s">
        <v>17</v>
      </c>
      <c r="E633" s="3" t="s">
        <v>18</v>
      </c>
      <c r="F633" s="1">
        <v>2.83</v>
      </c>
      <c r="G633" s="1">
        <v>125.6</v>
      </c>
      <c r="H633" s="3" t="s">
        <v>19</v>
      </c>
      <c r="I633" s="3" t="s">
        <v>38</v>
      </c>
      <c r="J633" s="2" t="s">
        <v>1995</v>
      </c>
      <c r="K633" s="3" t="s">
        <v>123</v>
      </c>
      <c r="L633" s="3" t="s">
        <v>46</v>
      </c>
      <c r="M633" s="3" t="s">
        <v>73</v>
      </c>
      <c r="N633" s="3" t="s">
        <v>1996</v>
      </c>
      <c r="O633" s="3" t="s">
        <v>1997</v>
      </c>
      <c r="P633">
        <f>IF(IFERROR(VLOOKUP(crocodile_dataset[[#This Row],[Observation ID]],A635:A1633,1,FALSE),0),1,0)</f>
        <v>0</v>
      </c>
    </row>
    <row r="634" spans="1:16" x14ac:dyDescent="0.2">
      <c r="A634" s="4">
        <v>633</v>
      </c>
      <c r="B634" s="3" t="s">
        <v>145</v>
      </c>
      <c r="C634" s="3" t="s">
        <v>146</v>
      </c>
      <c r="D634" s="3" t="s">
        <v>17</v>
      </c>
      <c r="E634" s="3" t="s">
        <v>18</v>
      </c>
      <c r="F634" s="1">
        <v>1.35</v>
      </c>
      <c r="G634" s="1">
        <v>44</v>
      </c>
      <c r="H634" s="3" t="s">
        <v>37</v>
      </c>
      <c r="I634" s="3" t="s">
        <v>38</v>
      </c>
      <c r="J634" s="2" t="s">
        <v>1998</v>
      </c>
      <c r="K634" s="3" t="s">
        <v>148</v>
      </c>
      <c r="L634" s="3" t="s">
        <v>23</v>
      </c>
      <c r="M634" s="3" t="s">
        <v>41</v>
      </c>
      <c r="N634" s="3" t="s">
        <v>1999</v>
      </c>
      <c r="O634" s="3" t="s">
        <v>2000</v>
      </c>
      <c r="P634">
        <f>IF(IFERROR(VLOOKUP(crocodile_dataset[[#This Row],[Observation ID]],A636:A1634,1,FALSE),0),1,0)</f>
        <v>0</v>
      </c>
    </row>
    <row r="635" spans="1:16" x14ac:dyDescent="0.2">
      <c r="A635" s="4">
        <v>634</v>
      </c>
      <c r="B635" s="3" t="s">
        <v>35</v>
      </c>
      <c r="C635" s="3" t="s">
        <v>36</v>
      </c>
      <c r="D635" s="3" t="s">
        <v>17</v>
      </c>
      <c r="E635" s="3" t="s">
        <v>18</v>
      </c>
      <c r="F635" s="1">
        <v>2.08</v>
      </c>
      <c r="G635" s="1">
        <v>134.5</v>
      </c>
      <c r="H635" s="3" t="s">
        <v>37</v>
      </c>
      <c r="I635" s="3" t="s">
        <v>20</v>
      </c>
      <c r="J635" s="2" t="s">
        <v>2001</v>
      </c>
      <c r="K635" s="3" t="s">
        <v>30</v>
      </c>
      <c r="L635" s="3" t="s">
        <v>244</v>
      </c>
      <c r="M635" s="3" t="s">
        <v>41</v>
      </c>
      <c r="N635" s="3" t="s">
        <v>2002</v>
      </c>
      <c r="O635" s="3" t="s">
        <v>2003</v>
      </c>
      <c r="P635">
        <f>IF(IFERROR(VLOOKUP(crocodile_dataset[[#This Row],[Observation ID]],A637:A1635,1,FALSE),0),1,0)</f>
        <v>0</v>
      </c>
    </row>
    <row r="636" spans="1:16" x14ac:dyDescent="0.2">
      <c r="A636" s="4">
        <v>635</v>
      </c>
      <c r="B636" s="3" t="s">
        <v>120</v>
      </c>
      <c r="C636" s="3" t="s">
        <v>121</v>
      </c>
      <c r="D636" s="3" t="s">
        <v>17</v>
      </c>
      <c r="E636" s="3" t="s">
        <v>18</v>
      </c>
      <c r="F636" s="1">
        <v>0.91</v>
      </c>
      <c r="G636" s="1">
        <v>29.3</v>
      </c>
      <c r="H636" s="3" t="s">
        <v>37</v>
      </c>
      <c r="I636" s="3" t="s">
        <v>20</v>
      </c>
      <c r="J636" s="2" t="s">
        <v>2004</v>
      </c>
      <c r="K636" s="3" t="s">
        <v>123</v>
      </c>
      <c r="L636" s="3" t="s">
        <v>124</v>
      </c>
      <c r="M636" s="3" t="s">
        <v>73</v>
      </c>
      <c r="N636" s="3" t="s">
        <v>2005</v>
      </c>
      <c r="O636" s="3" t="s">
        <v>2006</v>
      </c>
      <c r="P636">
        <f>IF(IFERROR(VLOOKUP(crocodile_dataset[[#This Row],[Observation ID]],A638:A1636,1,FALSE),0),1,0)</f>
        <v>0</v>
      </c>
    </row>
    <row r="637" spans="1:16" x14ac:dyDescent="0.2">
      <c r="A637" s="4">
        <v>636</v>
      </c>
      <c r="B637" s="3" t="s">
        <v>15</v>
      </c>
      <c r="C637" s="3" t="s">
        <v>16</v>
      </c>
      <c r="D637" s="3" t="s">
        <v>17</v>
      </c>
      <c r="E637" s="3" t="s">
        <v>18</v>
      </c>
      <c r="F637" s="1">
        <v>1.76</v>
      </c>
      <c r="G637" s="1">
        <v>51.2</v>
      </c>
      <c r="H637" s="3" t="s">
        <v>19</v>
      </c>
      <c r="I637" s="3" t="s">
        <v>104</v>
      </c>
      <c r="J637" s="2" t="s">
        <v>2007</v>
      </c>
      <c r="K637" s="3" t="s">
        <v>22</v>
      </c>
      <c r="L637" s="3" t="s">
        <v>46</v>
      </c>
      <c r="M637" s="3" t="s">
        <v>24</v>
      </c>
      <c r="N637" s="3" t="s">
        <v>2008</v>
      </c>
      <c r="O637" s="3" t="s">
        <v>2009</v>
      </c>
      <c r="P637">
        <f>IF(IFERROR(VLOOKUP(crocodile_dataset[[#This Row],[Observation ID]],A639:A1637,1,FALSE),0),1,0)</f>
        <v>0</v>
      </c>
    </row>
    <row r="638" spans="1:16" x14ac:dyDescent="0.2">
      <c r="A638" s="4">
        <v>637</v>
      </c>
      <c r="B638" s="3" t="s">
        <v>120</v>
      </c>
      <c r="C638" s="3" t="s">
        <v>121</v>
      </c>
      <c r="D638" s="3" t="s">
        <v>17</v>
      </c>
      <c r="E638" s="3" t="s">
        <v>18</v>
      </c>
      <c r="F638" s="1">
        <v>2.68</v>
      </c>
      <c r="G638" s="1">
        <v>118.3</v>
      </c>
      <c r="H638" s="3" t="s">
        <v>61</v>
      </c>
      <c r="I638" s="3" t="s">
        <v>104</v>
      </c>
      <c r="J638" s="2" t="s">
        <v>2010</v>
      </c>
      <c r="K638" s="3" t="s">
        <v>135</v>
      </c>
      <c r="L638" s="3" t="s">
        <v>46</v>
      </c>
      <c r="M638" s="3" t="s">
        <v>73</v>
      </c>
      <c r="N638" s="3" t="s">
        <v>2011</v>
      </c>
      <c r="O638" s="3" t="s">
        <v>2012</v>
      </c>
      <c r="P638">
        <f>IF(IFERROR(VLOOKUP(crocodile_dataset[[#This Row],[Observation ID]],A640:A1638,1,FALSE),0),1,0)</f>
        <v>0</v>
      </c>
    </row>
    <row r="639" spans="1:16" x14ac:dyDescent="0.2">
      <c r="A639" s="4">
        <v>638</v>
      </c>
      <c r="B639" s="3" t="s">
        <v>201</v>
      </c>
      <c r="C639" s="3" t="s">
        <v>202</v>
      </c>
      <c r="D639" s="3" t="s">
        <v>17</v>
      </c>
      <c r="E639" s="3" t="s">
        <v>203</v>
      </c>
      <c r="F639" s="1">
        <v>1.33</v>
      </c>
      <c r="G639" s="1">
        <v>55.6</v>
      </c>
      <c r="H639" s="3" t="s">
        <v>37</v>
      </c>
      <c r="I639" s="3" t="s">
        <v>104</v>
      </c>
      <c r="J639" s="2" t="s">
        <v>2013</v>
      </c>
      <c r="K639" s="3" t="s">
        <v>106</v>
      </c>
      <c r="L639" s="3" t="s">
        <v>259</v>
      </c>
      <c r="M639" s="3" t="s">
        <v>41</v>
      </c>
      <c r="N639" s="3" t="s">
        <v>2014</v>
      </c>
      <c r="O639" s="3" t="s">
        <v>2015</v>
      </c>
      <c r="P639">
        <f>IF(IFERROR(VLOOKUP(crocodile_dataset[[#This Row],[Observation ID]],A641:A1639,1,FALSE),0),1,0)</f>
        <v>0</v>
      </c>
    </row>
    <row r="640" spans="1:16" x14ac:dyDescent="0.2">
      <c r="A640" s="4">
        <v>639</v>
      </c>
      <c r="B640" s="3" t="s">
        <v>188</v>
      </c>
      <c r="C640" s="3" t="s">
        <v>189</v>
      </c>
      <c r="D640" s="3" t="s">
        <v>17</v>
      </c>
      <c r="E640" s="3" t="s">
        <v>18</v>
      </c>
      <c r="F640" s="1">
        <v>2.56</v>
      </c>
      <c r="G640" s="1">
        <v>95.7</v>
      </c>
      <c r="H640" s="3" t="s">
        <v>61</v>
      </c>
      <c r="I640" s="3" t="s">
        <v>38</v>
      </c>
      <c r="J640" s="2" t="s">
        <v>2016</v>
      </c>
      <c r="K640" s="3" t="s">
        <v>191</v>
      </c>
      <c r="L640" s="3" t="s">
        <v>23</v>
      </c>
      <c r="M640" s="3" t="s">
        <v>24</v>
      </c>
      <c r="N640" s="3" t="s">
        <v>2017</v>
      </c>
      <c r="O640" s="3" t="s">
        <v>2018</v>
      </c>
      <c r="P640">
        <f>IF(IFERROR(VLOOKUP(crocodile_dataset[[#This Row],[Observation ID]],A642:A1640,1,FALSE),0),1,0)</f>
        <v>0</v>
      </c>
    </row>
    <row r="641" spans="1:16" x14ac:dyDescent="0.2">
      <c r="A641" s="4">
        <v>640</v>
      </c>
      <c r="B641" s="3" t="s">
        <v>320</v>
      </c>
      <c r="C641" s="3" t="s">
        <v>321</v>
      </c>
      <c r="D641" s="3" t="s">
        <v>17</v>
      </c>
      <c r="E641" s="3" t="s">
        <v>203</v>
      </c>
      <c r="F641" s="1">
        <v>2.68</v>
      </c>
      <c r="G641" s="1">
        <v>134.5</v>
      </c>
      <c r="H641" s="3" t="s">
        <v>19</v>
      </c>
      <c r="I641" s="3" t="s">
        <v>38</v>
      </c>
      <c r="J641" s="2" t="s">
        <v>2019</v>
      </c>
      <c r="K641" s="3" t="s">
        <v>297</v>
      </c>
      <c r="L641" s="3" t="s">
        <v>23</v>
      </c>
      <c r="M641" s="3" t="s">
        <v>323</v>
      </c>
      <c r="N641" s="3" t="s">
        <v>2020</v>
      </c>
      <c r="O641" s="3" t="s">
        <v>2021</v>
      </c>
      <c r="P641">
        <f>IF(IFERROR(VLOOKUP(crocodile_dataset[[#This Row],[Observation ID]],A643:A1641,1,FALSE),0),1,0)</f>
        <v>0</v>
      </c>
    </row>
    <row r="642" spans="1:16" x14ac:dyDescent="0.2">
      <c r="A642" s="4">
        <v>641</v>
      </c>
      <c r="B642" s="3" t="s">
        <v>207</v>
      </c>
      <c r="C642" s="3" t="s">
        <v>208</v>
      </c>
      <c r="D642" s="3" t="s">
        <v>17</v>
      </c>
      <c r="E642" s="3" t="s">
        <v>18</v>
      </c>
      <c r="F642" s="1">
        <v>2.13</v>
      </c>
      <c r="G642" s="1">
        <v>60.4</v>
      </c>
      <c r="H642" s="3" t="s">
        <v>19</v>
      </c>
      <c r="I642" s="3" t="s">
        <v>20</v>
      </c>
      <c r="J642" s="2" t="s">
        <v>2022</v>
      </c>
      <c r="K642" s="3" t="s">
        <v>210</v>
      </c>
      <c r="L642" s="3" t="s">
        <v>465</v>
      </c>
      <c r="M642" s="3" t="s">
        <v>24</v>
      </c>
      <c r="N642" s="3" t="s">
        <v>2023</v>
      </c>
      <c r="O642" s="3" t="s">
        <v>2024</v>
      </c>
      <c r="P642">
        <f>IF(IFERROR(VLOOKUP(crocodile_dataset[[#This Row],[Observation ID]],A644:A1642,1,FALSE),0),1,0)</f>
        <v>0</v>
      </c>
    </row>
    <row r="643" spans="1:16" x14ac:dyDescent="0.2">
      <c r="A643" s="4">
        <v>642</v>
      </c>
      <c r="B643" s="3" t="s">
        <v>15</v>
      </c>
      <c r="C643" s="3" t="s">
        <v>16</v>
      </c>
      <c r="D643" s="3" t="s">
        <v>17</v>
      </c>
      <c r="E643" s="3" t="s">
        <v>18</v>
      </c>
      <c r="F643" s="1">
        <v>2.88</v>
      </c>
      <c r="G643" s="1">
        <v>141.9</v>
      </c>
      <c r="H643" s="3" t="s">
        <v>19</v>
      </c>
      <c r="I643" s="3" t="s">
        <v>20</v>
      </c>
      <c r="J643" s="2" t="s">
        <v>2025</v>
      </c>
      <c r="K643" s="3" t="s">
        <v>22</v>
      </c>
      <c r="L643" s="3" t="s">
        <v>84</v>
      </c>
      <c r="M643" s="3" t="s">
        <v>24</v>
      </c>
      <c r="N643" s="3" t="s">
        <v>2026</v>
      </c>
      <c r="O643" s="3" t="s">
        <v>2027</v>
      </c>
      <c r="P643">
        <f>IF(IFERROR(VLOOKUP(crocodile_dataset[[#This Row],[Observation ID]],A645:A1643,1,FALSE),0),1,0)</f>
        <v>0</v>
      </c>
    </row>
    <row r="644" spans="1:16" x14ac:dyDescent="0.2">
      <c r="A644" s="4">
        <v>643</v>
      </c>
      <c r="B644" s="3" t="s">
        <v>15</v>
      </c>
      <c r="C644" s="3" t="s">
        <v>16</v>
      </c>
      <c r="D644" s="3" t="s">
        <v>17</v>
      </c>
      <c r="E644" s="3" t="s">
        <v>18</v>
      </c>
      <c r="F644" s="1">
        <v>2.16</v>
      </c>
      <c r="G644" s="1">
        <v>73.599999999999994</v>
      </c>
      <c r="H644" s="3" t="s">
        <v>61</v>
      </c>
      <c r="I644" s="3" t="s">
        <v>38</v>
      </c>
      <c r="J644" s="2" t="s">
        <v>2028</v>
      </c>
      <c r="K644" s="3" t="s">
        <v>233</v>
      </c>
      <c r="L644" s="3" t="s">
        <v>46</v>
      </c>
      <c r="M644" s="3" t="s">
        <v>24</v>
      </c>
      <c r="N644" s="3" t="s">
        <v>2029</v>
      </c>
      <c r="O644" s="3" t="s">
        <v>2030</v>
      </c>
      <c r="P644">
        <f>IF(IFERROR(VLOOKUP(crocodile_dataset[[#This Row],[Observation ID]],A646:A1644,1,FALSE),0),1,0)</f>
        <v>0</v>
      </c>
    </row>
    <row r="645" spans="1:16" x14ac:dyDescent="0.2">
      <c r="A645" s="4">
        <v>644</v>
      </c>
      <c r="B645" s="3" t="s">
        <v>76</v>
      </c>
      <c r="C645" s="3" t="s">
        <v>77</v>
      </c>
      <c r="D645" s="3" t="s">
        <v>17</v>
      </c>
      <c r="E645" s="3" t="s">
        <v>18</v>
      </c>
      <c r="F645" s="1">
        <v>1.18</v>
      </c>
      <c r="G645" s="1">
        <v>40.5</v>
      </c>
      <c r="H645" s="3" t="s">
        <v>37</v>
      </c>
      <c r="I645" s="3" t="s">
        <v>20</v>
      </c>
      <c r="J645" s="2" t="s">
        <v>2031</v>
      </c>
      <c r="K645" s="3" t="s">
        <v>350</v>
      </c>
      <c r="L645" s="3" t="s">
        <v>216</v>
      </c>
      <c r="M645" s="3" t="s">
        <v>24</v>
      </c>
      <c r="N645" s="3" t="s">
        <v>2032</v>
      </c>
      <c r="O645" s="3" t="s">
        <v>2033</v>
      </c>
      <c r="P645">
        <f>IF(IFERROR(VLOOKUP(crocodile_dataset[[#This Row],[Observation ID]],A647:A1645,1,FALSE),0),1,0)</f>
        <v>0</v>
      </c>
    </row>
    <row r="646" spans="1:16" x14ac:dyDescent="0.2">
      <c r="A646" s="4">
        <v>645</v>
      </c>
      <c r="B646" s="3" t="s">
        <v>145</v>
      </c>
      <c r="C646" s="3" t="s">
        <v>146</v>
      </c>
      <c r="D646" s="3" t="s">
        <v>17</v>
      </c>
      <c r="E646" s="3" t="s">
        <v>18</v>
      </c>
      <c r="F646" s="1">
        <v>3.38</v>
      </c>
      <c r="G646" s="1">
        <v>203.8</v>
      </c>
      <c r="H646" s="3" t="s">
        <v>19</v>
      </c>
      <c r="I646" s="3" t="s">
        <v>104</v>
      </c>
      <c r="J646" s="2" t="s">
        <v>2034</v>
      </c>
      <c r="K646" s="3" t="s">
        <v>148</v>
      </c>
      <c r="L646" s="3" t="s">
        <v>475</v>
      </c>
      <c r="M646" s="3" t="s">
        <v>41</v>
      </c>
      <c r="N646" s="3" t="s">
        <v>2035</v>
      </c>
      <c r="O646" s="3" t="s">
        <v>2036</v>
      </c>
      <c r="P646">
        <f>IF(IFERROR(VLOOKUP(crocodile_dataset[[#This Row],[Observation ID]],A648:A1646,1,FALSE),0),1,0)</f>
        <v>0</v>
      </c>
    </row>
    <row r="647" spans="1:16" x14ac:dyDescent="0.2">
      <c r="A647" s="4">
        <v>646</v>
      </c>
      <c r="B647" s="3" t="s">
        <v>49</v>
      </c>
      <c r="C647" s="3" t="s">
        <v>50</v>
      </c>
      <c r="D647" s="3" t="s">
        <v>17</v>
      </c>
      <c r="E647" s="3" t="s">
        <v>18</v>
      </c>
      <c r="F647" s="1">
        <v>3.42</v>
      </c>
      <c r="G647" s="1">
        <v>223.3</v>
      </c>
      <c r="H647" s="3" t="s">
        <v>19</v>
      </c>
      <c r="I647" s="3" t="s">
        <v>38</v>
      </c>
      <c r="J647" s="2" t="s">
        <v>2037</v>
      </c>
      <c r="K647" s="3" t="s">
        <v>504</v>
      </c>
      <c r="L647" s="3" t="s">
        <v>56</v>
      </c>
      <c r="M647" s="3" t="s">
        <v>32</v>
      </c>
      <c r="N647" s="3" t="s">
        <v>2038</v>
      </c>
      <c r="O647" s="3" t="s">
        <v>2039</v>
      </c>
      <c r="P647">
        <f>IF(IFERROR(VLOOKUP(crocodile_dataset[[#This Row],[Observation ID]],A649:A1647,1,FALSE),0),1,0)</f>
        <v>0</v>
      </c>
    </row>
    <row r="648" spans="1:16" x14ac:dyDescent="0.2">
      <c r="A648" s="4">
        <v>647</v>
      </c>
      <c r="B648" s="3" t="s">
        <v>87</v>
      </c>
      <c r="C648" s="3" t="s">
        <v>88</v>
      </c>
      <c r="D648" s="3" t="s">
        <v>17</v>
      </c>
      <c r="E648" s="3" t="s">
        <v>69</v>
      </c>
      <c r="F648" s="1">
        <v>1.29</v>
      </c>
      <c r="G648" s="1">
        <v>15.6</v>
      </c>
      <c r="H648" s="3" t="s">
        <v>19</v>
      </c>
      <c r="I648" s="3" t="s">
        <v>104</v>
      </c>
      <c r="J648" s="2" t="s">
        <v>2040</v>
      </c>
      <c r="K648" s="3" t="s">
        <v>297</v>
      </c>
      <c r="L648" s="3" t="s">
        <v>72</v>
      </c>
      <c r="M648" s="3" t="s">
        <v>32</v>
      </c>
      <c r="N648" s="3" t="s">
        <v>2041</v>
      </c>
      <c r="O648" s="3" t="s">
        <v>2042</v>
      </c>
      <c r="P648">
        <f>IF(IFERROR(VLOOKUP(crocodile_dataset[[#This Row],[Observation ID]],A650:A1648,1,FALSE),0),1,0)</f>
        <v>0</v>
      </c>
    </row>
    <row r="649" spans="1:16" x14ac:dyDescent="0.2">
      <c r="A649" s="4">
        <v>648</v>
      </c>
      <c r="B649" s="3" t="s">
        <v>127</v>
      </c>
      <c r="C649" s="3" t="s">
        <v>128</v>
      </c>
      <c r="D649" s="3" t="s">
        <v>17</v>
      </c>
      <c r="E649" s="3" t="s">
        <v>18</v>
      </c>
      <c r="F649" s="1">
        <v>1.28</v>
      </c>
      <c r="G649" s="1">
        <v>298.10000000000002</v>
      </c>
      <c r="H649" s="3" t="s">
        <v>37</v>
      </c>
      <c r="I649" s="3" t="s">
        <v>104</v>
      </c>
      <c r="J649" s="2" t="s">
        <v>2043</v>
      </c>
      <c r="K649" s="3" t="s">
        <v>191</v>
      </c>
      <c r="L649" s="3" t="s">
        <v>479</v>
      </c>
      <c r="M649" s="3" t="s">
        <v>24</v>
      </c>
      <c r="N649" s="3" t="s">
        <v>2044</v>
      </c>
      <c r="O649" s="3" t="s">
        <v>2045</v>
      </c>
      <c r="P649">
        <f>IF(IFERROR(VLOOKUP(crocodile_dataset[[#This Row],[Observation ID]],A651:A1649,1,FALSE),0),1,0)</f>
        <v>0</v>
      </c>
    </row>
    <row r="650" spans="1:16" x14ac:dyDescent="0.2">
      <c r="A650" s="4">
        <v>649</v>
      </c>
      <c r="B650" s="3" t="s">
        <v>76</v>
      </c>
      <c r="C650" s="3" t="s">
        <v>77</v>
      </c>
      <c r="D650" s="3" t="s">
        <v>17</v>
      </c>
      <c r="E650" s="3" t="s">
        <v>18</v>
      </c>
      <c r="F650" s="1">
        <v>2.42</v>
      </c>
      <c r="G650" s="1">
        <v>111.8</v>
      </c>
      <c r="H650" s="3" t="s">
        <v>19</v>
      </c>
      <c r="I650" s="3" t="s">
        <v>20</v>
      </c>
      <c r="J650" s="2" t="s">
        <v>2046</v>
      </c>
      <c r="K650" s="3" t="s">
        <v>366</v>
      </c>
      <c r="L650" s="3" t="s">
        <v>216</v>
      </c>
      <c r="M650" s="3" t="s">
        <v>24</v>
      </c>
      <c r="N650" s="3" t="s">
        <v>2047</v>
      </c>
      <c r="O650" s="3" t="s">
        <v>2048</v>
      </c>
      <c r="P650">
        <f>IF(IFERROR(VLOOKUP(crocodile_dataset[[#This Row],[Observation ID]],A652:A1650,1,FALSE),0),1,0)</f>
        <v>0</v>
      </c>
    </row>
    <row r="651" spans="1:16" x14ac:dyDescent="0.2">
      <c r="A651" s="4">
        <v>650</v>
      </c>
      <c r="B651" s="3" t="s">
        <v>207</v>
      </c>
      <c r="C651" s="3" t="s">
        <v>208</v>
      </c>
      <c r="D651" s="3" t="s">
        <v>17</v>
      </c>
      <c r="E651" s="3" t="s">
        <v>18</v>
      </c>
      <c r="F651" s="1">
        <v>0.8</v>
      </c>
      <c r="G651" s="1">
        <v>24</v>
      </c>
      <c r="H651" s="3" t="s">
        <v>37</v>
      </c>
      <c r="I651" s="3" t="s">
        <v>38</v>
      </c>
      <c r="J651" s="2" t="s">
        <v>2049</v>
      </c>
      <c r="K651" s="3" t="s">
        <v>210</v>
      </c>
      <c r="L651" s="3" t="s">
        <v>452</v>
      </c>
      <c r="M651" s="3" t="s">
        <v>24</v>
      </c>
      <c r="N651" s="3" t="s">
        <v>2050</v>
      </c>
      <c r="O651" s="3" t="s">
        <v>2051</v>
      </c>
      <c r="P651">
        <f>IF(IFERROR(VLOOKUP(crocodile_dataset[[#This Row],[Observation ID]],A653:A1651,1,FALSE),0),1,0)</f>
        <v>0</v>
      </c>
    </row>
    <row r="652" spans="1:16" x14ac:dyDescent="0.2">
      <c r="A652" s="4">
        <v>651</v>
      </c>
      <c r="B652" s="3" t="s">
        <v>145</v>
      </c>
      <c r="C652" s="3" t="s">
        <v>146</v>
      </c>
      <c r="D652" s="3" t="s">
        <v>17</v>
      </c>
      <c r="E652" s="3" t="s">
        <v>18</v>
      </c>
      <c r="F652" s="1">
        <v>2.42</v>
      </c>
      <c r="G652" s="1">
        <v>107.5</v>
      </c>
      <c r="H652" s="3" t="s">
        <v>61</v>
      </c>
      <c r="I652" s="3" t="s">
        <v>20</v>
      </c>
      <c r="J652" s="2" t="s">
        <v>2052</v>
      </c>
      <c r="K652" s="3" t="s">
        <v>148</v>
      </c>
      <c r="L652" s="3" t="s">
        <v>23</v>
      </c>
      <c r="M652" s="3" t="s">
        <v>41</v>
      </c>
      <c r="N652" s="3" t="s">
        <v>2053</v>
      </c>
      <c r="O652" s="3" t="s">
        <v>2054</v>
      </c>
      <c r="P652">
        <f>IF(IFERROR(VLOOKUP(crocodile_dataset[[#This Row],[Observation ID]],A654:A1652,1,FALSE),0),1,0)</f>
        <v>0</v>
      </c>
    </row>
    <row r="653" spans="1:16" x14ac:dyDescent="0.2">
      <c r="A653" s="4">
        <v>652</v>
      </c>
      <c r="B653" s="3" t="s">
        <v>76</v>
      </c>
      <c r="C653" s="3" t="s">
        <v>77</v>
      </c>
      <c r="D653" s="3" t="s">
        <v>17</v>
      </c>
      <c r="E653" s="3" t="s">
        <v>18</v>
      </c>
      <c r="F653" s="1">
        <v>1.74</v>
      </c>
      <c r="G653" s="1">
        <v>63.9</v>
      </c>
      <c r="H653" s="3" t="s">
        <v>37</v>
      </c>
      <c r="I653" s="3" t="s">
        <v>38</v>
      </c>
      <c r="J653" s="2" t="s">
        <v>2055</v>
      </c>
      <c r="K653" s="3" t="s">
        <v>350</v>
      </c>
      <c r="L653" s="3" t="s">
        <v>80</v>
      </c>
      <c r="M653" s="3" t="s">
        <v>24</v>
      </c>
      <c r="N653" s="3" t="s">
        <v>2056</v>
      </c>
      <c r="O653" s="3" t="s">
        <v>2057</v>
      </c>
      <c r="P653">
        <f>IF(IFERROR(VLOOKUP(crocodile_dataset[[#This Row],[Observation ID]],A655:A1653,1,FALSE),0),1,0)</f>
        <v>0</v>
      </c>
    </row>
    <row r="654" spans="1:16" x14ac:dyDescent="0.2">
      <c r="A654" s="4">
        <v>653</v>
      </c>
      <c r="B654" s="3" t="s">
        <v>59</v>
      </c>
      <c r="C654" s="3" t="s">
        <v>60</v>
      </c>
      <c r="D654" s="3" t="s">
        <v>17</v>
      </c>
      <c r="E654" s="3" t="s">
        <v>18</v>
      </c>
      <c r="F654" s="1">
        <v>1.49</v>
      </c>
      <c r="G654" s="1">
        <v>55.6</v>
      </c>
      <c r="H654" s="3" t="s">
        <v>37</v>
      </c>
      <c r="I654" s="3" t="s">
        <v>104</v>
      </c>
      <c r="J654" s="2" t="s">
        <v>2058</v>
      </c>
      <c r="K654" s="3" t="s">
        <v>98</v>
      </c>
      <c r="L654" s="3" t="s">
        <v>581</v>
      </c>
      <c r="M654" s="3" t="s">
        <v>41</v>
      </c>
      <c r="N654" s="3" t="s">
        <v>2059</v>
      </c>
      <c r="O654" s="3" t="s">
        <v>2060</v>
      </c>
      <c r="P654">
        <f>IF(IFERROR(VLOOKUP(crocodile_dataset[[#This Row],[Observation ID]],A656:A1654,1,FALSE),0),1,0)</f>
        <v>0</v>
      </c>
    </row>
    <row r="655" spans="1:16" x14ac:dyDescent="0.2">
      <c r="A655" s="4">
        <v>654</v>
      </c>
      <c r="B655" s="3" t="s">
        <v>76</v>
      </c>
      <c r="C655" s="3" t="s">
        <v>77</v>
      </c>
      <c r="D655" s="3" t="s">
        <v>17</v>
      </c>
      <c r="E655" s="3" t="s">
        <v>18</v>
      </c>
      <c r="F655" s="1">
        <v>1.97</v>
      </c>
      <c r="G655" s="1">
        <v>77.900000000000006</v>
      </c>
      <c r="H655" s="3" t="s">
        <v>37</v>
      </c>
      <c r="I655" s="3" t="s">
        <v>20</v>
      </c>
      <c r="J655" s="2" t="s">
        <v>2061</v>
      </c>
      <c r="K655" s="3" t="s">
        <v>215</v>
      </c>
      <c r="L655" s="3" t="s">
        <v>46</v>
      </c>
      <c r="M655" s="3" t="s">
        <v>24</v>
      </c>
      <c r="N655" s="3" t="s">
        <v>2062</v>
      </c>
      <c r="O655" s="3" t="s">
        <v>2063</v>
      </c>
      <c r="P655">
        <f>IF(IFERROR(VLOOKUP(crocodile_dataset[[#This Row],[Observation ID]],A657:A1655,1,FALSE),0),1,0)</f>
        <v>0</v>
      </c>
    </row>
    <row r="656" spans="1:16" x14ac:dyDescent="0.2">
      <c r="A656" s="4">
        <v>655</v>
      </c>
      <c r="B656" s="3" t="s">
        <v>67</v>
      </c>
      <c r="C656" s="3" t="s">
        <v>68</v>
      </c>
      <c r="D656" s="3" t="s">
        <v>17</v>
      </c>
      <c r="E656" s="3" t="s">
        <v>69</v>
      </c>
      <c r="F656" s="1">
        <v>1.52</v>
      </c>
      <c r="G656" s="1">
        <v>29.1</v>
      </c>
      <c r="H656" s="3" t="s">
        <v>19</v>
      </c>
      <c r="I656" s="3" t="s">
        <v>38</v>
      </c>
      <c r="J656" s="2" t="s">
        <v>2064</v>
      </c>
      <c r="K656" s="3" t="s">
        <v>142</v>
      </c>
      <c r="L656" s="3" t="s">
        <v>72</v>
      </c>
      <c r="M656" s="3" t="s">
        <v>73</v>
      </c>
      <c r="N656" s="3" t="s">
        <v>2065</v>
      </c>
      <c r="O656" s="3" t="s">
        <v>2066</v>
      </c>
      <c r="P656">
        <f>IF(IFERROR(VLOOKUP(crocodile_dataset[[#This Row],[Observation ID]],A658:A1656,1,FALSE),0),1,0)</f>
        <v>0</v>
      </c>
    </row>
    <row r="657" spans="1:16" x14ac:dyDescent="0.2">
      <c r="A657" s="4">
        <v>656</v>
      </c>
      <c r="B657" s="3" t="s">
        <v>35</v>
      </c>
      <c r="C657" s="3" t="s">
        <v>36</v>
      </c>
      <c r="D657" s="3" t="s">
        <v>17</v>
      </c>
      <c r="E657" s="3" t="s">
        <v>18</v>
      </c>
      <c r="F657" s="1">
        <v>2.68</v>
      </c>
      <c r="G657" s="1">
        <v>202.8</v>
      </c>
      <c r="H657" s="3" t="s">
        <v>19</v>
      </c>
      <c r="I657" s="3" t="s">
        <v>20</v>
      </c>
      <c r="J657" s="2" t="s">
        <v>2067</v>
      </c>
      <c r="K657" s="3" t="s">
        <v>240</v>
      </c>
      <c r="L657" s="3" t="s">
        <v>244</v>
      </c>
      <c r="M657" s="3" t="s">
        <v>41</v>
      </c>
      <c r="N657" s="3" t="s">
        <v>2068</v>
      </c>
      <c r="O657" s="3" t="s">
        <v>2069</v>
      </c>
      <c r="P657">
        <f>IF(IFERROR(VLOOKUP(crocodile_dataset[[#This Row],[Observation ID]],A659:A1657,1,FALSE),0),1,0)</f>
        <v>0</v>
      </c>
    </row>
    <row r="658" spans="1:16" x14ac:dyDescent="0.2">
      <c r="A658" s="4">
        <v>657</v>
      </c>
      <c r="B658" s="3" t="s">
        <v>15</v>
      </c>
      <c r="C658" s="3" t="s">
        <v>16</v>
      </c>
      <c r="D658" s="3" t="s">
        <v>17</v>
      </c>
      <c r="E658" s="3" t="s">
        <v>18</v>
      </c>
      <c r="F658" s="1">
        <v>0.26</v>
      </c>
      <c r="G658" s="1">
        <v>34.1</v>
      </c>
      <c r="H658" s="3" t="s">
        <v>156</v>
      </c>
      <c r="I658" s="3" t="s">
        <v>38</v>
      </c>
      <c r="J658" s="2" t="s">
        <v>1429</v>
      </c>
      <c r="K658" s="3" t="s">
        <v>22</v>
      </c>
      <c r="L658" s="3" t="s">
        <v>84</v>
      </c>
      <c r="M658" s="3" t="s">
        <v>24</v>
      </c>
      <c r="N658" s="3" t="s">
        <v>2070</v>
      </c>
      <c r="O658" s="3" t="s">
        <v>2071</v>
      </c>
      <c r="P658">
        <f>IF(IFERROR(VLOOKUP(crocodile_dataset[[#This Row],[Observation ID]],A660:A1658,1,FALSE),0),1,0)</f>
        <v>0</v>
      </c>
    </row>
    <row r="659" spans="1:16" x14ac:dyDescent="0.2">
      <c r="A659" s="4">
        <v>658</v>
      </c>
      <c r="B659" s="3" t="s">
        <v>201</v>
      </c>
      <c r="C659" s="3" t="s">
        <v>202</v>
      </c>
      <c r="D659" s="3" t="s">
        <v>17</v>
      </c>
      <c r="E659" s="3" t="s">
        <v>203</v>
      </c>
      <c r="F659" s="1">
        <v>2.5299999999999998</v>
      </c>
      <c r="G659" s="1">
        <v>140.1</v>
      </c>
      <c r="H659" s="3" t="s">
        <v>19</v>
      </c>
      <c r="I659" s="3" t="s">
        <v>38</v>
      </c>
      <c r="J659" s="2" t="s">
        <v>2072</v>
      </c>
      <c r="K659" s="3" t="s">
        <v>282</v>
      </c>
      <c r="L659" s="3" t="s">
        <v>259</v>
      </c>
      <c r="M659" s="3" t="s">
        <v>41</v>
      </c>
      <c r="N659" s="3" t="s">
        <v>2073</v>
      </c>
      <c r="O659" s="3" t="s">
        <v>2074</v>
      </c>
      <c r="P659">
        <f>IF(IFERROR(VLOOKUP(crocodile_dataset[[#This Row],[Observation ID]],A661:A1659,1,FALSE),0),1,0)</f>
        <v>0</v>
      </c>
    </row>
    <row r="660" spans="1:16" x14ac:dyDescent="0.2">
      <c r="A660" s="4">
        <v>659</v>
      </c>
      <c r="B660" s="3" t="s">
        <v>49</v>
      </c>
      <c r="C660" s="3" t="s">
        <v>50</v>
      </c>
      <c r="D660" s="3" t="s">
        <v>17</v>
      </c>
      <c r="E660" s="3" t="s">
        <v>18</v>
      </c>
      <c r="F660" s="1">
        <v>3.46</v>
      </c>
      <c r="G660" s="1">
        <v>208.3</v>
      </c>
      <c r="H660" s="3" t="s">
        <v>61</v>
      </c>
      <c r="I660" s="3" t="s">
        <v>38</v>
      </c>
      <c r="J660" s="2" t="s">
        <v>2075</v>
      </c>
      <c r="K660" s="3" t="s">
        <v>1169</v>
      </c>
      <c r="L660" s="3" t="s">
        <v>153</v>
      </c>
      <c r="M660" s="3" t="s">
        <v>32</v>
      </c>
      <c r="N660" s="3" t="s">
        <v>2076</v>
      </c>
      <c r="O660" s="3" t="s">
        <v>2077</v>
      </c>
      <c r="P660">
        <f>IF(IFERROR(VLOOKUP(crocodile_dataset[[#This Row],[Observation ID]],A662:A1660,1,FALSE),0),1,0)</f>
        <v>0</v>
      </c>
    </row>
    <row r="661" spans="1:16" x14ac:dyDescent="0.2">
      <c r="A661" s="4">
        <v>660</v>
      </c>
      <c r="B661" s="3" t="s">
        <v>76</v>
      </c>
      <c r="C661" s="3" t="s">
        <v>77</v>
      </c>
      <c r="D661" s="3" t="s">
        <v>17</v>
      </c>
      <c r="E661" s="3" t="s">
        <v>18</v>
      </c>
      <c r="F661" s="1">
        <v>1.58</v>
      </c>
      <c r="G661" s="1">
        <v>48.3</v>
      </c>
      <c r="H661" s="3" t="s">
        <v>37</v>
      </c>
      <c r="I661" s="3" t="s">
        <v>38</v>
      </c>
      <c r="J661" s="2" t="s">
        <v>2078</v>
      </c>
      <c r="K661" s="3" t="s">
        <v>215</v>
      </c>
      <c r="L661" s="3" t="s">
        <v>46</v>
      </c>
      <c r="M661" s="3" t="s">
        <v>24</v>
      </c>
      <c r="N661" s="3" t="s">
        <v>2079</v>
      </c>
      <c r="O661" s="3" t="s">
        <v>2080</v>
      </c>
      <c r="P661">
        <f>IF(IFERROR(VLOOKUP(crocodile_dataset[[#This Row],[Observation ID]],A663:A1661,1,FALSE),0),1,0)</f>
        <v>0</v>
      </c>
    </row>
    <row r="662" spans="1:16" x14ac:dyDescent="0.2">
      <c r="A662" s="4">
        <v>661</v>
      </c>
      <c r="B662" s="3" t="s">
        <v>87</v>
      </c>
      <c r="C662" s="3" t="s">
        <v>88</v>
      </c>
      <c r="D662" s="3" t="s">
        <v>17</v>
      </c>
      <c r="E662" s="3" t="s">
        <v>69</v>
      </c>
      <c r="F662" s="1">
        <v>0.23</v>
      </c>
      <c r="G662" s="1">
        <v>4.4000000000000004</v>
      </c>
      <c r="H662" s="3" t="s">
        <v>156</v>
      </c>
      <c r="I662" s="3" t="s">
        <v>20</v>
      </c>
      <c r="J662" s="2" t="s">
        <v>2081</v>
      </c>
      <c r="K662" s="3" t="s">
        <v>272</v>
      </c>
      <c r="L662" s="3" t="s">
        <v>91</v>
      </c>
      <c r="M662" s="3" t="s">
        <v>32</v>
      </c>
      <c r="N662" s="3" t="s">
        <v>2082</v>
      </c>
      <c r="O662" s="3" t="s">
        <v>2083</v>
      </c>
      <c r="P662">
        <f>IF(IFERROR(VLOOKUP(crocodile_dataset[[#This Row],[Observation ID]],A664:A1662,1,FALSE),0),1,0)</f>
        <v>0</v>
      </c>
    </row>
    <row r="663" spans="1:16" x14ac:dyDescent="0.2">
      <c r="A663" s="4">
        <v>662</v>
      </c>
      <c r="B663" s="3" t="s">
        <v>188</v>
      </c>
      <c r="C663" s="3" t="s">
        <v>189</v>
      </c>
      <c r="D663" s="3" t="s">
        <v>17</v>
      </c>
      <c r="E663" s="3" t="s">
        <v>18</v>
      </c>
      <c r="F663" s="1">
        <v>0.71</v>
      </c>
      <c r="G663" s="1">
        <v>30.5</v>
      </c>
      <c r="H663" s="3" t="s">
        <v>37</v>
      </c>
      <c r="I663" s="3" t="s">
        <v>20</v>
      </c>
      <c r="J663" s="2" t="s">
        <v>2084</v>
      </c>
      <c r="K663" s="3" t="s">
        <v>191</v>
      </c>
      <c r="L663" s="3" t="s">
        <v>80</v>
      </c>
      <c r="M663" s="3" t="s">
        <v>24</v>
      </c>
      <c r="N663" s="3" t="s">
        <v>2085</v>
      </c>
      <c r="O663" s="3" t="s">
        <v>2086</v>
      </c>
      <c r="P663">
        <f>IF(IFERROR(VLOOKUP(crocodile_dataset[[#This Row],[Observation ID]],A665:A1663,1,FALSE),0),1,0)</f>
        <v>0</v>
      </c>
    </row>
    <row r="664" spans="1:16" x14ac:dyDescent="0.2">
      <c r="A664" s="4">
        <v>663</v>
      </c>
      <c r="B664" s="3" t="s">
        <v>87</v>
      </c>
      <c r="C664" s="3" t="s">
        <v>88</v>
      </c>
      <c r="D664" s="3" t="s">
        <v>17</v>
      </c>
      <c r="E664" s="3" t="s">
        <v>69</v>
      </c>
      <c r="F664" s="1">
        <v>1.24</v>
      </c>
      <c r="G664" s="1">
        <v>15.1</v>
      </c>
      <c r="H664" s="3" t="s">
        <v>19</v>
      </c>
      <c r="I664" s="3" t="s">
        <v>104</v>
      </c>
      <c r="J664" s="2" t="s">
        <v>2087</v>
      </c>
      <c r="K664" s="3" t="s">
        <v>90</v>
      </c>
      <c r="L664" s="3" t="s">
        <v>72</v>
      </c>
      <c r="M664" s="3" t="s">
        <v>32</v>
      </c>
      <c r="N664" s="3" t="s">
        <v>2088</v>
      </c>
      <c r="O664" s="3" t="s">
        <v>2089</v>
      </c>
      <c r="P664">
        <f>IF(IFERROR(VLOOKUP(crocodile_dataset[[#This Row],[Observation ID]],A666:A1664,1,FALSE),0),1,0)</f>
        <v>0</v>
      </c>
    </row>
    <row r="665" spans="1:16" x14ac:dyDescent="0.2">
      <c r="A665" s="4">
        <v>664</v>
      </c>
      <c r="B665" s="3" t="s">
        <v>35</v>
      </c>
      <c r="C665" s="3" t="s">
        <v>36</v>
      </c>
      <c r="D665" s="3" t="s">
        <v>17</v>
      </c>
      <c r="E665" s="3" t="s">
        <v>18</v>
      </c>
      <c r="F665" s="1">
        <v>4.0199999999999996</v>
      </c>
      <c r="G665" s="1">
        <v>441</v>
      </c>
      <c r="H665" s="3" t="s">
        <v>19</v>
      </c>
      <c r="I665" s="3" t="s">
        <v>38</v>
      </c>
      <c r="J665" s="2" t="s">
        <v>2090</v>
      </c>
      <c r="K665" s="3" t="s">
        <v>240</v>
      </c>
      <c r="L665" s="3" t="s">
        <v>40</v>
      </c>
      <c r="M665" s="3" t="s">
        <v>41</v>
      </c>
      <c r="N665" s="3" t="s">
        <v>2091</v>
      </c>
      <c r="O665" s="3" t="s">
        <v>2092</v>
      </c>
      <c r="P665">
        <f>IF(IFERROR(VLOOKUP(crocodile_dataset[[#This Row],[Observation ID]],A667:A1665,1,FALSE),0),1,0)</f>
        <v>0</v>
      </c>
    </row>
    <row r="666" spans="1:16" x14ac:dyDescent="0.2">
      <c r="A666" s="4">
        <v>665</v>
      </c>
      <c r="B666" s="3" t="s">
        <v>59</v>
      </c>
      <c r="C666" s="3" t="s">
        <v>60</v>
      </c>
      <c r="D666" s="3" t="s">
        <v>17</v>
      </c>
      <c r="E666" s="3" t="s">
        <v>18</v>
      </c>
      <c r="F666" s="1">
        <v>2.06</v>
      </c>
      <c r="G666" s="1">
        <v>74.5</v>
      </c>
      <c r="H666" s="3" t="s">
        <v>19</v>
      </c>
      <c r="I666" s="3" t="s">
        <v>20</v>
      </c>
      <c r="J666" s="2" t="s">
        <v>2093</v>
      </c>
      <c r="K666" s="3" t="s">
        <v>520</v>
      </c>
      <c r="L666" s="3" t="s">
        <v>581</v>
      </c>
      <c r="M666" s="3" t="s">
        <v>41</v>
      </c>
      <c r="N666" s="3" t="s">
        <v>2094</v>
      </c>
      <c r="O666" s="3" t="s">
        <v>2095</v>
      </c>
      <c r="P666">
        <f>IF(IFERROR(VLOOKUP(crocodile_dataset[[#This Row],[Observation ID]],A668:A1666,1,FALSE),0),1,0)</f>
        <v>0</v>
      </c>
    </row>
    <row r="667" spans="1:16" x14ac:dyDescent="0.2">
      <c r="A667" s="4">
        <v>666</v>
      </c>
      <c r="B667" s="3" t="s">
        <v>120</v>
      </c>
      <c r="C667" s="3" t="s">
        <v>121</v>
      </c>
      <c r="D667" s="3" t="s">
        <v>17</v>
      </c>
      <c r="E667" s="3" t="s">
        <v>18</v>
      </c>
      <c r="F667" s="1">
        <v>3.25</v>
      </c>
      <c r="G667" s="1">
        <v>174</v>
      </c>
      <c r="H667" s="3" t="s">
        <v>19</v>
      </c>
      <c r="I667" s="3" t="s">
        <v>20</v>
      </c>
      <c r="J667" s="2" t="s">
        <v>2096</v>
      </c>
      <c r="K667" s="3" t="s">
        <v>123</v>
      </c>
      <c r="L667" s="3" t="s">
        <v>124</v>
      </c>
      <c r="M667" s="3" t="s">
        <v>73</v>
      </c>
      <c r="N667" s="3" t="s">
        <v>2097</v>
      </c>
      <c r="O667" s="3" t="s">
        <v>2098</v>
      </c>
      <c r="P667">
        <f>IF(IFERROR(VLOOKUP(crocodile_dataset[[#This Row],[Observation ID]],A669:A1667,1,FALSE),0),1,0)</f>
        <v>0</v>
      </c>
    </row>
    <row r="668" spans="1:16" x14ac:dyDescent="0.2">
      <c r="A668" s="4">
        <v>667</v>
      </c>
      <c r="B668" s="3" t="s">
        <v>188</v>
      </c>
      <c r="C668" s="3" t="s">
        <v>189</v>
      </c>
      <c r="D668" s="3" t="s">
        <v>17</v>
      </c>
      <c r="E668" s="3" t="s">
        <v>18</v>
      </c>
      <c r="F668" s="1">
        <v>3.38</v>
      </c>
      <c r="G668" s="1">
        <v>161.30000000000001</v>
      </c>
      <c r="H668" s="3" t="s">
        <v>19</v>
      </c>
      <c r="I668" s="3" t="s">
        <v>20</v>
      </c>
      <c r="J668" s="2" t="s">
        <v>2099</v>
      </c>
      <c r="K668" s="3" t="s">
        <v>252</v>
      </c>
      <c r="L668" s="3" t="s">
        <v>46</v>
      </c>
      <c r="M668" s="3" t="s">
        <v>24</v>
      </c>
      <c r="N668" s="3" t="s">
        <v>2100</v>
      </c>
      <c r="O668" s="3" t="s">
        <v>2101</v>
      </c>
      <c r="P668">
        <f>IF(IFERROR(VLOOKUP(crocodile_dataset[[#This Row],[Observation ID]],A670:A1668,1,FALSE),0),1,0)</f>
        <v>0</v>
      </c>
    </row>
    <row r="669" spans="1:16" x14ac:dyDescent="0.2">
      <c r="A669" s="4">
        <v>668</v>
      </c>
      <c r="B669" s="3" t="s">
        <v>115</v>
      </c>
      <c r="C669" s="3" t="s">
        <v>116</v>
      </c>
      <c r="D669" s="3" t="s">
        <v>17</v>
      </c>
      <c r="E669" s="3" t="s">
        <v>18</v>
      </c>
      <c r="F669" s="1">
        <v>4.29</v>
      </c>
      <c r="G669" s="1">
        <v>647.70000000000005</v>
      </c>
      <c r="H669" s="3" t="s">
        <v>19</v>
      </c>
      <c r="I669" s="3" t="s">
        <v>38</v>
      </c>
      <c r="J669" s="2" t="s">
        <v>2102</v>
      </c>
      <c r="K669" s="3" t="s">
        <v>223</v>
      </c>
      <c r="L669" s="3" t="s">
        <v>46</v>
      </c>
      <c r="M669" s="3" t="s">
        <v>24</v>
      </c>
      <c r="N669" s="3" t="s">
        <v>2103</v>
      </c>
      <c r="O669" s="3" t="s">
        <v>2104</v>
      </c>
      <c r="P669">
        <f>IF(IFERROR(VLOOKUP(crocodile_dataset[[#This Row],[Observation ID]],A671:A1669,1,FALSE),0),1,0)</f>
        <v>0</v>
      </c>
    </row>
    <row r="670" spans="1:16" x14ac:dyDescent="0.2">
      <c r="A670" s="4">
        <v>669</v>
      </c>
      <c r="B670" s="3" t="s">
        <v>115</v>
      </c>
      <c r="C670" s="3" t="s">
        <v>116</v>
      </c>
      <c r="D670" s="3" t="s">
        <v>17</v>
      </c>
      <c r="E670" s="3" t="s">
        <v>18</v>
      </c>
      <c r="F670" s="1">
        <v>4.18</v>
      </c>
      <c r="G670" s="1">
        <v>571.79999999999995</v>
      </c>
      <c r="H670" s="3" t="s">
        <v>19</v>
      </c>
      <c r="I670" s="3" t="s">
        <v>38</v>
      </c>
      <c r="J670" s="2" t="s">
        <v>2105</v>
      </c>
      <c r="K670" s="3" t="s">
        <v>282</v>
      </c>
      <c r="L670" s="3" t="s">
        <v>46</v>
      </c>
      <c r="M670" s="3" t="s">
        <v>24</v>
      </c>
      <c r="N670" s="3" t="s">
        <v>2106</v>
      </c>
      <c r="O670" s="3" t="s">
        <v>2107</v>
      </c>
      <c r="P670">
        <f>IF(IFERROR(VLOOKUP(crocodile_dataset[[#This Row],[Observation ID]],A672:A1670,1,FALSE),0),1,0)</f>
        <v>0</v>
      </c>
    </row>
    <row r="671" spans="1:16" x14ac:dyDescent="0.2">
      <c r="A671" s="4">
        <v>670</v>
      </c>
      <c r="B671" s="3" t="s">
        <v>35</v>
      </c>
      <c r="C671" s="3" t="s">
        <v>36</v>
      </c>
      <c r="D671" s="3" t="s">
        <v>17</v>
      </c>
      <c r="E671" s="3" t="s">
        <v>18</v>
      </c>
      <c r="F671" s="1">
        <v>3.98</v>
      </c>
      <c r="G671" s="1">
        <v>357.4</v>
      </c>
      <c r="H671" s="3" t="s">
        <v>19</v>
      </c>
      <c r="I671" s="3" t="s">
        <v>38</v>
      </c>
      <c r="J671" s="2" t="s">
        <v>2108</v>
      </c>
      <c r="K671" s="3" t="s">
        <v>30</v>
      </c>
      <c r="L671" s="3" t="s">
        <v>40</v>
      </c>
      <c r="M671" s="3" t="s">
        <v>41</v>
      </c>
      <c r="N671" s="3" t="s">
        <v>2109</v>
      </c>
      <c r="O671" s="3" t="s">
        <v>2110</v>
      </c>
      <c r="P671">
        <f>IF(IFERROR(VLOOKUP(crocodile_dataset[[#This Row],[Observation ID]],A673:A1671,1,FALSE),0),1,0)</f>
        <v>0</v>
      </c>
    </row>
    <row r="672" spans="1:16" x14ac:dyDescent="0.2">
      <c r="A672" s="4">
        <v>671</v>
      </c>
      <c r="B672" s="3" t="s">
        <v>76</v>
      </c>
      <c r="C672" s="3" t="s">
        <v>77</v>
      </c>
      <c r="D672" s="3" t="s">
        <v>17</v>
      </c>
      <c r="E672" s="3" t="s">
        <v>18</v>
      </c>
      <c r="F672" s="1">
        <v>2.56</v>
      </c>
      <c r="G672" s="1">
        <v>130.6</v>
      </c>
      <c r="H672" s="3" t="s">
        <v>19</v>
      </c>
      <c r="I672" s="3" t="s">
        <v>20</v>
      </c>
      <c r="J672" s="2" t="s">
        <v>2111</v>
      </c>
      <c r="K672" s="3" t="s">
        <v>366</v>
      </c>
      <c r="L672" s="3" t="s">
        <v>80</v>
      </c>
      <c r="M672" s="3" t="s">
        <v>24</v>
      </c>
      <c r="N672" s="3" t="s">
        <v>2112</v>
      </c>
      <c r="O672" s="3" t="s">
        <v>2113</v>
      </c>
      <c r="P672">
        <f>IF(IFERROR(VLOOKUP(crocodile_dataset[[#This Row],[Observation ID]],A674:A1672,1,FALSE),0),1,0)</f>
        <v>0</v>
      </c>
    </row>
    <row r="673" spans="1:16" x14ac:dyDescent="0.2">
      <c r="A673" s="4">
        <v>672</v>
      </c>
      <c r="B673" s="3" t="s">
        <v>59</v>
      </c>
      <c r="C673" s="3" t="s">
        <v>60</v>
      </c>
      <c r="D673" s="3" t="s">
        <v>17</v>
      </c>
      <c r="E673" s="3" t="s">
        <v>18</v>
      </c>
      <c r="F673" s="1">
        <v>2.29</v>
      </c>
      <c r="G673" s="1">
        <v>88.8</v>
      </c>
      <c r="H673" s="3" t="s">
        <v>19</v>
      </c>
      <c r="I673" s="3" t="s">
        <v>38</v>
      </c>
      <c r="J673" s="2" t="s">
        <v>2114</v>
      </c>
      <c r="K673" s="3" t="s">
        <v>98</v>
      </c>
      <c r="L673" s="3" t="s">
        <v>23</v>
      </c>
      <c r="M673" s="3" t="s">
        <v>41</v>
      </c>
      <c r="N673" s="3" t="s">
        <v>2115</v>
      </c>
      <c r="O673" s="3" t="s">
        <v>2116</v>
      </c>
      <c r="P673">
        <f>IF(IFERROR(VLOOKUP(crocodile_dataset[[#This Row],[Observation ID]],A675:A1673,1,FALSE),0),1,0)</f>
        <v>0</v>
      </c>
    </row>
    <row r="674" spans="1:16" x14ac:dyDescent="0.2">
      <c r="A674" s="4">
        <v>673</v>
      </c>
      <c r="B674" s="3" t="s">
        <v>127</v>
      </c>
      <c r="C674" s="3" t="s">
        <v>128</v>
      </c>
      <c r="D674" s="3" t="s">
        <v>17</v>
      </c>
      <c r="E674" s="3" t="s">
        <v>18</v>
      </c>
      <c r="F674" s="1">
        <v>5.05</v>
      </c>
      <c r="G674" s="1">
        <v>624.1</v>
      </c>
      <c r="H674" s="3" t="s">
        <v>19</v>
      </c>
      <c r="I674" s="3" t="s">
        <v>20</v>
      </c>
      <c r="J674" s="2" t="s">
        <v>2117</v>
      </c>
      <c r="K674" s="3" t="s">
        <v>286</v>
      </c>
      <c r="L674" s="3" t="s">
        <v>131</v>
      </c>
      <c r="M674" s="3" t="s">
        <v>24</v>
      </c>
      <c r="N674" s="3" t="s">
        <v>2118</v>
      </c>
      <c r="O674" s="3" t="s">
        <v>2119</v>
      </c>
      <c r="P674">
        <f>IF(IFERROR(VLOOKUP(crocodile_dataset[[#This Row],[Observation ID]],A676:A1674,1,FALSE),0),1,0)</f>
        <v>0</v>
      </c>
    </row>
    <row r="675" spans="1:16" x14ac:dyDescent="0.2">
      <c r="A675" s="4">
        <v>674</v>
      </c>
      <c r="B675" s="3" t="s">
        <v>120</v>
      </c>
      <c r="C675" s="3" t="s">
        <v>121</v>
      </c>
      <c r="D675" s="3" t="s">
        <v>17</v>
      </c>
      <c r="E675" s="3" t="s">
        <v>18</v>
      </c>
      <c r="F675" s="1">
        <v>2.39</v>
      </c>
      <c r="G675" s="1">
        <v>94.9</v>
      </c>
      <c r="H675" s="3" t="s">
        <v>61</v>
      </c>
      <c r="I675" s="3" t="s">
        <v>20</v>
      </c>
      <c r="J675" s="2" t="s">
        <v>2120</v>
      </c>
      <c r="K675" s="3" t="s">
        <v>135</v>
      </c>
      <c r="L675" s="3" t="s">
        <v>124</v>
      </c>
      <c r="M675" s="3" t="s">
        <v>73</v>
      </c>
      <c r="N675" s="3" t="s">
        <v>2121</v>
      </c>
      <c r="O675" s="3" t="s">
        <v>2122</v>
      </c>
      <c r="P675">
        <f>IF(IFERROR(VLOOKUP(crocodile_dataset[[#This Row],[Observation ID]],A677:A1675,1,FALSE),0),1,0)</f>
        <v>0</v>
      </c>
    </row>
    <row r="676" spans="1:16" x14ac:dyDescent="0.2">
      <c r="A676" s="4">
        <v>675</v>
      </c>
      <c r="B676" s="3" t="s">
        <v>392</v>
      </c>
      <c r="C676" s="3" t="s">
        <v>393</v>
      </c>
      <c r="D676" s="3" t="s">
        <v>17</v>
      </c>
      <c r="E676" s="3" t="s">
        <v>18</v>
      </c>
      <c r="F676" s="1">
        <v>2.58</v>
      </c>
      <c r="G676" s="1">
        <v>91.1</v>
      </c>
      <c r="H676" s="3" t="s">
        <v>61</v>
      </c>
      <c r="I676" s="3" t="s">
        <v>38</v>
      </c>
      <c r="J676" s="2" t="s">
        <v>2123</v>
      </c>
      <c r="K676" s="3" t="s">
        <v>191</v>
      </c>
      <c r="L676" s="3" t="s">
        <v>475</v>
      </c>
      <c r="M676" s="3" t="s">
        <v>24</v>
      </c>
      <c r="N676" s="3" t="s">
        <v>2124</v>
      </c>
      <c r="O676" s="3" t="s">
        <v>2125</v>
      </c>
      <c r="P676">
        <f>IF(IFERROR(VLOOKUP(crocodile_dataset[[#This Row],[Observation ID]],A678:A1676,1,FALSE),0),1,0)</f>
        <v>0</v>
      </c>
    </row>
    <row r="677" spans="1:16" x14ac:dyDescent="0.2">
      <c r="A677" s="4">
        <v>676</v>
      </c>
      <c r="B677" s="3" t="s">
        <v>127</v>
      </c>
      <c r="C677" s="3" t="s">
        <v>128</v>
      </c>
      <c r="D677" s="3" t="s">
        <v>17</v>
      </c>
      <c r="E677" s="3" t="s">
        <v>18</v>
      </c>
      <c r="F677" s="1">
        <v>4.51</v>
      </c>
      <c r="G677" s="1">
        <v>642.29999999999995</v>
      </c>
      <c r="H677" s="3" t="s">
        <v>19</v>
      </c>
      <c r="I677" s="3" t="s">
        <v>38</v>
      </c>
      <c r="J677" s="2" t="s">
        <v>2126</v>
      </c>
      <c r="K677" s="3" t="s">
        <v>210</v>
      </c>
      <c r="L677" s="3" t="s">
        <v>266</v>
      </c>
      <c r="M677" s="3" t="s">
        <v>24</v>
      </c>
      <c r="N677" s="3" t="s">
        <v>2127</v>
      </c>
      <c r="O677" s="3" t="s">
        <v>2128</v>
      </c>
      <c r="P677">
        <f>IF(IFERROR(VLOOKUP(crocodile_dataset[[#This Row],[Observation ID]],A679:A1677,1,FALSE),0),1,0)</f>
        <v>0</v>
      </c>
    </row>
    <row r="678" spans="1:16" x14ac:dyDescent="0.2">
      <c r="A678" s="4">
        <v>677</v>
      </c>
      <c r="B678" s="3" t="s">
        <v>67</v>
      </c>
      <c r="C678" s="3" t="s">
        <v>68</v>
      </c>
      <c r="D678" s="3" t="s">
        <v>17</v>
      </c>
      <c r="E678" s="3" t="s">
        <v>69</v>
      </c>
      <c r="F678" s="1">
        <v>1.38</v>
      </c>
      <c r="G678" s="1">
        <v>22.7</v>
      </c>
      <c r="H678" s="3" t="s">
        <v>61</v>
      </c>
      <c r="I678" s="3" t="s">
        <v>104</v>
      </c>
      <c r="J678" s="2" t="s">
        <v>340</v>
      </c>
      <c r="K678" s="3" t="s">
        <v>142</v>
      </c>
      <c r="L678" s="3" t="s">
        <v>72</v>
      </c>
      <c r="M678" s="3" t="s">
        <v>73</v>
      </c>
      <c r="N678" s="3" t="s">
        <v>2129</v>
      </c>
      <c r="O678" s="3" t="s">
        <v>2130</v>
      </c>
      <c r="P678">
        <f>IF(IFERROR(VLOOKUP(crocodile_dataset[[#This Row],[Observation ID]],A680:A1678,1,FALSE),0),1,0)</f>
        <v>0</v>
      </c>
    </row>
    <row r="679" spans="1:16" x14ac:dyDescent="0.2">
      <c r="A679" s="4">
        <v>678</v>
      </c>
      <c r="B679" s="3" t="s">
        <v>145</v>
      </c>
      <c r="C679" s="3" t="s">
        <v>146</v>
      </c>
      <c r="D679" s="3" t="s">
        <v>17</v>
      </c>
      <c r="E679" s="3" t="s">
        <v>18</v>
      </c>
      <c r="F679" s="1">
        <v>2.95</v>
      </c>
      <c r="G679" s="1">
        <v>147.19999999999999</v>
      </c>
      <c r="H679" s="3" t="s">
        <v>61</v>
      </c>
      <c r="I679" s="3" t="s">
        <v>104</v>
      </c>
      <c r="J679" s="2" t="s">
        <v>2131</v>
      </c>
      <c r="K679" s="3" t="s">
        <v>148</v>
      </c>
      <c r="L679" s="3" t="s">
        <v>23</v>
      </c>
      <c r="M679" s="3" t="s">
        <v>41</v>
      </c>
      <c r="N679" s="3" t="s">
        <v>2132</v>
      </c>
      <c r="O679" s="3" t="s">
        <v>2133</v>
      </c>
      <c r="P679">
        <f>IF(IFERROR(VLOOKUP(crocodile_dataset[[#This Row],[Observation ID]],A681:A1679,1,FALSE),0),1,0)</f>
        <v>0</v>
      </c>
    </row>
    <row r="680" spans="1:16" x14ac:dyDescent="0.2">
      <c r="A680" s="4">
        <v>679</v>
      </c>
      <c r="B680" s="3" t="s">
        <v>27</v>
      </c>
      <c r="C680" s="3" t="s">
        <v>28</v>
      </c>
      <c r="D680" s="3" t="s">
        <v>17</v>
      </c>
      <c r="E680" s="3" t="s">
        <v>18</v>
      </c>
      <c r="F680" s="1">
        <v>4.18</v>
      </c>
      <c r="G680" s="1">
        <v>311.2</v>
      </c>
      <c r="H680" s="3" t="s">
        <v>19</v>
      </c>
      <c r="I680" s="3" t="s">
        <v>104</v>
      </c>
      <c r="J680" s="2" t="s">
        <v>2134</v>
      </c>
      <c r="K680" s="3" t="s">
        <v>148</v>
      </c>
      <c r="L680" s="3" t="s">
        <v>317</v>
      </c>
      <c r="M680" s="3" t="s">
        <v>32</v>
      </c>
      <c r="N680" s="3" t="s">
        <v>2135</v>
      </c>
      <c r="O680" s="3" t="s">
        <v>2136</v>
      </c>
      <c r="P680">
        <f>IF(IFERROR(VLOOKUP(crocodile_dataset[[#This Row],[Observation ID]],A682:A1680,1,FALSE),0),1,0)</f>
        <v>0</v>
      </c>
    </row>
    <row r="681" spans="1:16" x14ac:dyDescent="0.2">
      <c r="A681" s="4">
        <v>680</v>
      </c>
      <c r="B681" s="3" t="s">
        <v>320</v>
      </c>
      <c r="C681" s="3" t="s">
        <v>321</v>
      </c>
      <c r="D681" s="3" t="s">
        <v>17</v>
      </c>
      <c r="E681" s="3" t="s">
        <v>203</v>
      </c>
      <c r="F681" s="1">
        <v>2.5099999999999998</v>
      </c>
      <c r="G681" s="1">
        <v>103.1</v>
      </c>
      <c r="H681" s="3" t="s">
        <v>19</v>
      </c>
      <c r="I681" s="3" t="s">
        <v>38</v>
      </c>
      <c r="J681" s="2" t="s">
        <v>2137</v>
      </c>
      <c r="K681" s="3" t="s">
        <v>330</v>
      </c>
      <c r="L681" s="3" t="s">
        <v>355</v>
      </c>
      <c r="M681" s="3" t="s">
        <v>323</v>
      </c>
      <c r="N681" s="3" t="s">
        <v>2138</v>
      </c>
      <c r="O681" s="3" t="s">
        <v>2139</v>
      </c>
      <c r="P681">
        <f>IF(IFERROR(VLOOKUP(crocodile_dataset[[#This Row],[Observation ID]],A683:A1681,1,FALSE),0),1,0)</f>
        <v>0</v>
      </c>
    </row>
    <row r="682" spans="1:16" x14ac:dyDescent="0.2">
      <c r="A682" s="4">
        <v>681</v>
      </c>
      <c r="B682" s="3" t="s">
        <v>15</v>
      </c>
      <c r="C682" s="3" t="s">
        <v>16</v>
      </c>
      <c r="D682" s="3" t="s">
        <v>17</v>
      </c>
      <c r="E682" s="3" t="s">
        <v>18</v>
      </c>
      <c r="F682" s="1">
        <v>1.05</v>
      </c>
      <c r="G682" s="1">
        <v>35</v>
      </c>
      <c r="H682" s="3" t="s">
        <v>37</v>
      </c>
      <c r="I682" s="3" t="s">
        <v>38</v>
      </c>
      <c r="J682" s="2" t="s">
        <v>2140</v>
      </c>
      <c r="K682" s="3" t="s">
        <v>233</v>
      </c>
      <c r="L682" s="3" t="s">
        <v>23</v>
      </c>
      <c r="M682" s="3" t="s">
        <v>24</v>
      </c>
      <c r="N682" s="3" t="s">
        <v>2141</v>
      </c>
      <c r="O682" s="3" t="s">
        <v>2142</v>
      </c>
      <c r="P682">
        <f>IF(IFERROR(VLOOKUP(crocodile_dataset[[#This Row],[Observation ID]],A684:A1682,1,FALSE),0),1,0)</f>
        <v>0</v>
      </c>
    </row>
    <row r="683" spans="1:16" x14ac:dyDescent="0.2">
      <c r="A683" s="4">
        <v>682</v>
      </c>
      <c r="B683" s="3" t="s">
        <v>15</v>
      </c>
      <c r="C683" s="3" t="s">
        <v>16</v>
      </c>
      <c r="D683" s="3" t="s">
        <v>17</v>
      </c>
      <c r="E683" s="3" t="s">
        <v>18</v>
      </c>
      <c r="F683" s="1">
        <v>0.17</v>
      </c>
      <c r="G683" s="1">
        <v>26</v>
      </c>
      <c r="H683" s="3" t="s">
        <v>156</v>
      </c>
      <c r="I683" s="3" t="s">
        <v>38</v>
      </c>
      <c r="J683" s="2" t="s">
        <v>2143</v>
      </c>
      <c r="K683" s="3" t="s">
        <v>45</v>
      </c>
      <c r="L683" s="3" t="s">
        <v>46</v>
      </c>
      <c r="M683" s="3" t="s">
        <v>24</v>
      </c>
      <c r="N683" s="3" t="s">
        <v>2144</v>
      </c>
      <c r="O683" s="3" t="s">
        <v>2145</v>
      </c>
      <c r="P683">
        <f>IF(IFERROR(VLOOKUP(crocodile_dataset[[#This Row],[Observation ID]],A685:A1683,1,FALSE),0),1,0)</f>
        <v>0</v>
      </c>
    </row>
    <row r="684" spans="1:16" x14ac:dyDescent="0.2">
      <c r="A684" s="4">
        <v>683</v>
      </c>
      <c r="B684" s="3" t="s">
        <v>59</v>
      </c>
      <c r="C684" s="3" t="s">
        <v>60</v>
      </c>
      <c r="D684" s="3" t="s">
        <v>17</v>
      </c>
      <c r="E684" s="3" t="s">
        <v>18</v>
      </c>
      <c r="F684" s="1">
        <v>0.43</v>
      </c>
      <c r="G684" s="1">
        <v>33.799999999999997</v>
      </c>
      <c r="H684" s="3" t="s">
        <v>156</v>
      </c>
      <c r="I684" s="3" t="s">
        <v>104</v>
      </c>
      <c r="J684" s="2" t="s">
        <v>2146</v>
      </c>
      <c r="K684" s="3" t="s">
        <v>520</v>
      </c>
      <c r="L684" s="3" t="s">
        <v>581</v>
      </c>
      <c r="M684" s="3" t="s">
        <v>41</v>
      </c>
      <c r="N684" s="3" t="s">
        <v>2147</v>
      </c>
      <c r="O684" s="3" t="s">
        <v>2148</v>
      </c>
      <c r="P684">
        <f>IF(IFERROR(VLOOKUP(crocodile_dataset[[#This Row],[Observation ID]],A686:A1684,1,FALSE),0),1,0)</f>
        <v>0</v>
      </c>
    </row>
    <row r="685" spans="1:16" x14ac:dyDescent="0.2">
      <c r="A685" s="4">
        <v>684</v>
      </c>
      <c r="B685" s="3" t="s">
        <v>392</v>
      </c>
      <c r="C685" s="3" t="s">
        <v>393</v>
      </c>
      <c r="D685" s="3" t="s">
        <v>17</v>
      </c>
      <c r="E685" s="3" t="s">
        <v>18</v>
      </c>
      <c r="F685" s="1">
        <v>2.5299999999999998</v>
      </c>
      <c r="G685" s="1">
        <v>80.7</v>
      </c>
      <c r="H685" s="3" t="s">
        <v>19</v>
      </c>
      <c r="I685" s="3" t="s">
        <v>38</v>
      </c>
      <c r="J685" s="2" t="s">
        <v>2149</v>
      </c>
      <c r="K685" s="3" t="s">
        <v>191</v>
      </c>
      <c r="L685" s="3" t="s">
        <v>475</v>
      </c>
      <c r="M685" s="3" t="s">
        <v>24</v>
      </c>
      <c r="N685" s="3" t="s">
        <v>2150</v>
      </c>
      <c r="O685" s="3" t="s">
        <v>2151</v>
      </c>
      <c r="P685">
        <f>IF(IFERROR(VLOOKUP(crocodile_dataset[[#This Row],[Observation ID]],A687:A1685,1,FALSE),0),1,0)</f>
        <v>0</v>
      </c>
    </row>
    <row r="686" spans="1:16" x14ac:dyDescent="0.2">
      <c r="A686" s="4">
        <v>685</v>
      </c>
      <c r="B686" s="3" t="s">
        <v>201</v>
      </c>
      <c r="C686" s="3" t="s">
        <v>202</v>
      </c>
      <c r="D686" s="3" t="s">
        <v>17</v>
      </c>
      <c r="E686" s="3" t="s">
        <v>203</v>
      </c>
      <c r="F686" s="1">
        <v>2.58</v>
      </c>
      <c r="G686" s="1">
        <v>115.4</v>
      </c>
      <c r="H686" s="3" t="s">
        <v>19</v>
      </c>
      <c r="I686" s="3" t="s">
        <v>20</v>
      </c>
      <c r="J686" s="2" t="s">
        <v>2152</v>
      </c>
      <c r="K686" s="3" t="s">
        <v>248</v>
      </c>
      <c r="L686" s="3" t="s">
        <v>23</v>
      </c>
      <c r="M686" s="3" t="s">
        <v>41</v>
      </c>
      <c r="N686" s="3" t="s">
        <v>2153</v>
      </c>
      <c r="O686" s="3" t="s">
        <v>2154</v>
      </c>
      <c r="P686">
        <f>IF(IFERROR(VLOOKUP(crocodile_dataset[[#This Row],[Observation ID]],A688:A1686,1,FALSE),0),1,0)</f>
        <v>0</v>
      </c>
    </row>
    <row r="687" spans="1:16" x14ac:dyDescent="0.2">
      <c r="A687" s="4">
        <v>686</v>
      </c>
      <c r="B687" s="3" t="s">
        <v>59</v>
      </c>
      <c r="C687" s="3" t="s">
        <v>60</v>
      </c>
      <c r="D687" s="3" t="s">
        <v>17</v>
      </c>
      <c r="E687" s="3" t="s">
        <v>18</v>
      </c>
      <c r="F687" s="1">
        <v>2.59</v>
      </c>
      <c r="G687" s="1">
        <v>107.9</v>
      </c>
      <c r="H687" s="3" t="s">
        <v>61</v>
      </c>
      <c r="I687" s="3" t="s">
        <v>104</v>
      </c>
      <c r="J687" s="2" t="s">
        <v>2155</v>
      </c>
      <c r="K687" s="3" t="s">
        <v>293</v>
      </c>
      <c r="L687" s="3" t="s">
        <v>23</v>
      </c>
      <c r="M687" s="3" t="s">
        <v>41</v>
      </c>
      <c r="N687" s="3" t="s">
        <v>2156</v>
      </c>
      <c r="O687" s="3" t="s">
        <v>2157</v>
      </c>
      <c r="P687">
        <f>IF(IFERROR(VLOOKUP(crocodile_dataset[[#This Row],[Observation ID]],A689:A1687,1,FALSE),0),1,0)</f>
        <v>0</v>
      </c>
    </row>
    <row r="688" spans="1:16" x14ac:dyDescent="0.2">
      <c r="A688" s="4">
        <v>687</v>
      </c>
      <c r="B688" s="3" t="s">
        <v>87</v>
      </c>
      <c r="C688" s="3" t="s">
        <v>88</v>
      </c>
      <c r="D688" s="3" t="s">
        <v>17</v>
      </c>
      <c r="E688" s="3" t="s">
        <v>69</v>
      </c>
      <c r="F688" s="1">
        <v>1.29</v>
      </c>
      <c r="G688" s="1">
        <v>14.1</v>
      </c>
      <c r="H688" s="3" t="s">
        <v>19</v>
      </c>
      <c r="I688" s="3" t="s">
        <v>20</v>
      </c>
      <c r="J688" s="2" t="s">
        <v>2158</v>
      </c>
      <c r="K688" s="3" t="s">
        <v>106</v>
      </c>
      <c r="L688" s="3" t="s">
        <v>91</v>
      </c>
      <c r="M688" s="3" t="s">
        <v>32</v>
      </c>
      <c r="N688" s="3" t="s">
        <v>2159</v>
      </c>
      <c r="O688" s="3" t="s">
        <v>2160</v>
      </c>
      <c r="P688">
        <f>IF(IFERROR(VLOOKUP(crocodile_dataset[[#This Row],[Observation ID]],A690:A1688,1,FALSE),0),1,0)</f>
        <v>0</v>
      </c>
    </row>
    <row r="689" spans="1:16" x14ac:dyDescent="0.2">
      <c r="A689" s="4">
        <v>688</v>
      </c>
      <c r="B689" s="3" t="s">
        <v>87</v>
      </c>
      <c r="C689" s="3" t="s">
        <v>88</v>
      </c>
      <c r="D689" s="3" t="s">
        <v>17</v>
      </c>
      <c r="E689" s="3" t="s">
        <v>69</v>
      </c>
      <c r="F689" s="1">
        <v>0.43</v>
      </c>
      <c r="G689" s="1">
        <v>5</v>
      </c>
      <c r="H689" s="3" t="s">
        <v>37</v>
      </c>
      <c r="I689" s="3" t="s">
        <v>38</v>
      </c>
      <c r="J689" s="2" t="s">
        <v>2161</v>
      </c>
      <c r="K689" s="3" t="s">
        <v>538</v>
      </c>
      <c r="L689" s="3" t="s">
        <v>91</v>
      </c>
      <c r="M689" s="3" t="s">
        <v>32</v>
      </c>
      <c r="N689" s="3" t="s">
        <v>2162</v>
      </c>
      <c r="O689" s="3" t="s">
        <v>2163</v>
      </c>
      <c r="P689">
        <f>IF(IFERROR(VLOOKUP(crocodile_dataset[[#This Row],[Observation ID]],A691:A1689,1,FALSE),0),1,0)</f>
        <v>0</v>
      </c>
    </row>
    <row r="690" spans="1:16" x14ac:dyDescent="0.2">
      <c r="A690" s="4">
        <v>689</v>
      </c>
      <c r="B690" s="3" t="s">
        <v>87</v>
      </c>
      <c r="C690" s="3" t="s">
        <v>88</v>
      </c>
      <c r="D690" s="3" t="s">
        <v>17</v>
      </c>
      <c r="E690" s="3" t="s">
        <v>69</v>
      </c>
      <c r="F690" s="1">
        <v>0.69</v>
      </c>
      <c r="G690" s="1">
        <v>6.4</v>
      </c>
      <c r="H690" s="3" t="s">
        <v>37</v>
      </c>
      <c r="I690" s="3" t="s">
        <v>38</v>
      </c>
      <c r="J690" s="2" t="s">
        <v>2164</v>
      </c>
      <c r="K690" s="3" t="s">
        <v>90</v>
      </c>
      <c r="L690" s="3" t="s">
        <v>72</v>
      </c>
      <c r="M690" s="3" t="s">
        <v>32</v>
      </c>
      <c r="N690" s="3" t="s">
        <v>2165</v>
      </c>
      <c r="O690" s="3" t="s">
        <v>2166</v>
      </c>
      <c r="P690">
        <f>IF(IFERROR(VLOOKUP(crocodile_dataset[[#This Row],[Observation ID]],A692:A1690,1,FALSE),0),1,0)</f>
        <v>0</v>
      </c>
    </row>
    <row r="691" spans="1:16" x14ac:dyDescent="0.2">
      <c r="A691" s="4">
        <v>690</v>
      </c>
      <c r="B691" s="3" t="s">
        <v>127</v>
      </c>
      <c r="C691" s="3" t="s">
        <v>128</v>
      </c>
      <c r="D691" s="3" t="s">
        <v>17</v>
      </c>
      <c r="E691" s="3" t="s">
        <v>18</v>
      </c>
      <c r="F691" s="1">
        <v>4.76</v>
      </c>
      <c r="G691" s="1">
        <v>638.5</v>
      </c>
      <c r="H691" s="3" t="s">
        <v>61</v>
      </c>
      <c r="I691" s="3" t="s">
        <v>20</v>
      </c>
      <c r="J691" s="2" t="s">
        <v>2167</v>
      </c>
      <c r="K691" s="3" t="s">
        <v>130</v>
      </c>
      <c r="L691" s="3" t="s">
        <v>479</v>
      </c>
      <c r="M691" s="3" t="s">
        <v>24</v>
      </c>
      <c r="N691" s="3" t="s">
        <v>2168</v>
      </c>
      <c r="O691" s="3" t="s">
        <v>2169</v>
      </c>
      <c r="P691">
        <f>IF(IFERROR(VLOOKUP(crocodile_dataset[[#This Row],[Observation ID]],A693:A1691,1,FALSE),0),1,0)</f>
        <v>0</v>
      </c>
    </row>
    <row r="692" spans="1:16" x14ac:dyDescent="0.2">
      <c r="A692" s="4">
        <v>691</v>
      </c>
      <c r="B692" s="3" t="s">
        <v>120</v>
      </c>
      <c r="C692" s="3" t="s">
        <v>121</v>
      </c>
      <c r="D692" s="3" t="s">
        <v>17</v>
      </c>
      <c r="E692" s="3" t="s">
        <v>18</v>
      </c>
      <c r="F692" s="1">
        <v>0.53</v>
      </c>
      <c r="G692" s="1">
        <v>34.200000000000003</v>
      </c>
      <c r="H692" s="3" t="s">
        <v>156</v>
      </c>
      <c r="I692" s="3" t="s">
        <v>38</v>
      </c>
      <c r="J692" s="2" t="s">
        <v>2170</v>
      </c>
      <c r="K692" s="3" t="s">
        <v>135</v>
      </c>
      <c r="L692" s="3" t="s">
        <v>124</v>
      </c>
      <c r="M692" s="3" t="s">
        <v>73</v>
      </c>
      <c r="N692" s="3" t="s">
        <v>2171</v>
      </c>
      <c r="O692" s="3" t="s">
        <v>2172</v>
      </c>
      <c r="P692">
        <f>IF(IFERROR(VLOOKUP(crocodile_dataset[[#This Row],[Observation ID]],A694:A1692,1,FALSE),0),1,0)</f>
        <v>0</v>
      </c>
    </row>
    <row r="693" spans="1:16" x14ac:dyDescent="0.2">
      <c r="A693" s="4">
        <v>692</v>
      </c>
      <c r="B693" s="3" t="s">
        <v>183</v>
      </c>
      <c r="C693" s="3" t="s">
        <v>184</v>
      </c>
      <c r="D693" s="3" t="s">
        <v>17</v>
      </c>
      <c r="E693" s="3" t="s">
        <v>18</v>
      </c>
      <c r="F693" s="1">
        <v>1.3</v>
      </c>
      <c r="G693" s="1">
        <v>30.7</v>
      </c>
      <c r="H693" s="3" t="s">
        <v>37</v>
      </c>
      <c r="I693" s="3" t="s">
        <v>104</v>
      </c>
      <c r="J693" s="2" t="s">
        <v>2173</v>
      </c>
      <c r="K693" s="3" t="s">
        <v>130</v>
      </c>
      <c r="L693" s="3" t="s">
        <v>195</v>
      </c>
      <c r="M693" s="3" t="s">
        <v>41</v>
      </c>
      <c r="N693" s="3" t="s">
        <v>2174</v>
      </c>
      <c r="O693" s="3" t="s">
        <v>2175</v>
      </c>
      <c r="P693">
        <f>IF(IFERROR(VLOOKUP(crocodile_dataset[[#This Row],[Observation ID]],A695:A1693,1,FALSE),0),1,0)</f>
        <v>0</v>
      </c>
    </row>
    <row r="694" spans="1:16" x14ac:dyDescent="0.2">
      <c r="A694" s="4">
        <v>693</v>
      </c>
      <c r="B694" s="3" t="s">
        <v>35</v>
      </c>
      <c r="C694" s="3" t="s">
        <v>36</v>
      </c>
      <c r="D694" s="3" t="s">
        <v>17</v>
      </c>
      <c r="E694" s="3" t="s">
        <v>18</v>
      </c>
      <c r="F694" s="1">
        <v>4.3499999999999996</v>
      </c>
      <c r="G694" s="1">
        <v>472.1</v>
      </c>
      <c r="H694" s="3" t="s">
        <v>19</v>
      </c>
      <c r="I694" s="3" t="s">
        <v>104</v>
      </c>
      <c r="J694" s="2" t="s">
        <v>2176</v>
      </c>
      <c r="K694" s="3" t="s">
        <v>30</v>
      </c>
      <c r="L694" s="3" t="s">
        <v>244</v>
      </c>
      <c r="M694" s="3" t="s">
        <v>41</v>
      </c>
      <c r="N694" s="3" t="s">
        <v>2177</v>
      </c>
      <c r="O694" s="3" t="s">
        <v>2178</v>
      </c>
      <c r="P694">
        <f>IF(IFERROR(VLOOKUP(crocodile_dataset[[#This Row],[Observation ID]],A696:A1694,1,FALSE),0),1,0)</f>
        <v>0</v>
      </c>
    </row>
    <row r="695" spans="1:16" x14ac:dyDescent="0.2">
      <c r="A695" s="4">
        <v>694</v>
      </c>
      <c r="B695" s="3" t="s">
        <v>27</v>
      </c>
      <c r="C695" s="3" t="s">
        <v>28</v>
      </c>
      <c r="D695" s="3" t="s">
        <v>17</v>
      </c>
      <c r="E695" s="3" t="s">
        <v>18</v>
      </c>
      <c r="F695" s="1">
        <v>2.2400000000000002</v>
      </c>
      <c r="G695" s="1">
        <v>97</v>
      </c>
      <c r="H695" s="3" t="s">
        <v>37</v>
      </c>
      <c r="I695" s="3" t="s">
        <v>20</v>
      </c>
      <c r="J695" s="2" t="s">
        <v>2179</v>
      </c>
      <c r="K695" s="3" t="s">
        <v>240</v>
      </c>
      <c r="L695" s="3" t="s">
        <v>389</v>
      </c>
      <c r="M695" s="3" t="s">
        <v>32</v>
      </c>
      <c r="N695" s="3" t="s">
        <v>2180</v>
      </c>
      <c r="O695" s="3" t="s">
        <v>2181</v>
      </c>
      <c r="P695">
        <f>IF(IFERROR(VLOOKUP(crocodile_dataset[[#This Row],[Observation ID]],A697:A1695,1,FALSE),0),1,0)</f>
        <v>0</v>
      </c>
    </row>
    <row r="696" spans="1:16" x14ac:dyDescent="0.2">
      <c r="A696" s="4">
        <v>695</v>
      </c>
      <c r="B696" s="3" t="s">
        <v>115</v>
      </c>
      <c r="C696" s="3" t="s">
        <v>116</v>
      </c>
      <c r="D696" s="3" t="s">
        <v>17</v>
      </c>
      <c r="E696" s="3" t="s">
        <v>18</v>
      </c>
      <c r="F696" s="1">
        <v>2.46</v>
      </c>
      <c r="G696" s="1">
        <v>198.5</v>
      </c>
      <c r="H696" s="3" t="s">
        <v>37</v>
      </c>
      <c r="I696" s="3" t="s">
        <v>20</v>
      </c>
      <c r="J696" s="2" t="s">
        <v>2182</v>
      </c>
      <c r="K696" s="3" t="s">
        <v>152</v>
      </c>
      <c r="L696" s="3" t="s">
        <v>153</v>
      </c>
      <c r="M696" s="3" t="s">
        <v>24</v>
      </c>
      <c r="N696" s="3" t="s">
        <v>2183</v>
      </c>
      <c r="O696" s="3" t="s">
        <v>2184</v>
      </c>
      <c r="P696">
        <f>IF(IFERROR(VLOOKUP(crocodile_dataset[[#This Row],[Observation ID]],A698:A1696,1,FALSE),0),1,0)</f>
        <v>0</v>
      </c>
    </row>
    <row r="697" spans="1:16" x14ac:dyDescent="0.2">
      <c r="A697" s="4">
        <v>696</v>
      </c>
      <c r="B697" s="3" t="s">
        <v>183</v>
      </c>
      <c r="C697" s="3" t="s">
        <v>184</v>
      </c>
      <c r="D697" s="3" t="s">
        <v>17</v>
      </c>
      <c r="E697" s="3" t="s">
        <v>18</v>
      </c>
      <c r="F697" s="1">
        <v>1.68</v>
      </c>
      <c r="G697" s="1">
        <v>45.9</v>
      </c>
      <c r="H697" s="3" t="s">
        <v>61</v>
      </c>
      <c r="I697" s="3" t="s">
        <v>104</v>
      </c>
      <c r="J697" s="2" t="s">
        <v>2185</v>
      </c>
      <c r="K697" s="3" t="s">
        <v>130</v>
      </c>
      <c r="L697" s="3" t="s">
        <v>195</v>
      </c>
      <c r="M697" s="3" t="s">
        <v>41</v>
      </c>
      <c r="N697" s="3" t="s">
        <v>2186</v>
      </c>
      <c r="O697" s="3" t="s">
        <v>2187</v>
      </c>
      <c r="P697">
        <f>IF(IFERROR(VLOOKUP(crocodile_dataset[[#This Row],[Observation ID]],A699:A1697,1,FALSE),0),1,0)</f>
        <v>0</v>
      </c>
    </row>
    <row r="698" spans="1:16" x14ac:dyDescent="0.2">
      <c r="A698" s="4">
        <v>697</v>
      </c>
      <c r="B698" s="3" t="s">
        <v>15</v>
      </c>
      <c r="C698" s="3" t="s">
        <v>16</v>
      </c>
      <c r="D698" s="3" t="s">
        <v>17</v>
      </c>
      <c r="E698" s="3" t="s">
        <v>18</v>
      </c>
      <c r="F698" s="1">
        <v>2.89</v>
      </c>
      <c r="G698" s="1">
        <v>134.6</v>
      </c>
      <c r="H698" s="3" t="s">
        <v>61</v>
      </c>
      <c r="I698" s="3" t="s">
        <v>38</v>
      </c>
      <c r="J698" s="2" t="s">
        <v>2188</v>
      </c>
      <c r="K698" s="3" t="s">
        <v>233</v>
      </c>
      <c r="L698" s="3" t="s">
        <v>23</v>
      </c>
      <c r="M698" s="3" t="s">
        <v>24</v>
      </c>
      <c r="N698" s="3" t="s">
        <v>2189</v>
      </c>
      <c r="O698" s="3" t="s">
        <v>2190</v>
      </c>
      <c r="P698">
        <f>IF(IFERROR(VLOOKUP(crocodile_dataset[[#This Row],[Observation ID]],A700:A1698,1,FALSE),0),1,0)</f>
        <v>0</v>
      </c>
    </row>
    <row r="699" spans="1:16" x14ac:dyDescent="0.2">
      <c r="A699" s="4">
        <v>698</v>
      </c>
      <c r="B699" s="3" t="s">
        <v>35</v>
      </c>
      <c r="C699" s="3" t="s">
        <v>36</v>
      </c>
      <c r="D699" s="3" t="s">
        <v>17</v>
      </c>
      <c r="E699" s="3" t="s">
        <v>18</v>
      </c>
      <c r="F699" s="1">
        <v>0.34</v>
      </c>
      <c r="G699" s="1">
        <v>98.1</v>
      </c>
      <c r="H699" s="3" t="s">
        <v>156</v>
      </c>
      <c r="I699" s="3" t="s">
        <v>104</v>
      </c>
      <c r="J699" s="2" t="s">
        <v>2191</v>
      </c>
      <c r="K699" s="3" t="s">
        <v>30</v>
      </c>
      <c r="L699" s="3" t="s">
        <v>40</v>
      </c>
      <c r="M699" s="3" t="s">
        <v>41</v>
      </c>
      <c r="N699" s="3" t="s">
        <v>2192</v>
      </c>
      <c r="O699" s="3" t="s">
        <v>2193</v>
      </c>
      <c r="P699">
        <f>IF(IFERROR(VLOOKUP(crocodile_dataset[[#This Row],[Observation ID]],A701:A1699,1,FALSE),0),1,0)</f>
        <v>0</v>
      </c>
    </row>
    <row r="700" spans="1:16" x14ac:dyDescent="0.2">
      <c r="A700" s="4">
        <v>699</v>
      </c>
      <c r="B700" s="3" t="s">
        <v>207</v>
      </c>
      <c r="C700" s="3" t="s">
        <v>208</v>
      </c>
      <c r="D700" s="3" t="s">
        <v>17</v>
      </c>
      <c r="E700" s="3" t="s">
        <v>18</v>
      </c>
      <c r="F700" s="1">
        <v>2.36</v>
      </c>
      <c r="G700" s="1">
        <v>69.599999999999994</v>
      </c>
      <c r="H700" s="3" t="s">
        <v>19</v>
      </c>
      <c r="I700" s="3" t="s">
        <v>20</v>
      </c>
      <c r="J700" s="2" t="s">
        <v>2194</v>
      </c>
      <c r="K700" s="3" t="s">
        <v>210</v>
      </c>
      <c r="L700" s="3" t="s">
        <v>211</v>
      </c>
      <c r="M700" s="3" t="s">
        <v>24</v>
      </c>
      <c r="N700" s="3" t="s">
        <v>2195</v>
      </c>
      <c r="O700" s="3" t="s">
        <v>2196</v>
      </c>
      <c r="P700">
        <f>IF(IFERROR(VLOOKUP(crocodile_dataset[[#This Row],[Observation ID]],A702:A1700,1,FALSE),0),1,0)</f>
        <v>0</v>
      </c>
    </row>
    <row r="701" spans="1:16" x14ac:dyDescent="0.2">
      <c r="A701" s="4">
        <v>700</v>
      </c>
      <c r="B701" s="3" t="s">
        <v>188</v>
      </c>
      <c r="C701" s="3" t="s">
        <v>189</v>
      </c>
      <c r="D701" s="3" t="s">
        <v>17</v>
      </c>
      <c r="E701" s="3" t="s">
        <v>18</v>
      </c>
      <c r="F701" s="1">
        <v>1.3</v>
      </c>
      <c r="G701" s="1">
        <v>42.3</v>
      </c>
      <c r="H701" s="3" t="s">
        <v>37</v>
      </c>
      <c r="I701" s="3" t="s">
        <v>20</v>
      </c>
      <c r="J701" s="2" t="s">
        <v>2197</v>
      </c>
      <c r="K701" s="3" t="s">
        <v>252</v>
      </c>
      <c r="L701" s="3" t="s">
        <v>80</v>
      </c>
      <c r="M701" s="3" t="s">
        <v>24</v>
      </c>
      <c r="N701" s="3" t="s">
        <v>2198</v>
      </c>
      <c r="O701" s="3" t="s">
        <v>2199</v>
      </c>
      <c r="P701">
        <f>IF(IFERROR(VLOOKUP(crocodile_dataset[[#This Row],[Observation ID]],A703:A1701,1,FALSE),0),1,0)</f>
        <v>0</v>
      </c>
    </row>
    <row r="702" spans="1:16" x14ac:dyDescent="0.2">
      <c r="A702" s="4">
        <v>701</v>
      </c>
      <c r="B702" s="3" t="s">
        <v>76</v>
      </c>
      <c r="C702" s="3" t="s">
        <v>77</v>
      </c>
      <c r="D702" s="3" t="s">
        <v>17</v>
      </c>
      <c r="E702" s="3" t="s">
        <v>18</v>
      </c>
      <c r="F702" s="1">
        <v>2.64</v>
      </c>
      <c r="G702" s="1">
        <v>131</v>
      </c>
      <c r="H702" s="3" t="s">
        <v>19</v>
      </c>
      <c r="I702" s="3" t="s">
        <v>20</v>
      </c>
      <c r="J702" s="2" t="s">
        <v>2200</v>
      </c>
      <c r="K702" s="3" t="s">
        <v>215</v>
      </c>
      <c r="L702" s="3" t="s">
        <v>46</v>
      </c>
      <c r="M702" s="3" t="s">
        <v>24</v>
      </c>
      <c r="N702" s="3" t="s">
        <v>2201</v>
      </c>
      <c r="O702" s="3" t="s">
        <v>2202</v>
      </c>
      <c r="P702">
        <f>IF(IFERROR(VLOOKUP(crocodile_dataset[[#This Row],[Observation ID]],A704:A1702,1,FALSE),0),1,0)</f>
        <v>0</v>
      </c>
    </row>
    <row r="703" spans="1:16" x14ac:dyDescent="0.2">
      <c r="A703" s="4">
        <v>702</v>
      </c>
      <c r="B703" s="3" t="s">
        <v>120</v>
      </c>
      <c r="C703" s="3" t="s">
        <v>121</v>
      </c>
      <c r="D703" s="3" t="s">
        <v>17</v>
      </c>
      <c r="E703" s="3" t="s">
        <v>18</v>
      </c>
      <c r="F703" s="1">
        <v>1.92</v>
      </c>
      <c r="G703" s="1">
        <v>62.6</v>
      </c>
      <c r="H703" s="3" t="s">
        <v>37</v>
      </c>
      <c r="I703" s="3" t="s">
        <v>38</v>
      </c>
      <c r="J703" s="2" t="s">
        <v>2203</v>
      </c>
      <c r="K703" s="3" t="s">
        <v>123</v>
      </c>
      <c r="L703" s="3" t="s">
        <v>46</v>
      </c>
      <c r="M703" s="3" t="s">
        <v>73</v>
      </c>
      <c r="N703" s="3" t="s">
        <v>2204</v>
      </c>
      <c r="O703" s="3" t="s">
        <v>2205</v>
      </c>
      <c r="P703">
        <f>IF(IFERROR(VLOOKUP(crocodile_dataset[[#This Row],[Observation ID]],A705:A1703,1,FALSE),0),1,0)</f>
        <v>0</v>
      </c>
    </row>
    <row r="704" spans="1:16" x14ac:dyDescent="0.2">
      <c r="A704" s="4">
        <v>703</v>
      </c>
      <c r="B704" s="3" t="s">
        <v>392</v>
      </c>
      <c r="C704" s="3" t="s">
        <v>393</v>
      </c>
      <c r="D704" s="3" t="s">
        <v>17</v>
      </c>
      <c r="E704" s="3" t="s">
        <v>18</v>
      </c>
      <c r="F704" s="1">
        <v>2.4700000000000002</v>
      </c>
      <c r="G704" s="1">
        <v>99.3</v>
      </c>
      <c r="H704" s="3" t="s">
        <v>19</v>
      </c>
      <c r="I704" s="3" t="s">
        <v>20</v>
      </c>
      <c r="J704" s="2" t="s">
        <v>2206</v>
      </c>
      <c r="K704" s="3" t="s">
        <v>191</v>
      </c>
      <c r="L704" s="3" t="s">
        <v>46</v>
      </c>
      <c r="M704" s="3" t="s">
        <v>24</v>
      </c>
      <c r="N704" s="3" t="s">
        <v>2207</v>
      </c>
      <c r="O704" s="3" t="s">
        <v>2208</v>
      </c>
      <c r="P704">
        <f>IF(IFERROR(VLOOKUP(crocodile_dataset[[#This Row],[Observation ID]],A706:A1704,1,FALSE),0),1,0)</f>
        <v>0</v>
      </c>
    </row>
    <row r="705" spans="1:16" x14ac:dyDescent="0.2">
      <c r="A705" s="4">
        <v>704</v>
      </c>
      <c r="B705" s="3" t="s">
        <v>207</v>
      </c>
      <c r="C705" s="3" t="s">
        <v>208</v>
      </c>
      <c r="D705" s="3" t="s">
        <v>17</v>
      </c>
      <c r="E705" s="3" t="s">
        <v>18</v>
      </c>
      <c r="F705" s="1">
        <v>0.81</v>
      </c>
      <c r="G705" s="1">
        <v>24.1</v>
      </c>
      <c r="H705" s="3" t="s">
        <v>37</v>
      </c>
      <c r="I705" s="3" t="s">
        <v>20</v>
      </c>
      <c r="J705" s="2" t="s">
        <v>2209</v>
      </c>
      <c r="K705" s="3" t="s">
        <v>210</v>
      </c>
      <c r="L705" s="3" t="s">
        <v>452</v>
      </c>
      <c r="M705" s="3" t="s">
        <v>24</v>
      </c>
      <c r="N705" s="3" t="s">
        <v>2210</v>
      </c>
      <c r="O705" s="3" t="s">
        <v>2211</v>
      </c>
      <c r="P705">
        <f>IF(IFERROR(VLOOKUP(crocodile_dataset[[#This Row],[Observation ID]],A707:A1705,1,FALSE),0),1,0)</f>
        <v>0</v>
      </c>
    </row>
    <row r="706" spans="1:16" x14ac:dyDescent="0.2">
      <c r="A706" s="4">
        <v>705</v>
      </c>
      <c r="B706" s="3" t="s">
        <v>120</v>
      </c>
      <c r="C706" s="3" t="s">
        <v>121</v>
      </c>
      <c r="D706" s="3" t="s">
        <v>17</v>
      </c>
      <c r="E706" s="3" t="s">
        <v>18</v>
      </c>
      <c r="F706" s="1">
        <v>2.67</v>
      </c>
      <c r="G706" s="1">
        <v>125.1</v>
      </c>
      <c r="H706" s="3" t="s">
        <v>19</v>
      </c>
      <c r="I706" s="3" t="s">
        <v>20</v>
      </c>
      <c r="J706" s="2" t="s">
        <v>2212</v>
      </c>
      <c r="K706" s="3" t="s">
        <v>135</v>
      </c>
      <c r="L706" s="3" t="s">
        <v>46</v>
      </c>
      <c r="M706" s="3" t="s">
        <v>73</v>
      </c>
      <c r="N706" s="3" t="s">
        <v>2213</v>
      </c>
      <c r="O706" s="3" t="s">
        <v>2214</v>
      </c>
      <c r="P706">
        <f>IF(IFERROR(VLOOKUP(crocodile_dataset[[#This Row],[Observation ID]],A708:A1706,1,FALSE),0),1,0)</f>
        <v>0</v>
      </c>
    </row>
    <row r="707" spans="1:16" x14ac:dyDescent="0.2">
      <c r="A707" s="4">
        <v>706</v>
      </c>
      <c r="B707" s="3" t="s">
        <v>49</v>
      </c>
      <c r="C707" s="3" t="s">
        <v>50</v>
      </c>
      <c r="D707" s="3" t="s">
        <v>17</v>
      </c>
      <c r="E707" s="3" t="s">
        <v>18</v>
      </c>
      <c r="F707" s="1">
        <v>2.9</v>
      </c>
      <c r="G707" s="1">
        <v>158.9</v>
      </c>
      <c r="H707" s="3" t="s">
        <v>19</v>
      </c>
      <c r="I707" s="3" t="s">
        <v>104</v>
      </c>
      <c r="J707" s="2" t="s">
        <v>2215</v>
      </c>
      <c r="K707" s="3" t="s">
        <v>161</v>
      </c>
      <c r="L707" s="3" t="s">
        <v>56</v>
      </c>
      <c r="M707" s="3" t="s">
        <v>32</v>
      </c>
      <c r="N707" s="3" t="s">
        <v>2216</v>
      </c>
      <c r="O707" s="3" t="s">
        <v>2217</v>
      </c>
      <c r="P707">
        <f>IF(IFERROR(VLOOKUP(crocodile_dataset[[#This Row],[Observation ID]],A709:A1707,1,FALSE),0),1,0)</f>
        <v>0</v>
      </c>
    </row>
    <row r="708" spans="1:16" x14ac:dyDescent="0.2">
      <c r="A708" s="4">
        <v>707</v>
      </c>
      <c r="B708" s="3" t="s">
        <v>115</v>
      </c>
      <c r="C708" s="3" t="s">
        <v>116</v>
      </c>
      <c r="D708" s="3" t="s">
        <v>17</v>
      </c>
      <c r="E708" s="3" t="s">
        <v>18</v>
      </c>
      <c r="F708" s="1">
        <v>3.59</v>
      </c>
      <c r="G708" s="1">
        <v>338.5</v>
      </c>
      <c r="H708" s="3" t="s">
        <v>19</v>
      </c>
      <c r="I708" s="3" t="s">
        <v>38</v>
      </c>
      <c r="J708" s="2" t="s">
        <v>2218</v>
      </c>
      <c r="K708" s="3" t="s">
        <v>223</v>
      </c>
      <c r="L708" s="3" t="s">
        <v>153</v>
      </c>
      <c r="M708" s="3" t="s">
        <v>24</v>
      </c>
      <c r="N708" s="3" t="s">
        <v>2219</v>
      </c>
      <c r="O708" s="3" t="s">
        <v>2220</v>
      </c>
      <c r="P708">
        <f>IF(IFERROR(VLOOKUP(crocodile_dataset[[#This Row],[Observation ID]],A710:A1708,1,FALSE),0),1,0)</f>
        <v>0</v>
      </c>
    </row>
    <row r="709" spans="1:16" x14ac:dyDescent="0.2">
      <c r="A709" s="4">
        <v>708</v>
      </c>
      <c r="B709" s="3" t="s">
        <v>207</v>
      </c>
      <c r="C709" s="3" t="s">
        <v>208</v>
      </c>
      <c r="D709" s="3" t="s">
        <v>17</v>
      </c>
      <c r="E709" s="3" t="s">
        <v>18</v>
      </c>
      <c r="F709" s="1">
        <v>2.72</v>
      </c>
      <c r="G709" s="1">
        <v>103.5</v>
      </c>
      <c r="H709" s="3" t="s">
        <v>19</v>
      </c>
      <c r="I709" s="3" t="s">
        <v>20</v>
      </c>
      <c r="J709" s="2" t="s">
        <v>2221</v>
      </c>
      <c r="K709" s="3" t="s">
        <v>210</v>
      </c>
      <c r="L709" s="3" t="s">
        <v>452</v>
      </c>
      <c r="M709" s="3" t="s">
        <v>24</v>
      </c>
      <c r="N709" s="3" t="s">
        <v>2222</v>
      </c>
      <c r="O709" s="3" t="s">
        <v>2223</v>
      </c>
      <c r="P709">
        <f>IF(IFERROR(VLOOKUP(crocodile_dataset[[#This Row],[Observation ID]],A711:A1709,1,FALSE),0),1,0)</f>
        <v>0</v>
      </c>
    </row>
    <row r="710" spans="1:16" x14ac:dyDescent="0.2">
      <c r="A710" s="4">
        <v>709</v>
      </c>
      <c r="B710" s="3" t="s">
        <v>49</v>
      </c>
      <c r="C710" s="3" t="s">
        <v>50</v>
      </c>
      <c r="D710" s="3" t="s">
        <v>17</v>
      </c>
      <c r="E710" s="3" t="s">
        <v>18</v>
      </c>
      <c r="F710" s="1">
        <v>3.91</v>
      </c>
      <c r="G710" s="1">
        <v>280.89999999999998</v>
      </c>
      <c r="H710" s="3" t="s">
        <v>19</v>
      </c>
      <c r="I710" s="3" t="s">
        <v>104</v>
      </c>
      <c r="J710" s="2" t="s">
        <v>2224</v>
      </c>
      <c r="K710" s="3" t="s">
        <v>161</v>
      </c>
      <c r="L710" s="3" t="s">
        <v>46</v>
      </c>
      <c r="M710" s="3" t="s">
        <v>32</v>
      </c>
      <c r="N710" s="3" t="s">
        <v>2225</v>
      </c>
      <c r="O710" s="3" t="s">
        <v>2226</v>
      </c>
      <c r="P710">
        <f>IF(IFERROR(VLOOKUP(crocodile_dataset[[#This Row],[Observation ID]],A712:A1710,1,FALSE),0),1,0)</f>
        <v>0</v>
      </c>
    </row>
    <row r="711" spans="1:16" x14ac:dyDescent="0.2">
      <c r="A711" s="4">
        <v>710</v>
      </c>
      <c r="B711" s="3" t="s">
        <v>392</v>
      </c>
      <c r="C711" s="3" t="s">
        <v>393</v>
      </c>
      <c r="D711" s="3" t="s">
        <v>17</v>
      </c>
      <c r="E711" s="3" t="s">
        <v>18</v>
      </c>
      <c r="F711" s="1">
        <v>3.49</v>
      </c>
      <c r="G711" s="1">
        <v>192</v>
      </c>
      <c r="H711" s="3" t="s">
        <v>19</v>
      </c>
      <c r="I711" s="3" t="s">
        <v>20</v>
      </c>
      <c r="J711" s="2" t="s">
        <v>2227</v>
      </c>
      <c r="K711" s="3" t="s">
        <v>191</v>
      </c>
      <c r="L711" s="3" t="s">
        <v>475</v>
      </c>
      <c r="M711" s="3" t="s">
        <v>24</v>
      </c>
      <c r="N711" s="3" t="s">
        <v>2228</v>
      </c>
      <c r="O711" s="3" t="s">
        <v>2229</v>
      </c>
      <c r="P711">
        <f>IF(IFERROR(VLOOKUP(crocodile_dataset[[#This Row],[Observation ID]],A713:A1711,1,FALSE),0),1,0)</f>
        <v>0</v>
      </c>
    </row>
    <row r="712" spans="1:16" x14ac:dyDescent="0.2">
      <c r="A712" s="4">
        <v>711</v>
      </c>
      <c r="B712" s="3" t="s">
        <v>15</v>
      </c>
      <c r="C712" s="3" t="s">
        <v>16</v>
      </c>
      <c r="D712" s="3" t="s">
        <v>17</v>
      </c>
      <c r="E712" s="3" t="s">
        <v>18</v>
      </c>
      <c r="F712" s="1">
        <v>1.7</v>
      </c>
      <c r="G712" s="1">
        <v>51.7</v>
      </c>
      <c r="H712" s="3" t="s">
        <v>19</v>
      </c>
      <c r="I712" s="3" t="s">
        <v>20</v>
      </c>
      <c r="J712" s="2" t="s">
        <v>2230</v>
      </c>
      <c r="K712" s="3" t="s">
        <v>22</v>
      </c>
      <c r="L712" s="3" t="s">
        <v>23</v>
      </c>
      <c r="M712" s="3" t="s">
        <v>24</v>
      </c>
      <c r="N712" s="3" t="s">
        <v>2231</v>
      </c>
      <c r="O712" s="3" t="s">
        <v>2232</v>
      </c>
      <c r="P712">
        <f>IF(IFERROR(VLOOKUP(crocodile_dataset[[#This Row],[Observation ID]],A714:A1712,1,FALSE),0),1,0)</f>
        <v>0</v>
      </c>
    </row>
    <row r="713" spans="1:16" x14ac:dyDescent="0.2">
      <c r="A713" s="4">
        <v>712</v>
      </c>
      <c r="B713" s="3" t="s">
        <v>320</v>
      </c>
      <c r="C713" s="3" t="s">
        <v>321</v>
      </c>
      <c r="D713" s="3" t="s">
        <v>17</v>
      </c>
      <c r="E713" s="3" t="s">
        <v>203</v>
      </c>
      <c r="F713" s="1">
        <v>1.6</v>
      </c>
      <c r="G713" s="1">
        <v>56.3</v>
      </c>
      <c r="H713" s="3" t="s">
        <v>37</v>
      </c>
      <c r="I713" s="3" t="s">
        <v>20</v>
      </c>
      <c r="J713" s="2" t="s">
        <v>2233</v>
      </c>
      <c r="K713" s="3" t="s">
        <v>330</v>
      </c>
      <c r="L713" s="3" t="s">
        <v>355</v>
      </c>
      <c r="M713" s="3" t="s">
        <v>323</v>
      </c>
      <c r="N713" s="3" t="s">
        <v>2234</v>
      </c>
      <c r="O713" s="3" t="s">
        <v>2235</v>
      </c>
      <c r="P713">
        <f>IF(IFERROR(VLOOKUP(crocodile_dataset[[#This Row],[Observation ID]],A715:A1713,1,FALSE),0),1,0)</f>
        <v>0</v>
      </c>
    </row>
    <row r="714" spans="1:16" x14ac:dyDescent="0.2">
      <c r="A714" s="4">
        <v>713</v>
      </c>
      <c r="B714" s="3" t="s">
        <v>120</v>
      </c>
      <c r="C714" s="3" t="s">
        <v>121</v>
      </c>
      <c r="D714" s="3" t="s">
        <v>17</v>
      </c>
      <c r="E714" s="3" t="s">
        <v>18</v>
      </c>
      <c r="F714" s="1">
        <v>3.79</v>
      </c>
      <c r="G714" s="1">
        <v>259.10000000000002</v>
      </c>
      <c r="H714" s="3" t="s">
        <v>19</v>
      </c>
      <c r="I714" s="3" t="s">
        <v>20</v>
      </c>
      <c r="J714" s="2" t="s">
        <v>2111</v>
      </c>
      <c r="K714" s="3" t="s">
        <v>123</v>
      </c>
      <c r="L714" s="3" t="s">
        <v>46</v>
      </c>
      <c r="M714" s="3" t="s">
        <v>73</v>
      </c>
      <c r="N714" s="3" t="s">
        <v>2236</v>
      </c>
      <c r="O714" s="3" t="s">
        <v>2237</v>
      </c>
      <c r="P714">
        <f>IF(IFERROR(VLOOKUP(crocodile_dataset[[#This Row],[Observation ID]],A716:A1714,1,FALSE),0),1,0)</f>
        <v>0</v>
      </c>
    </row>
    <row r="715" spans="1:16" x14ac:dyDescent="0.2">
      <c r="A715" s="4">
        <v>714</v>
      </c>
      <c r="B715" s="3" t="s">
        <v>27</v>
      </c>
      <c r="C715" s="3" t="s">
        <v>28</v>
      </c>
      <c r="D715" s="3" t="s">
        <v>17</v>
      </c>
      <c r="E715" s="3" t="s">
        <v>18</v>
      </c>
      <c r="F715" s="1">
        <v>2.63</v>
      </c>
      <c r="G715" s="1">
        <v>140.19999999999999</v>
      </c>
      <c r="H715" s="3" t="s">
        <v>37</v>
      </c>
      <c r="I715" s="3" t="s">
        <v>38</v>
      </c>
      <c r="J715" s="2" t="s">
        <v>2238</v>
      </c>
      <c r="K715" s="3" t="s">
        <v>177</v>
      </c>
      <c r="L715" s="3" t="s">
        <v>31</v>
      </c>
      <c r="M715" s="3" t="s">
        <v>32</v>
      </c>
      <c r="N715" s="3" t="s">
        <v>2239</v>
      </c>
      <c r="O715" s="3" t="s">
        <v>2240</v>
      </c>
      <c r="P715">
        <f>IF(IFERROR(VLOOKUP(crocodile_dataset[[#This Row],[Observation ID]],A717:A1715,1,FALSE),0),1,0)</f>
        <v>0</v>
      </c>
    </row>
    <row r="716" spans="1:16" x14ac:dyDescent="0.2">
      <c r="A716" s="4">
        <v>715</v>
      </c>
      <c r="B716" s="3" t="s">
        <v>145</v>
      </c>
      <c r="C716" s="3" t="s">
        <v>146</v>
      </c>
      <c r="D716" s="3" t="s">
        <v>17</v>
      </c>
      <c r="E716" s="3" t="s">
        <v>18</v>
      </c>
      <c r="F716" s="1">
        <v>1.53</v>
      </c>
      <c r="G716" s="1">
        <v>47.6</v>
      </c>
      <c r="H716" s="3" t="s">
        <v>37</v>
      </c>
      <c r="I716" s="3" t="s">
        <v>20</v>
      </c>
      <c r="J716" s="2" t="s">
        <v>2241</v>
      </c>
      <c r="K716" s="3" t="s">
        <v>148</v>
      </c>
      <c r="L716" s="3" t="s">
        <v>475</v>
      </c>
      <c r="M716" s="3" t="s">
        <v>41</v>
      </c>
      <c r="N716" s="3" t="s">
        <v>2242</v>
      </c>
      <c r="O716" s="3" t="s">
        <v>2243</v>
      </c>
      <c r="P716">
        <f>IF(IFERROR(VLOOKUP(crocodile_dataset[[#This Row],[Observation ID]],A718:A1716,1,FALSE),0),1,0)</f>
        <v>0</v>
      </c>
    </row>
    <row r="717" spans="1:16" x14ac:dyDescent="0.2">
      <c r="A717" s="4">
        <v>716</v>
      </c>
      <c r="B717" s="3" t="s">
        <v>145</v>
      </c>
      <c r="C717" s="3" t="s">
        <v>146</v>
      </c>
      <c r="D717" s="3" t="s">
        <v>17</v>
      </c>
      <c r="E717" s="3" t="s">
        <v>18</v>
      </c>
      <c r="F717" s="1">
        <v>2.4</v>
      </c>
      <c r="G717" s="1">
        <v>84.3</v>
      </c>
      <c r="H717" s="3" t="s">
        <v>61</v>
      </c>
      <c r="I717" s="3" t="s">
        <v>104</v>
      </c>
      <c r="J717" s="2" t="s">
        <v>2244</v>
      </c>
      <c r="K717" s="3" t="s">
        <v>148</v>
      </c>
      <c r="L717" s="3" t="s">
        <v>23</v>
      </c>
      <c r="M717" s="3" t="s">
        <v>41</v>
      </c>
      <c r="N717" s="3" t="s">
        <v>2245</v>
      </c>
      <c r="O717" s="3" t="s">
        <v>2246</v>
      </c>
      <c r="P717">
        <f>IF(IFERROR(VLOOKUP(crocodile_dataset[[#This Row],[Observation ID]],A719:A1717,1,FALSE),0),1,0)</f>
        <v>0</v>
      </c>
    </row>
    <row r="718" spans="1:16" x14ac:dyDescent="0.2">
      <c r="A718" s="4">
        <v>717</v>
      </c>
      <c r="B718" s="3" t="s">
        <v>392</v>
      </c>
      <c r="C718" s="3" t="s">
        <v>393</v>
      </c>
      <c r="D718" s="3" t="s">
        <v>17</v>
      </c>
      <c r="E718" s="3" t="s">
        <v>18</v>
      </c>
      <c r="F718" s="1">
        <v>3.09</v>
      </c>
      <c r="G718" s="1">
        <v>146.1</v>
      </c>
      <c r="H718" s="3" t="s">
        <v>61</v>
      </c>
      <c r="I718" s="3" t="s">
        <v>20</v>
      </c>
      <c r="J718" s="2" t="s">
        <v>2247</v>
      </c>
      <c r="K718" s="3" t="s">
        <v>191</v>
      </c>
      <c r="L718" s="3" t="s">
        <v>475</v>
      </c>
      <c r="M718" s="3" t="s">
        <v>24</v>
      </c>
      <c r="N718" s="3" t="s">
        <v>2248</v>
      </c>
      <c r="O718" s="3" t="s">
        <v>2249</v>
      </c>
      <c r="P718">
        <f>IF(IFERROR(VLOOKUP(crocodile_dataset[[#This Row],[Observation ID]],A720:A1718,1,FALSE),0),1,0)</f>
        <v>0</v>
      </c>
    </row>
    <row r="719" spans="1:16" x14ac:dyDescent="0.2">
      <c r="A719" s="4">
        <v>718</v>
      </c>
      <c r="B719" s="3" t="s">
        <v>207</v>
      </c>
      <c r="C719" s="3" t="s">
        <v>208</v>
      </c>
      <c r="D719" s="3" t="s">
        <v>17</v>
      </c>
      <c r="E719" s="3" t="s">
        <v>18</v>
      </c>
      <c r="F719" s="1">
        <v>2.2599999999999998</v>
      </c>
      <c r="G719" s="1">
        <v>68.5</v>
      </c>
      <c r="H719" s="3" t="s">
        <v>61</v>
      </c>
      <c r="I719" s="3" t="s">
        <v>104</v>
      </c>
      <c r="J719" s="2" t="s">
        <v>1964</v>
      </c>
      <c r="K719" s="3" t="s">
        <v>210</v>
      </c>
      <c r="L719" s="3" t="s">
        <v>465</v>
      </c>
      <c r="M719" s="3" t="s">
        <v>24</v>
      </c>
      <c r="N719" s="3" t="s">
        <v>2250</v>
      </c>
      <c r="O719" s="3" t="s">
        <v>2251</v>
      </c>
      <c r="P719">
        <f>IF(IFERROR(VLOOKUP(crocodile_dataset[[#This Row],[Observation ID]],A721:A1719,1,FALSE),0),1,0)</f>
        <v>0</v>
      </c>
    </row>
    <row r="720" spans="1:16" x14ac:dyDescent="0.2">
      <c r="A720" s="4">
        <v>719</v>
      </c>
      <c r="B720" s="3" t="s">
        <v>49</v>
      </c>
      <c r="C720" s="3" t="s">
        <v>50</v>
      </c>
      <c r="D720" s="3" t="s">
        <v>17</v>
      </c>
      <c r="E720" s="3" t="s">
        <v>18</v>
      </c>
      <c r="F720" s="1">
        <v>4.03</v>
      </c>
      <c r="G720" s="1">
        <v>292.8</v>
      </c>
      <c r="H720" s="3" t="s">
        <v>19</v>
      </c>
      <c r="I720" s="3" t="s">
        <v>20</v>
      </c>
      <c r="J720" s="2" t="s">
        <v>2252</v>
      </c>
      <c r="K720" s="3" t="s">
        <v>161</v>
      </c>
      <c r="L720" s="3" t="s">
        <v>153</v>
      </c>
      <c r="M720" s="3" t="s">
        <v>32</v>
      </c>
      <c r="N720" s="3" t="s">
        <v>2253</v>
      </c>
      <c r="O720" s="3" t="s">
        <v>2254</v>
      </c>
      <c r="P720">
        <f>IF(IFERROR(VLOOKUP(crocodile_dataset[[#This Row],[Observation ID]],A722:A1720,1,FALSE),0),1,0)</f>
        <v>0</v>
      </c>
    </row>
    <row r="721" spans="1:16" x14ac:dyDescent="0.2">
      <c r="A721" s="4">
        <v>720</v>
      </c>
      <c r="B721" s="3" t="s">
        <v>392</v>
      </c>
      <c r="C721" s="3" t="s">
        <v>393</v>
      </c>
      <c r="D721" s="3" t="s">
        <v>17</v>
      </c>
      <c r="E721" s="3" t="s">
        <v>18</v>
      </c>
      <c r="F721" s="1">
        <v>3.41</v>
      </c>
      <c r="G721" s="1">
        <v>198.2</v>
      </c>
      <c r="H721" s="3" t="s">
        <v>19</v>
      </c>
      <c r="I721" s="3" t="s">
        <v>104</v>
      </c>
      <c r="J721" s="2" t="s">
        <v>2255</v>
      </c>
      <c r="K721" s="3" t="s">
        <v>191</v>
      </c>
      <c r="L721" s="3" t="s">
        <v>46</v>
      </c>
      <c r="M721" s="3" t="s">
        <v>24</v>
      </c>
      <c r="N721" s="3" t="s">
        <v>2256</v>
      </c>
      <c r="O721" s="3" t="s">
        <v>2257</v>
      </c>
      <c r="P721">
        <f>IF(IFERROR(VLOOKUP(crocodile_dataset[[#This Row],[Observation ID]],A723:A1721,1,FALSE),0),1,0)</f>
        <v>0</v>
      </c>
    </row>
    <row r="722" spans="1:16" x14ac:dyDescent="0.2">
      <c r="A722" s="4">
        <v>721</v>
      </c>
      <c r="B722" s="3" t="s">
        <v>188</v>
      </c>
      <c r="C722" s="3" t="s">
        <v>189</v>
      </c>
      <c r="D722" s="3" t="s">
        <v>17</v>
      </c>
      <c r="E722" s="3" t="s">
        <v>18</v>
      </c>
      <c r="F722" s="1">
        <v>2.5</v>
      </c>
      <c r="G722" s="1">
        <v>106.7</v>
      </c>
      <c r="H722" s="3" t="s">
        <v>61</v>
      </c>
      <c r="I722" s="3" t="s">
        <v>20</v>
      </c>
      <c r="J722" s="2" t="s">
        <v>2258</v>
      </c>
      <c r="K722" s="3" t="s">
        <v>191</v>
      </c>
      <c r="L722" s="3" t="s">
        <v>23</v>
      </c>
      <c r="M722" s="3" t="s">
        <v>24</v>
      </c>
      <c r="N722" s="3" t="s">
        <v>2259</v>
      </c>
      <c r="O722" s="3" t="s">
        <v>2260</v>
      </c>
      <c r="P722">
        <f>IF(IFERROR(VLOOKUP(crocodile_dataset[[#This Row],[Observation ID]],A724:A1722,1,FALSE),0),1,0)</f>
        <v>0</v>
      </c>
    </row>
    <row r="723" spans="1:16" x14ac:dyDescent="0.2">
      <c r="A723" s="4">
        <v>722</v>
      </c>
      <c r="B723" s="3" t="s">
        <v>76</v>
      </c>
      <c r="C723" s="3" t="s">
        <v>77</v>
      </c>
      <c r="D723" s="3" t="s">
        <v>17</v>
      </c>
      <c r="E723" s="3" t="s">
        <v>18</v>
      </c>
      <c r="F723" s="1">
        <v>0.73</v>
      </c>
      <c r="G723" s="1">
        <v>34.799999999999997</v>
      </c>
      <c r="H723" s="3" t="s">
        <v>37</v>
      </c>
      <c r="I723" s="3" t="s">
        <v>104</v>
      </c>
      <c r="J723" s="2" t="s">
        <v>2261</v>
      </c>
      <c r="K723" s="3" t="s">
        <v>366</v>
      </c>
      <c r="L723" s="3" t="s">
        <v>216</v>
      </c>
      <c r="M723" s="3" t="s">
        <v>24</v>
      </c>
      <c r="N723" s="3" t="s">
        <v>2262</v>
      </c>
      <c r="O723" s="3" t="s">
        <v>2263</v>
      </c>
      <c r="P723">
        <f>IF(IFERROR(VLOOKUP(crocodile_dataset[[#This Row],[Observation ID]],A725:A1723,1,FALSE),0),1,0)</f>
        <v>0</v>
      </c>
    </row>
    <row r="724" spans="1:16" x14ac:dyDescent="0.2">
      <c r="A724" s="4">
        <v>723</v>
      </c>
      <c r="B724" s="3" t="s">
        <v>27</v>
      </c>
      <c r="C724" s="3" t="s">
        <v>28</v>
      </c>
      <c r="D724" s="3" t="s">
        <v>17</v>
      </c>
      <c r="E724" s="3" t="s">
        <v>18</v>
      </c>
      <c r="F724" s="1">
        <v>2.76</v>
      </c>
      <c r="G724" s="1">
        <v>167.6</v>
      </c>
      <c r="H724" s="3" t="s">
        <v>61</v>
      </c>
      <c r="I724" s="3" t="s">
        <v>20</v>
      </c>
      <c r="J724" s="2" t="s">
        <v>2264</v>
      </c>
      <c r="K724" s="3" t="s">
        <v>45</v>
      </c>
      <c r="L724" s="3" t="s">
        <v>389</v>
      </c>
      <c r="M724" s="3" t="s">
        <v>32</v>
      </c>
      <c r="N724" s="3" t="s">
        <v>2265</v>
      </c>
      <c r="O724" s="3" t="s">
        <v>2266</v>
      </c>
      <c r="P724">
        <f>IF(IFERROR(VLOOKUP(crocodile_dataset[[#This Row],[Observation ID]],A726:A1724,1,FALSE),0),1,0)</f>
        <v>0</v>
      </c>
    </row>
    <row r="725" spans="1:16" x14ac:dyDescent="0.2">
      <c r="A725" s="4">
        <v>724</v>
      </c>
      <c r="B725" s="3" t="s">
        <v>188</v>
      </c>
      <c r="C725" s="3" t="s">
        <v>189</v>
      </c>
      <c r="D725" s="3" t="s">
        <v>17</v>
      </c>
      <c r="E725" s="3" t="s">
        <v>18</v>
      </c>
      <c r="F725" s="1">
        <v>2.48</v>
      </c>
      <c r="G725" s="1">
        <v>100.5</v>
      </c>
      <c r="H725" s="3" t="s">
        <v>19</v>
      </c>
      <c r="I725" s="3" t="s">
        <v>104</v>
      </c>
      <c r="J725" s="2" t="s">
        <v>2267</v>
      </c>
      <c r="K725" s="3" t="s">
        <v>252</v>
      </c>
      <c r="L725" s="3" t="s">
        <v>80</v>
      </c>
      <c r="M725" s="3" t="s">
        <v>24</v>
      </c>
      <c r="N725" s="3" t="s">
        <v>2268</v>
      </c>
      <c r="O725" s="3" t="s">
        <v>2269</v>
      </c>
      <c r="P725">
        <f>IF(IFERROR(VLOOKUP(crocodile_dataset[[#This Row],[Observation ID]],A727:A1725,1,FALSE),0),1,0)</f>
        <v>0</v>
      </c>
    </row>
    <row r="726" spans="1:16" x14ac:dyDescent="0.2">
      <c r="A726" s="4">
        <v>725</v>
      </c>
      <c r="B726" s="3" t="s">
        <v>183</v>
      </c>
      <c r="C726" s="3" t="s">
        <v>184</v>
      </c>
      <c r="D726" s="3" t="s">
        <v>17</v>
      </c>
      <c r="E726" s="3" t="s">
        <v>18</v>
      </c>
      <c r="F726" s="1">
        <v>1.52</v>
      </c>
      <c r="G726" s="1">
        <v>44.6</v>
      </c>
      <c r="H726" s="3" t="s">
        <v>19</v>
      </c>
      <c r="I726" s="3" t="s">
        <v>38</v>
      </c>
      <c r="J726" s="2" t="s">
        <v>2270</v>
      </c>
      <c r="K726" s="3" t="s">
        <v>130</v>
      </c>
      <c r="L726" s="3" t="s">
        <v>195</v>
      </c>
      <c r="M726" s="3" t="s">
        <v>41</v>
      </c>
      <c r="N726" s="3" t="s">
        <v>2271</v>
      </c>
      <c r="O726" s="3" t="s">
        <v>2272</v>
      </c>
      <c r="P726">
        <f>IF(IFERROR(VLOOKUP(crocodile_dataset[[#This Row],[Observation ID]],A728:A1726,1,FALSE),0),1,0)</f>
        <v>0</v>
      </c>
    </row>
    <row r="727" spans="1:16" x14ac:dyDescent="0.2">
      <c r="A727" s="4">
        <v>726</v>
      </c>
      <c r="B727" s="3" t="s">
        <v>201</v>
      </c>
      <c r="C727" s="3" t="s">
        <v>202</v>
      </c>
      <c r="D727" s="3" t="s">
        <v>17</v>
      </c>
      <c r="E727" s="3" t="s">
        <v>203</v>
      </c>
      <c r="F727" s="1">
        <v>2.44</v>
      </c>
      <c r="G727" s="1">
        <v>121.4</v>
      </c>
      <c r="H727" s="3" t="s">
        <v>19</v>
      </c>
      <c r="I727" s="3" t="s">
        <v>20</v>
      </c>
      <c r="J727" s="2" t="s">
        <v>2273</v>
      </c>
      <c r="K727" s="3" t="s">
        <v>106</v>
      </c>
      <c r="L727" s="3" t="s">
        <v>259</v>
      </c>
      <c r="M727" s="3" t="s">
        <v>41</v>
      </c>
      <c r="N727" s="3" t="s">
        <v>2274</v>
      </c>
      <c r="O727" s="3" t="s">
        <v>2275</v>
      </c>
      <c r="P727">
        <f>IF(IFERROR(VLOOKUP(crocodile_dataset[[#This Row],[Observation ID]],A729:A1727,1,FALSE),0),1,0)</f>
        <v>0</v>
      </c>
    </row>
    <row r="728" spans="1:16" x14ac:dyDescent="0.2">
      <c r="A728" s="4">
        <v>727</v>
      </c>
      <c r="B728" s="3" t="s">
        <v>183</v>
      </c>
      <c r="C728" s="3" t="s">
        <v>184</v>
      </c>
      <c r="D728" s="3" t="s">
        <v>17</v>
      </c>
      <c r="E728" s="3" t="s">
        <v>18</v>
      </c>
      <c r="F728" s="1">
        <v>0.7</v>
      </c>
      <c r="G728" s="1">
        <v>20</v>
      </c>
      <c r="H728" s="3" t="s">
        <v>37</v>
      </c>
      <c r="I728" s="3" t="s">
        <v>38</v>
      </c>
      <c r="J728" s="2" t="s">
        <v>2276</v>
      </c>
      <c r="K728" s="3" t="s">
        <v>130</v>
      </c>
      <c r="L728" s="3" t="s">
        <v>46</v>
      </c>
      <c r="M728" s="3" t="s">
        <v>41</v>
      </c>
      <c r="N728" s="3" t="s">
        <v>1592</v>
      </c>
      <c r="O728" s="3" t="s">
        <v>2277</v>
      </c>
      <c r="P728">
        <f>IF(IFERROR(VLOOKUP(crocodile_dataset[[#This Row],[Observation ID]],A730:A1728,1,FALSE),0),1,0)</f>
        <v>0</v>
      </c>
    </row>
    <row r="729" spans="1:16" x14ac:dyDescent="0.2">
      <c r="A729" s="4">
        <v>728</v>
      </c>
      <c r="B729" s="3" t="s">
        <v>115</v>
      </c>
      <c r="C729" s="3" t="s">
        <v>116</v>
      </c>
      <c r="D729" s="3" t="s">
        <v>17</v>
      </c>
      <c r="E729" s="3" t="s">
        <v>18</v>
      </c>
      <c r="F729" s="1">
        <v>4.3899999999999997</v>
      </c>
      <c r="G729" s="1">
        <v>578.9</v>
      </c>
      <c r="H729" s="3" t="s">
        <v>61</v>
      </c>
      <c r="I729" s="3" t="s">
        <v>104</v>
      </c>
      <c r="J729" s="2" t="s">
        <v>2278</v>
      </c>
      <c r="K729" s="3" t="s">
        <v>637</v>
      </c>
      <c r="L729" s="3" t="s">
        <v>56</v>
      </c>
      <c r="M729" s="3" t="s">
        <v>24</v>
      </c>
      <c r="N729" s="3" t="s">
        <v>2279</v>
      </c>
      <c r="O729" s="3" t="s">
        <v>2280</v>
      </c>
      <c r="P729">
        <f>IF(IFERROR(VLOOKUP(crocodile_dataset[[#This Row],[Observation ID]],A731:A1729,1,FALSE),0),1,0)</f>
        <v>0</v>
      </c>
    </row>
    <row r="730" spans="1:16" x14ac:dyDescent="0.2">
      <c r="A730" s="4">
        <v>729</v>
      </c>
      <c r="B730" s="3" t="s">
        <v>392</v>
      </c>
      <c r="C730" s="3" t="s">
        <v>393</v>
      </c>
      <c r="D730" s="3" t="s">
        <v>17</v>
      </c>
      <c r="E730" s="3" t="s">
        <v>18</v>
      </c>
      <c r="F730" s="1">
        <v>2.4900000000000002</v>
      </c>
      <c r="G730" s="1">
        <v>97.9</v>
      </c>
      <c r="H730" s="3" t="s">
        <v>19</v>
      </c>
      <c r="I730" s="3" t="s">
        <v>104</v>
      </c>
      <c r="J730" s="2" t="s">
        <v>2281</v>
      </c>
      <c r="K730" s="3" t="s">
        <v>191</v>
      </c>
      <c r="L730" s="3" t="s">
        <v>475</v>
      </c>
      <c r="M730" s="3" t="s">
        <v>24</v>
      </c>
      <c r="N730" s="3" t="s">
        <v>2282</v>
      </c>
      <c r="O730" s="3" t="s">
        <v>2283</v>
      </c>
      <c r="P730">
        <f>IF(IFERROR(VLOOKUP(crocodile_dataset[[#This Row],[Observation ID]],A732:A1730,1,FALSE),0),1,0)</f>
        <v>0</v>
      </c>
    </row>
    <row r="731" spans="1:16" x14ac:dyDescent="0.2">
      <c r="A731" s="4">
        <v>730</v>
      </c>
      <c r="B731" s="3" t="s">
        <v>15</v>
      </c>
      <c r="C731" s="3" t="s">
        <v>16</v>
      </c>
      <c r="D731" s="3" t="s">
        <v>17</v>
      </c>
      <c r="E731" s="3" t="s">
        <v>18</v>
      </c>
      <c r="F731" s="1">
        <v>2.76</v>
      </c>
      <c r="G731" s="1">
        <v>115.5</v>
      </c>
      <c r="H731" s="3" t="s">
        <v>19</v>
      </c>
      <c r="I731" s="3" t="s">
        <v>38</v>
      </c>
      <c r="J731" s="2" t="s">
        <v>2284</v>
      </c>
      <c r="K731" s="3" t="s">
        <v>22</v>
      </c>
      <c r="L731" s="3" t="s">
        <v>23</v>
      </c>
      <c r="M731" s="3" t="s">
        <v>24</v>
      </c>
      <c r="N731" s="3" t="s">
        <v>2285</v>
      </c>
      <c r="O731" s="3" t="s">
        <v>2286</v>
      </c>
      <c r="P731">
        <f>IF(IFERROR(VLOOKUP(crocodile_dataset[[#This Row],[Observation ID]],A733:A1731,1,FALSE),0),1,0)</f>
        <v>0</v>
      </c>
    </row>
    <row r="732" spans="1:16" x14ac:dyDescent="0.2">
      <c r="A732" s="4">
        <v>731</v>
      </c>
      <c r="B732" s="3" t="s">
        <v>201</v>
      </c>
      <c r="C732" s="3" t="s">
        <v>202</v>
      </c>
      <c r="D732" s="3" t="s">
        <v>17</v>
      </c>
      <c r="E732" s="3" t="s">
        <v>203</v>
      </c>
      <c r="F732" s="1">
        <v>2.4300000000000002</v>
      </c>
      <c r="G732" s="1">
        <v>107.8</v>
      </c>
      <c r="H732" s="3" t="s">
        <v>19</v>
      </c>
      <c r="I732" s="3" t="s">
        <v>104</v>
      </c>
      <c r="J732" s="2" t="s">
        <v>2287</v>
      </c>
      <c r="K732" s="3" t="s">
        <v>282</v>
      </c>
      <c r="L732" s="3" t="s">
        <v>23</v>
      </c>
      <c r="M732" s="3" t="s">
        <v>41</v>
      </c>
      <c r="N732" s="3" t="s">
        <v>2288</v>
      </c>
      <c r="O732" s="3" t="s">
        <v>2289</v>
      </c>
      <c r="P732">
        <f>IF(IFERROR(VLOOKUP(crocodile_dataset[[#This Row],[Observation ID]],A734:A1732,1,FALSE),0),1,0)</f>
        <v>0</v>
      </c>
    </row>
    <row r="733" spans="1:16" x14ac:dyDescent="0.2">
      <c r="A733" s="4">
        <v>732</v>
      </c>
      <c r="B733" s="3" t="s">
        <v>392</v>
      </c>
      <c r="C733" s="3" t="s">
        <v>393</v>
      </c>
      <c r="D733" s="3" t="s">
        <v>17</v>
      </c>
      <c r="E733" s="3" t="s">
        <v>18</v>
      </c>
      <c r="F733" s="1">
        <v>3.42</v>
      </c>
      <c r="G733" s="1">
        <v>167.1</v>
      </c>
      <c r="H733" s="3" t="s">
        <v>19</v>
      </c>
      <c r="I733" s="3" t="s">
        <v>104</v>
      </c>
      <c r="J733" s="2" t="s">
        <v>2290</v>
      </c>
      <c r="K733" s="3" t="s">
        <v>191</v>
      </c>
      <c r="L733" s="3" t="s">
        <v>475</v>
      </c>
      <c r="M733" s="3" t="s">
        <v>24</v>
      </c>
      <c r="N733" s="3" t="s">
        <v>2291</v>
      </c>
      <c r="O733" s="3" t="s">
        <v>2292</v>
      </c>
      <c r="P733">
        <f>IF(IFERROR(VLOOKUP(crocodile_dataset[[#This Row],[Observation ID]],A735:A1733,1,FALSE),0),1,0)</f>
        <v>0</v>
      </c>
    </row>
    <row r="734" spans="1:16" x14ac:dyDescent="0.2">
      <c r="A734" s="4">
        <v>733</v>
      </c>
      <c r="B734" s="3" t="s">
        <v>127</v>
      </c>
      <c r="C734" s="3" t="s">
        <v>128</v>
      </c>
      <c r="D734" s="3" t="s">
        <v>17</v>
      </c>
      <c r="E734" s="3" t="s">
        <v>18</v>
      </c>
      <c r="F734" s="1">
        <v>4.21</v>
      </c>
      <c r="G734" s="1">
        <v>527.9</v>
      </c>
      <c r="H734" s="3" t="s">
        <v>19</v>
      </c>
      <c r="I734" s="3" t="s">
        <v>104</v>
      </c>
      <c r="J734" s="2" t="s">
        <v>2293</v>
      </c>
      <c r="K734" s="3" t="s">
        <v>130</v>
      </c>
      <c r="L734" s="3" t="s">
        <v>266</v>
      </c>
      <c r="M734" s="3" t="s">
        <v>24</v>
      </c>
      <c r="N734" s="3" t="s">
        <v>2294</v>
      </c>
      <c r="O734" s="3" t="s">
        <v>2295</v>
      </c>
      <c r="P734">
        <f>IF(IFERROR(VLOOKUP(crocodile_dataset[[#This Row],[Observation ID]],A736:A1734,1,FALSE),0),1,0)</f>
        <v>0</v>
      </c>
    </row>
    <row r="735" spans="1:16" x14ac:dyDescent="0.2">
      <c r="A735" s="4">
        <v>734</v>
      </c>
      <c r="B735" s="3" t="s">
        <v>76</v>
      </c>
      <c r="C735" s="3" t="s">
        <v>77</v>
      </c>
      <c r="D735" s="3" t="s">
        <v>17</v>
      </c>
      <c r="E735" s="3" t="s">
        <v>18</v>
      </c>
      <c r="F735" s="1">
        <v>3.01</v>
      </c>
      <c r="G735" s="1">
        <v>179.1</v>
      </c>
      <c r="H735" s="3" t="s">
        <v>19</v>
      </c>
      <c r="I735" s="3" t="s">
        <v>20</v>
      </c>
      <c r="J735" s="2" t="s">
        <v>2296</v>
      </c>
      <c r="K735" s="3" t="s">
        <v>366</v>
      </c>
      <c r="L735" s="3" t="s">
        <v>216</v>
      </c>
      <c r="M735" s="3" t="s">
        <v>24</v>
      </c>
      <c r="N735" s="3" t="s">
        <v>2297</v>
      </c>
      <c r="O735" s="3" t="s">
        <v>2298</v>
      </c>
      <c r="P735">
        <f>IF(IFERROR(VLOOKUP(crocodile_dataset[[#This Row],[Observation ID]],A737:A1735,1,FALSE),0),1,0)</f>
        <v>0</v>
      </c>
    </row>
    <row r="736" spans="1:16" x14ac:dyDescent="0.2">
      <c r="A736" s="4">
        <v>735</v>
      </c>
      <c r="B736" s="3" t="s">
        <v>120</v>
      </c>
      <c r="C736" s="3" t="s">
        <v>121</v>
      </c>
      <c r="D736" s="3" t="s">
        <v>17</v>
      </c>
      <c r="E736" s="3" t="s">
        <v>18</v>
      </c>
      <c r="F736" s="1">
        <v>3.11</v>
      </c>
      <c r="G736" s="1">
        <v>180.2</v>
      </c>
      <c r="H736" s="3" t="s">
        <v>61</v>
      </c>
      <c r="I736" s="3" t="s">
        <v>38</v>
      </c>
      <c r="J736" s="2" t="s">
        <v>2299</v>
      </c>
      <c r="K736" s="3" t="s">
        <v>135</v>
      </c>
      <c r="L736" s="3" t="s">
        <v>46</v>
      </c>
      <c r="M736" s="3" t="s">
        <v>73</v>
      </c>
      <c r="N736" s="3" t="s">
        <v>2300</v>
      </c>
      <c r="O736" s="3" t="s">
        <v>2301</v>
      </c>
      <c r="P736">
        <f>IF(IFERROR(VLOOKUP(crocodile_dataset[[#This Row],[Observation ID]],A738:A1736,1,FALSE),0),1,0)</f>
        <v>0</v>
      </c>
    </row>
    <row r="737" spans="1:16" x14ac:dyDescent="0.2">
      <c r="A737" s="4">
        <v>736</v>
      </c>
      <c r="B737" s="3" t="s">
        <v>27</v>
      </c>
      <c r="C737" s="3" t="s">
        <v>28</v>
      </c>
      <c r="D737" s="3" t="s">
        <v>17</v>
      </c>
      <c r="E737" s="3" t="s">
        <v>18</v>
      </c>
      <c r="F737" s="1">
        <v>4.33</v>
      </c>
      <c r="G737" s="1">
        <v>418.1</v>
      </c>
      <c r="H737" s="3" t="s">
        <v>19</v>
      </c>
      <c r="I737" s="3" t="s">
        <v>104</v>
      </c>
      <c r="J737" s="2" t="s">
        <v>2302</v>
      </c>
      <c r="K737" s="3" t="s">
        <v>148</v>
      </c>
      <c r="L737" s="3" t="s">
        <v>131</v>
      </c>
      <c r="M737" s="3" t="s">
        <v>32</v>
      </c>
      <c r="N737" s="3" t="s">
        <v>2303</v>
      </c>
      <c r="O737" s="3" t="s">
        <v>2304</v>
      </c>
      <c r="P737">
        <f>IF(IFERROR(VLOOKUP(crocodile_dataset[[#This Row],[Observation ID]],A739:A1737,1,FALSE),0),1,0)</f>
        <v>0</v>
      </c>
    </row>
    <row r="738" spans="1:16" x14ac:dyDescent="0.2">
      <c r="A738" s="4">
        <v>737</v>
      </c>
      <c r="B738" s="3" t="s">
        <v>183</v>
      </c>
      <c r="C738" s="3" t="s">
        <v>184</v>
      </c>
      <c r="D738" s="3" t="s">
        <v>17</v>
      </c>
      <c r="E738" s="3" t="s">
        <v>18</v>
      </c>
      <c r="F738" s="1">
        <v>1.78</v>
      </c>
      <c r="G738" s="1">
        <v>53.9</v>
      </c>
      <c r="H738" s="3" t="s">
        <v>19</v>
      </c>
      <c r="I738" s="3" t="s">
        <v>104</v>
      </c>
      <c r="J738" s="2" t="s">
        <v>2305</v>
      </c>
      <c r="K738" s="3" t="s">
        <v>130</v>
      </c>
      <c r="L738" s="3" t="s">
        <v>788</v>
      </c>
      <c r="M738" s="3" t="s">
        <v>41</v>
      </c>
      <c r="N738" s="3" t="s">
        <v>2306</v>
      </c>
      <c r="O738" s="3" t="s">
        <v>2307</v>
      </c>
      <c r="P738">
        <f>IF(IFERROR(VLOOKUP(crocodile_dataset[[#This Row],[Observation ID]],A740:A1738,1,FALSE),0),1,0)</f>
        <v>0</v>
      </c>
    </row>
    <row r="739" spans="1:16" x14ac:dyDescent="0.2">
      <c r="A739" s="4">
        <v>738</v>
      </c>
      <c r="B739" s="3" t="s">
        <v>15</v>
      </c>
      <c r="C739" s="3" t="s">
        <v>16</v>
      </c>
      <c r="D739" s="3" t="s">
        <v>17</v>
      </c>
      <c r="E739" s="3" t="s">
        <v>18</v>
      </c>
      <c r="F739" s="1">
        <v>0.65</v>
      </c>
      <c r="G739" s="1">
        <v>34.5</v>
      </c>
      <c r="H739" s="3" t="s">
        <v>37</v>
      </c>
      <c r="I739" s="3" t="s">
        <v>20</v>
      </c>
      <c r="J739" s="2" t="s">
        <v>2308</v>
      </c>
      <c r="K739" s="3" t="s">
        <v>45</v>
      </c>
      <c r="L739" s="3" t="s">
        <v>46</v>
      </c>
      <c r="M739" s="3" t="s">
        <v>24</v>
      </c>
      <c r="N739" s="3" t="s">
        <v>2309</v>
      </c>
      <c r="O739" s="3" t="s">
        <v>2310</v>
      </c>
      <c r="P739">
        <f>IF(IFERROR(VLOOKUP(crocodile_dataset[[#This Row],[Observation ID]],A741:A1739,1,FALSE),0),1,0)</f>
        <v>0</v>
      </c>
    </row>
    <row r="740" spans="1:16" x14ac:dyDescent="0.2">
      <c r="A740" s="4">
        <v>739</v>
      </c>
      <c r="B740" s="3" t="s">
        <v>120</v>
      </c>
      <c r="C740" s="3" t="s">
        <v>121</v>
      </c>
      <c r="D740" s="3" t="s">
        <v>17</v>
      </c>
      <c r="E740" s="3" t="s">
        <v>18</v>
      </c>
      <c r="F740" s="1">
        <v>3.29</v>
      </c>
      <c r="G740" s="1">
        <v>200.2</v>
      </c>
      <c r="H740" s="3" t="s">
        <v>61</v>
      </c>
      <c r="I740" s="3" t="s">
        <v>20</v>
      </c>
      <c r="J740" s="2" t="s">
        <v>899</v>
      </c>
      <c r="K740" s="3" t="s">
        <v>123</v>
      </c>
      <c r="L740" s="3" t="s">
        <v>46</v>
      </c>
      <c r="M740" s="3" t="s">
        <v>73</v>
      </c>
      <c r="N740" s="3" t="s">
        <v>2311</v>
      </c>
      <c r="O740" s="3" t="s">
        <v>2312</v>
      </c>
      <c r="P740">
        <f>IF(IFERROR(VLOOKUP(crocodile_dataset[[#This Row],[Observation ID]],A742:A1740,1,FALSE),0),1,0)</f>
        <v>0</v>
      </c>
    </row>
    <row r="741" spans="1:16" x14ac:dyDescent="0.2">
      <c r="A741" s="4">
        <v>740</v>
      </c>
      <c r="B741" s="3" t="s">
        <v>15</v>
      </c>
      <c r="C741" s="3" t="s">
        <v>16</v>
      </c>
      <c r="D741" s="3" t="s">
        <v>17</v>
      </c>
      <c r="E741" s="3" t="s">
        <v>18</v>
      </c>
      <c r="F741" s="1">
        <v>2.4300000000000002</v>
      </c>
      <c r="G741" s="1">
        <v>95.5</v>
      </c>
      <c r="H741" s="3" t="s">
        <v>19</v>
      </c>
      <c r="I741" s="3" t="s">
        <v>20</v>
      </c>
      <c r="J741" s="2" t="s">
        <v>2313</v>
      </c>
      <c r="K741" s="3" t="s">
        <v>45</v>
      </c>
      <c r="L741" s="3" t="s">
        <v>84</v>
      </c>
      <c r="M741" s="3" t="s">
        <v>24</v>
      </c>
      <c r="N741" s="3" t="s">
        <v>2314</v>
      </c>
      <c r="O741" s="3" t="s">
        <v>2315</v>
      </c>
      <c r="P741">
        <f>IF(IFERROR(VLOOKUP(crocodile_dataset[[#This Row],[Observation ID]],A743:A1741,1,FALSE),0),1,0)</f>
        <v>0</v>
      </c>
    </row>
    <row r="742" spans="1:16" x14ac:dyDescent="0.2">
      <c r="A742" s="4">
        <v>741</v>
      </c>
      <c r="B742" s="3" t="s">
        <v>87</v>
      </c>
      <c r="C742" s="3" t="s">
        <v>88</v>
      </c>
      <c r="D742" s="3" t="s">
        <v>17</v>
      </c>
      <c r="E742" s="3" t="s">
        <v>69</v>
      </c>
      <c r="F742" s="1">
        <v>1.45</v>
      </c>
      <c r="G742" s="1">
        <v>19</v>
      </c>
      <c r="H742" s="3" t="s">
        <v>19</v>
      </c>
      <c r="I742" s="3" t="s">
        <v>20</v>
      </c>
      <c r="J742" s="2" t="s">
        <v>2316</v>
      </c>
      <c r="K742" s="3" t="s">
        <v>90</v>
      </c>
      <c r="L742" s="3" t="s">
        <v>91</v>
      </c>
      <c r="M742" s="3" t="s">
        <v>32</v>
      </c>
      <c r="N742" s="3" t="s">
        <v>2317</v>
      </c>
      <c r="O742" s="3" t="s">
        <v>2318</v>
      </c>
      <c r="P742">
        <f>IF(IFERROR(VLOOKUP(crocodile_dataset[[#This Row],[Observation ID]],A744:A1742,1,FALSE),0),1,0)</f>
        <v>0</v>
      </c>
    </row>
    <row r="743" spans="1:16" x14ac:dyDescent="0.2">
      <c r="A743" s="4">
        <v>742</v>
      </c>
      <c r="B743" s="3" t="s">
        <v>27</v>
      </c>
      <c r="C743" s="3" t="s">
        <v>28</v>
      </c>
      <c r="D743" s="3" t="s">
        <v>17</v>
      </c>
      <c r="E743" s="3" t="s">
        <v>18</v>
      </c>
      <c r="F743" s="1">
        <v>3.57</v>
      </c>
      <c r="G743" s="1">
        <v>238.3</v>
      </c>
      <c r="H743" s="3" t="s">
        <v>19</v>
      </c>
      <c r="I743" s="3" t="s">
        <v>104</v>
      </c>
      <c r="J743" s="2" t="s">
        <v>2319</v>
      </c>
      <c r="K743" s="3" t="s">
        <v>148</v>
      </c>
      <c r="L743" s="3" t="s">
        <v>31</v>
      </c>
      <c r="M743" s="3" t="s">
        <v>32</v>
      </c>
      <c r="N743" s="3" t="s">
        <v>2320</v>
      </c>
      <c r="O743" s="3" t="s">
        <v>2321</v>
      </c>
      <c r="P743">
        <f>IF(IFERROR(VLOOKUP(crocodile_dataset[[#This Row],[Observation ID]],A745:A1743,1,FALSE),0),1,0)</f>
        <v>0</v>
      </c>
    </row>
    <row r="744" spans="1:16" x14ac:dyDescent="0.2">
      <c r="A744" s="4">
        <v>743</v>
      </c>
      <c r="B744" s="3" t="s">
        <v>183</v>
      </c>
      <c r="C744" s="3" t="s">
        <v>184</v>
      </c>
      <c r="D744" s="3" t="s">
        <v>17</v>
      </c>
      <c r="E744" s="3" t="s">
        <v>18</v>
      </c>
      <c r="F744" s="1">
        <v>2.3199999999999998</v>
      </c>
      <c r="G744" s="1">
        <v>86.5</v>
      </c>
      <c r="H744" s="3" t="s">
        <v>19</v>
      </c>
      <c r="I744" s="3" t="s">
        <v>104</v>
      </c>
      <c r="J744" s="2" t="s">
        <v>2322</v>
      </c>
      <c r="K744" s="3" t="s">
        <v>130</v>
      </c>
      <c r="L744" s="3" t="s">
        <v>788</v>
      </c>
      <c r="M744" s="3" t="s">
        <v>41</v>
      </c>
      <c r="N744" s="3" t="s">
        <v>2323</v>
      </c>
      <c r="O744" s="3" t="s">
        <v>2324</v>
      </c>
      <c r="P744">
        <f>IF(IFERROR(VLOOKUP(crocodile_dataset[[#This Row],[Observation ID]],A746:A1744,1,FALSE),0),1,0)</f>
        <v>0</v>
      </c>
    </row>
    <row r="745" spans="1:16" x14ac:dyDescent="0.2">
      <c r="A745" s="4">
        <v>744</v>
      </c>
      <c r="B745" s="3" t="s">
        <v>120</v>
      </c>
      <c r="C745" s="3" t="s">
        <v>121</v>
      </c>
      <c r="D745" s="3" t="s">
        <v>17</v>
      </c>
      <c r="E745" s="3" t="s">
        <v>18</v>
      </c>
      <c r="F745" s="1">
        <v>3.17</v>
      </c>
      <c r="G745" s="1">
        <v>164</v>
      </c>
      <c r="H745" s="3" t="s">
        <v>19</v>
      </c>
      <c r="I745" s="3" t="s">
        <v>104</v>
      </c>
      <c r="J745" s="2" t="s">
        <v>2325</v>
      </c>
      <c r="K745" s="3" t="s">
        <v>123</v>
      </c>
      <c r="L745" s="3" t="s">
        <v>124</v>
      </c>
      <c r="M745" s="3" t="s">
        <v>73</v>
      </c>
      <c r="N745" s="3" t="s">
        <v>2326</v>
      </c>
      <c r="O745" s="3" t="s">
        <v>2327</v>
      </c>
      <c r="P745">
        <f>IF(IFERROR(VLOOKUP(crocodile_dataset[[#This Row],[Observation ID]],A747:A1745,1,FALSE),0),1,0)</f>
        <v>0</v>
      </c>
    </row>
    <row r="746" spans="1:16" x14ac:dyDescent="0.2">
      <c r="A746" s="4">
        <v>745</v>
      </c>
      <c r="B746" s="3" t="s">
        <v>127</v>
      </c>
      <c r="C746" s="3" t="s">
        <v>128</v>
      </c>
      <c r="D746" s="3" t="s">
        <v>17</v>
      </c>
      <c r="E746" s="3" t="s">
        <v>18</v>
      </c>
      <c r="F746" s="1">
        <v>3.8</v>
      </c>
      <c r="G746" s="1">
        <v>535.1</v>
      </c>
      <c r="H746" s="3" t="s">
        <v>61</v>
      </c>
      <c r="I746" s="3" t="s">
        <v>104</v>
      </c>
      <c r="J746" s="2" t="s">
        <v>2328</v>
      </c>
      <c r="K746" s="3" t="s">
        <v>52</v>
      </c>
      <c r="L746" s="3" t="s">
        <v>479</v>
      </c>
      <c r="M746" s="3" t="s">
        <v>24</v>
      </c>
      <c r="N746" s="3" t="s">
        <v>2329</v>
      </c>
      <c r="O746" s="3" t="s">
        <v>2330</v>
      </c>
      <c r="P746">
        <f>IF(IFERROR(VLOOKUP(crocodile_dataset[[#This Row],[Observation ID]],A748:A1746,1,FALSE),0),1,0)</f>
        <v>0</v>
      </c>
    </row>
    <row r="747" spans="1:16" x14ac:dyDescent="0.2">
      <c r="A747" s="4">
        <v>746</v>
      </c>
      <c r="B747" s="3" t="s">
        <v>27</v>
      </c>
      <c r="C747" s="3" t="s">
        <v>28</v>
      </c>
      <c r="D747" s="3" t="s">
        <v>17</v>
      </c>
      <c r="E747" s="3" t="s">
        <v>18</v>
      </c>
      <c r="F747" s="1">
        <v>3.64</v>
      </c>
      <c r="G747" s="1">
        <v>211.9</v>
      </c>
      <c r="H747" s="3" t="s">
        <v>19</v>
      </c>
      <c r="I747" s="3" t="s">
        <v>38</v>
      </c>
      <c r="J747" s="2" t="s">
        <v>2331</v>
      </c>
      <c r="K747" s="3" t="s">
        <v>148</v>
      </c>
      <c r="L747" s="3" t="s">
        <v>317</v>
      </c>
      <c r="M747" s="3" t="s">
        <v>32</v>
      </c>
      <c r="N747" s="3" t="s">
        <v>2332</v>
      </c>
      <c r="O747" s="3" t="s">
        <v>2333</v>
      </c>
      <c r="P747">
        <f>IF(IFERROR(VLOOKUP(crocodile_dataset[[#This Row],[Observation ID]],A749:A1747,1,FALSE),0),1,0)</f>
        <v>0</v>
      </c>
    </row>
    <row r="748" spans="1:16" x14ac:dyDescent="0.2">
      <c r="A748" s="4">
        <v>747</v>
      </c>
      <c r="B748" s="3" t="s">
        <v>49</v>
      </c>
      <c r="C748" s="3" t="s">
        <v>50</v>
      </c>
      <c r="D748" s="3" t="s">
        <v>17</v>
      </c>
      <c r="E748" s="3" t="s">
        <v>18</v>
      </c>
      <c r="F748" s="1">
        <v>3.3</v>
      </c>
      <c r="G748" s="1">
        <v>214.5</v>
      </c>
      <c r="H748" s="3" t="s">
        <v>61</v>
      </c>
      <c r="I748" s="3" t="s">
        <v>38</v>
      </c>
      <c r="J748" s="2" t="s">
        <v>2334</v>
      </c>
      <c r="K748" s="3" t="s">
        <v>504</v>
      </c>
      <c r="L748" s="3" t="s">
        <v>153</v>
      </c>
      <c r="M748" s="3" t="s">
        <v>32</v>
      </c>
      <c r="N748" s="3" t="s">
        <v>2335</v>
      </c>
      <c r="O748" s="3" t="s">
        <v>2336</v>
      </c>
      <c r="P748">
        <f>IF(IFERROR(VLOOKUP(crocodile_dataset[[#This Row],[Observation ID]],A750:A1748,1,FALSE),0),1,0)</f>
        <v>0</v>
      </c>
    </row>
    <row r="749" spans="1:16" x14ac:dyDescent="0.2">
      <c r="A749" s="4">
        <v>748</v>
      </c>
      <c r="B749" s="3" t="s">
        <v>188</v>
      </c>
      <c r="C749" s="3" t="s">
        <v>189</v>
      </c>
      <c r="D749" s="3" t="s">
        <v>17</v>
      </c>
      <c r="E749" s="3" t="s">
        <v>18</v>
      </c>
      <c r="F749" s="1">
        <v>2.56</v>
      </c>
      <c r="G749" s="1">
        <v>101.3</v>
      </c>
      <c r="H749" s="3" t="s">
        <v>61</v>
      </c>
      <c r="I749" s="3" t="s">
        <v>20</v>
      </c>
      <c r="J749" s="2" t="s">
        <v>2337</v>
      </c>
      <c r="K749" s="3" t="s">
        <v>191</v>
      </c>
      <c r="L749" s="3" t="s">
        <v>23</v>
      </c>
      <c r="M749" s="3" t="s">
        <v>24</v>
      </c>
      <c r="N749" s="3" t="s">
        <v>2338</v>
      </c>
      <c r="O749" s="3" t="s">
        <v>2339</v>
      </c>
      <c r="P749">
        <f>IF(IFERROR(VLOOKUP(crocodile_dataset[[#This Row],[Observation ID]],A751:A1749,1,FALSE),0),1,0)</f>
        <v>0</v>
      </c>
    </row>
    <row r="750" spans="1:16" x14ac:dyDescent="0.2">
      <c r="A750" s="4">
        <v>749</v>
      </c>
      <c r="B750" s="3" t="s">
        <v>115</v>
      </c>
      <c r="C750" s="3" t="s">
        <v>116</v>
      </c>
      <c r="D750" s="3" t="s">
        <v>17</v>
      </c>
      <c r="E750" s="3" t="s">
        <v>18</v>
      </c>
      <c r="F750" s="1">
        <v>2.86</v>
      </c>
      <c r="G750" s="1">
        <v>296.2</v>
      </c>
      <c r="H750" s="3" t="s">
        <v>37</v>
      </c>
      <c r="I750" s="3" t="s">
        <v>104</v>
      </c>
      <c r="J750" s="2" t="s">
        <v>1648</v>
      </c>
      <c r="K750" s="3" t="s">
        <v>79</v>
      </c>
      <c r="L750" s="3" t="s">
        <v>153</v>
      </c>
      <c r="M750" s="3" t="s">
        <v>24</v>
      </c>
      <c r="N750" s="3" t="s">
        <v>2340</v>
      </c>
      <c r="O750" s="3" t="s">
        <v>2341</v>
      </c>
      <c r="P750">
        <f>IF(IFERROR(VLOOKUP(crocodile_dataset[[#This Row],[Observation ID]],A752:A1750,1,FALSE),0),1,0)</f>
        <v>0</v>
      </c>
    </row>
    <row r="751" spans="1:16" x14ac:dyDescent="0.2">
      <c r="A751" s="4">
        <v>750</v>
      </c>
      <c r="B751" s="3" t="s">
        <v>27</v>
      </c>
      <c r="C751" s="3" t="s">
        <v>28</v>
      </c>
      <c r="D751" s="3" t="s">
        <v>17</v>
      </c>
      <c r="E751" s="3" t="s">
        <v>18</v>
      </c>
      <c r="F751" s="1">
        <v>3.62</v>
      </c>
      <c r="G751" s="1">
        <v>280</v>
      </c>
      <c r="H751" s="3" t="s">
        <v>61</v>
      </c>
      <c r="I751" s="3" t="s">
        <v>20</v>
      </c>
      <c r="J751" s="2" t="s">
        <v>2342</v>
      </c>
      <c r="K751" s="3" t="s">
        <v>388</v>
      </c>
      <c r="L751" s="3" t="s">
        <v>389</v>
      </c>
      <c r="M751" s="3" t="s">
        <v>32</v>
      </c>
      <c r="N751" s="3" t="s">
        <v>2343</v>
      </c>
      <c r="O751" s="3" t="s">
        <v>2344</v>
      </c>
      <c r="P751">
        <f>IF(IFERROR(VLOOKUP(crocodile_dataset[[#This Row],[Observation ID]],A753:A1751,1,FALSE),0),1,0)</f>
        <v>0</v>
      </c>
    </row>
    <row r="752" spans="1:16" x14ac:dyDescent="0.2">
      <c r="A752" s="4">
        <v>751</v>
      </c>
      <c r="B752" s="3" t="s">
        <v>49</v>
      </c>
      <c r="C752" s="3" t="s">
        <v>50</v>
      </c>
      <c r="D752" s="3" t="s">
        <v>17</v>
      </c>
      <c r="E752" s="3" t="s">
        <v>18</v>
      </c>
      <c r="F752" s="1">
        <v>2.5</v>
      </c>
      <c r="G752" s="1">
        <v>109.2</v>
      </c>
      <c r="H752" s="3" t="s">
        <v>37</v>
      </c>
      <c r="I752" s="3" t="s">
        <v>38</v>
      </c>
      <c r="J752" s="2" t="s">
        <v>2345</v>
      </c>
      <c r="K752" s="3" t="s">
        <v>52</v>
      </c>
      <c r="L752" s="3" t="s">
        <v>56</v>
      </c>
      <c r="M752" s="3" t="s">
        <v>32</v>
      </c>
      <c r="N752" s="3" t="s">
        <v>2346</v>
      </c>
      <c r="O752" s="3" t="s">
        <v>2347</v>
      </c>
      <c r="P752">
        <f>IF(IFERROR(VLOOKUP(crocodile_dataset[[#This Row],[Observation ID]],A754:A1752,1,FALSE),0),1,0)</f>
        <v>0</v>
      </c>
    </row>
    <row r="753" spans="1:16" x14ac:dyDescent="0.2">
      <c r="A753" s="4">
        <v>752</v>
      </c>
      <c r="B753" s="3" t="s">
        <v>15</v>
      </c>
      <c r="C753" s="3" t="s">
        <v>16</v>
      </c>
      <c r="D753" s="3" t="s">
        <v>17</v>
      </c>
      <c r="E753" s="3" t="s">
        <v>18</v>
      </c>
      <c r="F753" s="1">
        <v>2.66</v>
      </c>
      <c r="G753" s="1">
        <v>120.3</v>
      </c>
      <c r="H753" s="3" t="s">
        <v>61</v>
      </c>
      <c r="I753" s="3" t="s">
        <v>38</v>
      </c>
      <c r="J753" s="2" t="s">
        <v>2348</v>
      </c>
      <c r="K753" s="3" t="s">
        <v>45</v>
      </c>
      <c r="L753" s="3" t="s">
        <v>23</v>
      </c>
      <c r="M753" s="3" t="s">
        <v>24</v>
      </c>
      <c r="N753" s="3" t="s">
        <v>2349</v>
      </c>
      <c r="O753" s="3" t="s">
        <v>2350</v>
      </c>
      <c r="P753">
        <f>IF(IFERROR(VLOOKUP(crocodile_dataset[[#This Row],[Observation ID]],A755:A1753,1,FALSE),0),1,0)</f>
        <v>0</v>
      </c>
    </row>
    <row r="754" spans="1:16" x14ac:dyDescent="0.2">
      <c r="A754" s="4">
        <v>753</v>
      </c>
      <c r="B754" s="3" t="s">
        <v>145</v>
      </c>
      <c r="C754" s="3" t="s">
        <v>146</v>
      </c>
      <c r="D754" s="3" t="s">
        <v>17</v>
      </c>
      <c r="E754" s="3" t="s">
        <v>18</v>
      </c>
      <c r="F754" s="1">
        <v>2.96</v>
      </c>
      <c r="G754" s="1">
        <v>139.6</v>
      </c>
      <c r="H754" s="3" t="s">
        <v>19</v>
      </c>
      <c r="I754" s="3" t="s">
        <v>38</v>
      </c>
      <c r="J754" s="2" t="s">
        <v>2351</v>
      </c>
      <c r="K754" s="3" t="s">
        <v>148</v>
      </c>
      <c r="L754" s="3" t="s">
        <v>23</v>
      </c>
      <c r="M754" s="3" t="s">
        <v>41</v>
      </c>
      <c r="N754" s="3" t="s">
        <v>2352</v>
      </c>
      <c r="O754" s="3" t="s">
        <v>2353</v>
      </c>
      <c r="P754">
        <f>IF(IFERROR(VLOOKUP(crocodile_dataset[[#This Row],[Observation ID]],A756:A1754,1,FALSE),0),1,0)</f>
        <v>0</v>
      </c>
    </row>
    <row r="755" spans="1:16" x14ac:dyDescent="0.2">
      <c r="A755" s="4">
        <v>754</v>
      </c>
      <c r="B755" s="3" t="s">
        <v>49</v>
      </c>
      <c r="C755" s="3" t="s">
        <v>50</v>
      </c>
      <c r="D755" s="3" t="s">
        <v>17</v>
      </c>
      <c r="E755" s="3" t="s">
        <v>18</v>
      </c>
      <c r="F755" s="1">
        <v>1.99</v>
      </c>
      <c r="G755" s="1">
        <v>91.7</v>
      </c>
      <c r="H755" s="3" t="s">
        <v>37</v>
      </c>
      <c r="I755" s="3" t="s">
        <v>38</v>
      </c>
      <c r="J755" s="2" t="s">
        <v>2354</v>
      </c>
      <c r="K755" s="3" t="s">
        <v>52</v>
      </c>
      <c r="L755" s="3" t="s">
        <v>153</v>
      </c>
      <c r="M755" s="3" t="s">
        <v>32</v>
      </c>
      <c r="N755" s="3" t="s">
        <v>2355</v>
      </c>
      <c r="O755" s="3" t="s">
        <v>2356</v>
      </c>
      <c r="P755">
        <f>IF(IFERROR(VLOOKUP(crocodile_dataset[[#This Row],[Observation ID]],A757:A1755,1,FALSE),0),1,0)</f>
        <v>0</v>
      </c>
    </row>
    <row r="756" spans="1:16" x14ac:dyDescent="0.2">
      <c r="A756" s="4">
        <v>755</v>
      </c>
      <c r="B756" s="3" t="s">
        <v>183</v>
      </c>
      <c r="C756" s="3" t="s">
        <v>184</v>
      </c>
      <c r="D756" s="3" t="s">
        <v>17</v>
      </c>
      <c r="E756" s="3" t="s">
        <v>18</v>
      </c>
      <c r="F756" s="1">
        <v>1.61</v>
      </c>
      <c r="G756" s="1">
        <v>43.5</v>
      </c>
      <c r="H756" s="3" t="s">
        <v>19</v>
      </c>
      <c r="I756" s="3" t="s">
        <v>104</v>
      </c>
      <c r="J756" s="2" t="s">
        <v>2357</v>
      </c>
      <c r="K756" s="3" t="s">
        <v>130</v>
      </c>
      <c r="L756" s="3" t="s">
        <v>788</v>
      </c>
      <c r="M756" s="3" t="s">
        <v>41</v>
      </c>
      <c r="N756" s="3" t="s">
        <v>2358</v>
      </c>
      <c r="O756" s="3" t="s">
        <v>2359</v>
      </c>
      <c r="P756">
        <f>IF(IFERROR(VLOOKUP(crocodile_dataset[[#This Row],[Observation ID]],A758:A1756,1,FALSE),0),1,0)</f>
        <v>0</v>
      </c>
    </row>
    <row r="757" spans="1:16" x14ac:dyDescent="0.2">
      <c r="A757" s="4">
        <v>756</v>
      </c>
      <c r="B757" s="3" t="s">
        <v>145</v>
      </c>
      <c r="C757" s="3" t="s">
        <v>146</v>
      </c>
      <c r="D757" s="3" t="s">
        <v>17</v>
      </c>
      <c r="E757" s="3" t="s">
        <v>18</v>
      </c>
      <c r="F757" s="1">
        <v>1.22</v>
      </c>
      <c r="G757" s="1">
        <v>41.4</v>
      </c>
      <c r="H757" s="3" t="s">
        <v>37</v>
      </c>
      <c r="I757" s="3" t="s">
        <v>104</v>
      </c>
      <c r="J757" s="2" t="s">
        <v>2360</v>
      </c>
      <c r="K757" s="3" t="s">
        <v>148</v>
      </c>
      <c r="L757" s="3" t="s">
        <v>475</v>
      </c>
      <c r="M757" s="3" t="s">
        <v>41</v>
      </c>
      <c r="N757" s="3" t="s">
        <v>2361</v>
      </c>
      <c r="O757" s="3" t="s">
        <v>2362</v>
      </c>
      <c r="P757">
        <f>IF(IFERROR(VLOOKUP(crocodile_dataset[[#This Row],[Observation ID]],A759:A1757,1,FALSE),0),1,0)</f>
        <v>0</v>
      </c>
    </row>
    <row r="758" spans="1:16" x14ac:dyDescent="0.2">
      <c r="A758" s="4">
        <v>757</v>
      </c>
      <c r="B758" s="3" t="s">
        <v>201</v>
      </c>
      <c r="C758" s="3" t="s">
        <v>202</v>
      </c>
      <c r="D758" s="3" t="s">
        <v>17</v>
      </c>
      <c r="E758" s="3" t="s">
        <v>203</v>
      </c>
      <c r="F758" s="1">
        <v>0.53</v>
      </c>
      <c r="G758" s="1">
        <v>40.299999999999997</v>
      </c>
      <c r="H758" s="3" t="s">
        <v>156</v>
      </c>
      <c r="I758" s="3" t="s">
        <v>104</v>
      </c>
      <c r="J758" s="2" t="s">
        <v>2363</v>
      </c>
      <c r="K758" s="3" t="s">
        <v>538</v>
      </c>
      <c r="L758" s="3" t="s">
        <v>259</v>
      </c>
      <c r="M758" s="3" t="s">
        <v>41</v>
      </c>
      <c r="N758" s="3" t="s">
        <v>716</v>
      </c>
      <c r="O758" s="3" t="s">
        <v>2364</v>
      </c>
      <c r="P758">
        <f>IF(IFERROR(VLOOKUP(crocodile_dataset[[#This Row],[Observation ID]],A760:A1758,1,FALSE),0),1,0)</f>
        <v>0</v>
      </c>
    </row>
    <row r="759" spans="1:16" x14ac:dyDescent="0.2">
      <c r="A759" s="4">
        <v>758</v>
      </c>
      <c r="B759" s="3" t="s">
        <v>120</v>
      </c>
      <c r="C759" s="3" t="s">
        <v>121</v>
      </c>
      <c r="D759" s="3" t="s">
        <v>17</v>
      </c>
      <c r="E759" s="3" t="s">
        <v>18</v>
      </c>
      <c r="F759" s="1">
        <v>2.2599999999999998</v>
      </c>
      <c r="G759" s="1">
        <v>78.7</v>
      </c>
      <c r="H759" s="3" t="s">
        <v>61</v>
      </c>
      <c r="I759" s="3" t="s">
        <v>104</v>
      </c>
      <c r="J759" s="2" t="s">
        <v>2365</v>
      </c>
      <c r="K759" s="3" t="s">
        <v>135</v>
      </c>
      <c r="L759" s="3" t="s">
        <v>46</v>
      </c>
      <c r="M759" s="3" t="s">
        <v>73</v>
      </c>
      <c r="N759" s="3" t="s">
        <v>2366</v>
      </c>
      <c r="O759" s="3" t="s">
        <v>2367</v>
      </c>
      <c r="P759">
        <f>IF(IFERROR(VLOOKUP(crocodile_dataset[[#This Row],[Observation ID]],A761:A1759,1,FALSE),0),1,0)</f>
        <v>0</v>
      </c>
    </row>
    <row r="760" spans="1:16" x14ac:dyDescent="0.2">
      <c r="A760" s="4">
        <v>759</v>
      </c>
      <c r="B760" s="3" t="s">
        <v>35</v>
      </c>
      <c r="C760" s="3" t="s">
        <v>36</v>
      </c>
      <c r="D760" s="3" t="s">
        <v>17</v>
      </c>
      <c r="E760" s="3" t="s">
        <v>18</v>
      </c>
      <c r="F760" s="1">
        <v>3.9</v>
      </c>
      <c r="G760" s="1">
        <v>413.2</v>
      </c>
      <c r="H760" s="3" t="s">
        <v>19</v>
      </c>
      <c r="I760" s="3" t="s">
        <v>20</v>
      </c>
      <c r="J760" s="2" t="s">
        <v>2368</v>
      </c>
      <c r="K760" s="3" t="s">
        <v>30</v>
      </c>
      <c r="L760" s="3" t="s">
        <v>244</v>
      </c>
      <c r="M760" s="3" t="s">
        <v>41</v>
      </c>
      <c r="N760" s="3" t="s">
        <v>2369</v>
      </c>
      <c r="O760" s="3" t="s">
        <v>2370</v>
      </c>
      <c r="P760">
        <f>IF(IFERROR(VLOOKUP(crocodile_dataset[[#This Row],[Observation ID]],A762:A1760,1,FALSE),0),1,0)</f>
        <v>0</v>
      </c>
    </row>
    <row r="761" spans="1:16" x14ac:dyDescent="0.2">
      <c r="A761" s="4">
        <v>760</v>
      </c>
      <c r="B761" s="3" t="s">
        <v>59</v>
      </c>
      <c r="C761" s="3" t="s">
        <v>60</v>
      </c>
      <c r="D761" s="3" t="s">
        <v>17</v>
      </c>
      <c r="E761" s="3" t="s">
        <v>18</v>
      </c>
      <c r="F761" s="1">
        <v>2.34</v>
      </c>
      <c r="G761" s="1">
        <v>90.2</v>
      </c>
      <c r="H761" s="3" t="s">
        <v>61</v>
      </c>
      <c r="I761" s="3" t="s">
        <v>38</v>
      </c>
      <c r="J761" s="2" t="s">
        <v>2371</v>
      </c>
      <c r="K761" s="3" t="s">
        <v>293</v>
      </c>
      <c r="L761" s="3" t="s">
        <v>64</v>
      </c>
      <c r="M761" s="3" t="s">
        <v>41</v>
      </c>
      <c r="N761" s="3" t="s">
        <v>2372</v>
      </c>
      <c r="O761" s="3" t="s">
        <v>2373</v>
      </c>
      <c r="P761">
        <f>IF(IFERROR(VLOOKUP(crocodile_dataset[[#This Row],[Observation ID]],A763:A1761,1,FALSE),0),1,0)</f>
        <v>0</v>
      </c>
    </row>
    <row r="762" spans="1:16" x14ac:dyDescent="0.2">
      <c r="A762" s="4">
        <v>761</v>
      </c>
      <c r="B762" s="3" t="s">
        <v>183</v>
      </c>
      <c r="C762" s="3" t="s">
        <v>184</v>
      </c>
      <c r="D762" s="3" t="s">
        <v>17</v>
      </c>
      <c r="E762" s="3" t="s">
        <v>18</v>
      </c>
      <c r="F762" s="1">
        <v>1.8</v>
      </c>
      <c r="G762" s="1">
        <v>44.7</v>
      </c>
      <c r="H762" s="3" t="s">
        <v>19</v>
      </c>
      <c r="I762" s="3" t="s">
        <v>38</v>
      </c>
      <c r="J762" s="2" t="s">
        <v>2374</v>
      </c>
      <c r="K762" s="3" t="s">
        <v>130</v>
      </c>
      <c r="L762" s="3" t="s">
        <v>788</v>
      </c>
      <c r="M762" s="3" t="s">
        <v>41</v>
      </c>
      <c r="N762" s="3" t="s">
        <v>2375</v>
      </c>
      <c r="O762" s="3" t="s">
        <v>2376</v>
      </c>
      <c r="P762">
        <f>IF(IFERROR(VLOOKUP(crocodile_dataset[[#This Row],[Observation ID]],A764:A1762,1,FALSE),0),1,0)</f>
        <v>0</v>
      </c>
    </row>
    <row r="763" spans="1:16" x14ac:dyDescent="0.2">
      <c r="A763" s="4">
        <v>762</v>
      </c>
      <c r="B763" s="3" t="s">
        <v>49</v>
      </c>
      <c r="C763" s="3" t="s">
        <v>50</v>
      </c>
      <c r="D763" s="3" t="s">
        <v>17</v>
      </c>
      <c r="E763" s="3" t="s">
        <v>18</v>
      </c>
      <c r="F763" s="1">
        <v>3.26</v>
      </c>
      <c r="G763" s="1">
        <v>184.9</v>
      </c>
      <c r="H763" s="3" t="s">
        <v>19</v>
      </c>
      <c r="I763" s="3" t="s">
        <v>38</v>
      </c>
      <c r="J763" s="2" t="s">
        <v>2377</v>
      </c>
      <c r="K763" s="3" t="s">
        <v>161</v>
      </c>
      <c r="L763" s="3" t="s">
        <v>56</v>
      </c>
      <c r="M763" s="3" t="s">
        <v>32</v>
      </c>
      <c r="N763" s="3" t="s">
        <v>2378</v>
      </c>
      <c r="O763" s="3" t="s">
        <v>2379</v>
      </c>
      <c r="P763">
        <f>IF(IFERROR(VLOOKUP(crocodile_dataset[[#This Row],[Observation ID]],A765:A1763,1,FALSE),0),1,0)</f>
        <v>0</v>
      </c>
    </row>
    <row r="764" spans="1:16" x14ac:dyDescent="0.2">
      <c r="A764" s="4">
        <v>763</v>
      </c>
      <c r="B764" s="3" t="s">
        <v>35</v>
      </c>
      <c r="C764" s="3" t="s">
        <v>36</v>
      </c>
      <c r="D764" s="3" t="s">
        <v>17</v>
      </c>
      <c r="E764" s="3" t="s">
        <v>18</v>
      </c>
      <c r="F764" s="1">
        <v>0.8</v>
      </c>
      <c r="G764" s="1">
        <v>102.1</v>
      </c>
      <c r="H764" s="3" t="s">
        <v>156</v>
      </c>
      <c r="I764" s="3" t="s">
        <v>20</v>
      </c>
      <c r="J764" s="2" t="s">
        <v>2380</v>
      </c>
      <c r="K764" s="3" t="s">
        <v>30</v>
      </c>
      <c r="L764" s="3" t="s">
        <v>40</v>
      </c>
      <c r="M764" s="3" t="s">
        <v>41</v>
      </c>
      <c r="N764" s="3" t="s">
        <v>2381</v>
      </c>
      <c r="O764" s="3" t="s">
        <v>2382</v>
      </c>
      <c r="P764">
        <f>IF(IFERROR(VLOOKUP(crocodile_dataset[[#This Row],[Observation ID]],A766:A1764,1,FALSE),0),1,0)</f>
        <v>0</v>
      </c>
    </row>
    <row r="765" spans="1:16" x14ac:dyDescent="0.2">
      <c r="A765" s="4">
        <v>764</v>
      </c>
      <c r="B765" s="3" t="s">
        <v>87</v>
      </c>
      <c r="C765" s="3" t="s">
        <v>88</v>
      </c>
      <c r="D765" s="3" t="s">
        <v>17</v>
      </c>
      <c r="E765" s="3" t="s">
        <v>69</v>
      </c>
      <c r="F765" s="1">
        <v>1.31</v>
      </c>
      <c r="G765" s="1">
        <v>17</v>
      </c>
      <c r="H765" s="3" t="s">
        <v>19</v>
      </c>
      <c r="I765" s="3" t="s">
        <v>104</v>
      </c>
      <c r="J765" s="2" t="s">
        <v>2383</v>
      </c>
      <c r="K765" s="3" t="s">
        <v>106</v>
      </c>
      <c r="L765" s="3" t="s">
        <v>72</v>
      </c>
      <c r="M765" s="3" t="s">
        <v>32</v>
      </c>
      <c r="N765" s="3" t="s">
        <v>2384</v>
      </c>
      <c r="O765" s="3" t="s">
        <v>2385</v>
      </c>
      <c r="P765">
        <f>IF(IFERROR(VLOOKUP(crocodile_dataset[[#This Row],[Observation ID]],A767:A1765,1,FALSE),0),1,0)</f>
        <v>0</v>
      </c>
    </row>
    <row r="766" spans="1:16" x14ac:dyDescent="0.2">
      <c r="A766" s="4">
        <v>765</v>
      </c>
      <c r="B766" s="3" t="s">
        <v>207</v>
      </c>
      <c r="C766" s="3" t="s">
        <v>208</v>
      </c>
      <c r="D766" s="3" t="s">
        <v>17</v>
      </c>
      <c r="E766" s="3" t="s">
        <v>18</v>
      </c>
      <c r="F766" s="1">
        <v>2.1800000000000002</v>
      </c>
      <c r="G766" s="1">
        <v>71.2</v>
      </c>
      <c r="H766" s="3" t="s">
        <v>19</v>
      </c>
      <c r="I766" s="3" t="s">
        <v>20</v>
      </c>
      <c r="J766" s="2" t="s">
        <v>2386</v>
      </c>
      <c r="K766" s="3" t="s">
        <v>210</v>
      </c>
      <c r="L766" s="3" t="s">
        <v>211</v>
      </c>
      <c r="M766" s="3" t="s">
        <v>24</v>
      </c>
      <c r="N766" s="3" t="s">
        <v>2387</v>
      </c>
      <c r="O766" s="3" t="s">
        <v>2388</v>
      </c>
      <c r="P766">
        <f>IF(IFERROR(VLOOKUP(crocodile_dataset[[#This Row],[Observation ID]],A768:A1766,1,FALSE),0),1,0)</f>
        <v>0</v>
      </c>
    </row>
    <row r="767" spans="1:16" x14ac:dyDescent="0.2">
      <c r="A767" s="4">
        <v>766</v>
      </c>
      <c r="B767" s="3" t="s">
        <v>49</v>
      </c>
      <c r="C767" s="3" t="s">
        <v>50</v>
      </c>
      <c r="D767" s="3" t="s">
        <v>17</v>
      </c>
      <c r="E767" s="3" t="s">
        <v>18</v>
      </c>
      <c r="F767" s="1">
        <v>3.49</v>
      </c>
      <c r="G767" s="1">
        <v>233.2</v>
      </c>
      <c r="H767" s="3" t="s">
        <v>19</v>
      </c>
      <c r="I767" s="3" t="s">
        <v>104</v>
      </c>
      <c r="J767" s="2" t="s">
        <v>2389</v>
      </c>
      <c r="K767" s="3" t="s">
        <v>52</v>
      </c>
      <c r="L767" s="3" t="s">
        <v>46</v>
      </c>
      <c r="M767" s="3" t="s">
        <v>32</v>
      </c>
      <c r="N767" s="3" t="s">
        <v>2390</v>
      </c>
      <c r="O767" s="3" t="s">
        <v>2391</v>
      </c>
      <c r="P767">
        <f>IF(IFERROR(VLOOKUP(crocodile_dataset[[#This Row],[Observation ID]],A769:A1767,1,FALSE),0),1,0)</f>
        <v>0</v>
      </c>
    </row>
    <row r="768" spans="1:16" x14ac:dyDescent="0.2">
      <c r="A768" s="4">
        <v>767</v>
      </c>
      <c r="B768" s="3" t="s">
        <v>15</v>
      </c>
      <c r="C768" s="3" t="s">
        <v>16</v>
      </c>
      <c r="D768" s="3" t="s">
        <v>17</v>
      </c>
      <c r="E768" s="3" t="s">
        <v>18</v>
      </c>
      <c r="F768" s="1">
        <v>2.64</v>
      </c>
      <c r="G768" s="1">
        <v>117.3</v>
      </c>
      <c r="H768" s="3" t="s">
        <v>61</v>
      </c>
      <c r="I768" s="3" t="s">
        <v>104</v>
      </c>
      <c r="J768" s="2" t="s">
        <v>2392</v>
      </c>
      <c r="K768" s="3" t="s">
        <v>22</v>
      </c>
      <c r="L768" s="3" t="s">
        <v>46</v>
      </c>
      <c r="M768" s="3" t="s">
        <v>24</v>
      </c>
      <c r="N768" s="3" t="s">
        <v>2393</v>
      </c>
      <c r="O768" s="3" t="s">
        <v>2394</v>
      </c>
      <c r="P768">
        <f>IF(IFERROR(VLOOKUP(crocodile_dataset[[#This Row],[Observation ID]],A770:A1768,1,FALSE),0),1,0)</f>
        <v>0</v>
      </c>
    </row>
    <row r="769" spans="1:16" x14ac:dyDescent="0.2">
      <c r="A769" s="4">
        <v>768</v>
      </c>
      <c r="B769" s="3" t="s">
        <v>183</v>
      </c>
      <c r="C769" s="3" t="s">
        <v>184</v>
      </c>
      <c r="D769" s="3" t="s">
        <v>17</v>
      </c>
      <c r="E769" s="3" t="s">
        <v>18</v>
      </c>
      <c r="F769" s="1">
        <v>2.27</v>
      </c>
      <c r="G769" s="1">
        <v>87.5</v>
      </c>
      <c r="H769" s="3" t="s">
        <v>61</v>
      </c>
      <c r="I769" s="3" t="s">
        <v>104</v>
      </c>
      <c r="J769" s="2" t="s">
        <v>2395</v>
      </c>
      <c r="K769" s="3" t="s">
        <v>130</v>
      </c>
      <c r="L769" s="3" t="s">
        <v>46</v>
      </c>
      <c r="M769" s="3" t="s">
        <v>41</v>
      </c>
      <c r="N769" s="3" t="s">
        <v>2396</v>
      </c>
      <c r="O769" s="3" t="s">
        <v>2397</v>
      </c>
      <c r="P769">
        <f>IF(IFERROR(VLOOKUP(crocodile_dataset[[#This Row],[Observation ID]],A771:A1769,1,FALSE),0),1,0)</f>
        <v>0</v>
      </c>
    </row>
    <row r="770" spans="1:16" x14ac:dyDescent="0.2">
      <c r="A770" s="4">
        <v>769</v>
      </c>
      <c r="B770" s="3" t="s">
        <v>201</v>
      </c>
      <c r="C770" s="3" t="s">
        <v>202</v>
      </c>
      <c r="D770" s="3" t="s">
        <v>17</v>
      </c>
      <c r="E770" s="3" t="s">
        <v>203</v>
      </c>
      <c r="F770" s="1">
        <v>1.99</v>
      </c>
      <c r="G770" s="1">
        <v>75.900000000000006</v>
      </c>
      <c r="H770" s="3" t="s">
        <v>61</v>
      </c>
      <c r="I770" s="3" t="s">
        <v>104</v>
      </c>
      <c r="J770" s="2" t="s">
        <v>2398</v>
      </c>
      <c r="K770" s="3" t="s">
        <v>248</v>
      </c>
      <c r="L770" s="3" t="s">
        <v>23</v>
      </c>
      <c r="M770" s="3" t="s">
        <v>41</v>
      </c>
      <c r="N770" s="3" t="s">
        <v>2399</v>
      </c>
      <c r="O770" s="3" t="s">
        <v>2400</v>
      </c>
      <c r="P770">
        <f>IF(IFERROR(VLOOKUP(crocodile_dataset[[#This Row],[Observation ID]],A772:A1770,1,FALSE),0),1,0)</f>
        <v>0</v>
      </c>
    </row>
    <row r="771" spans="1:16" x14ac:dyDescent="0.2">
      <c r="A771" s="4">
        <v>770</v>
      </c>
      <c r="B771" s="3" t="s">
        <v>127</v>
      </c>
      <c r="C771" s="3" t="s">
        <v>128</v>
      </c>
      <c r="D771" s="3" t="s">
        <v>17</v>
      </c>
      <c r="E771" s="3" t="s">
        <v>18</v>
      </c>
      <c r="F771" s="1">
        <v>3.58</v>
      </c>
      <c r="G771" s="1">
        <v>498.9</v>
      </c>
      <c r="H771" s="3" t="s">
        <v>37</v>
      </c>
      <c r="I771" s="3" t="s">
        <v>38</v>
      </c>
      <c r="J771" s="2" t="s">
        <v>2401</v>
      </c>
      <c r="K771" s="3" t="s">
        <v>130</v>
      </c>
      <c r="L771" s="3" t="s">
        <v>31</v>
      </c>
      <c r="M771" s="3" t="s">
        <v>24</v>
      </c>
      <c r="N771" s="3" t="s">
        <v>1127</v>
      </c>
      <c r="O771" s="3" t="s">
        <v>2402</v>
      </c>
      <c r="P771">
        <f>IF(IFERROR(VLOOKUP(crocodile_dataset[[#This Row],[Observation ID]],A773:A1771,1,FALSE),0),1,0)</f>
        <v>0</v>
      </c>
    </row>
    <row r="772" spans="1:16" x14ac:dyDescent="0.2">
      <c r="A772" s="4">
        <v>771</v>
      </c>
      <c r="B772" s="3" t="s">
        <v>59</v>
      </c>
      <c r="C772" s="3" t="s">
        <v>60</v>
      </c>
      <c r="D772" s="3" t="s">
        <v>17</v>
      </c>
      <c r="E772" s="3" t="s">
        <v>18</v>
      </c>
      <c r="F772" s="1">
        <v>0.6</v>
      </c>
      <c r="G772" s="1">
        <v>29</v>
      </c>
      <c r="H772" s="3" t="s">
        <v>156</v>
      </c>
      <c r="I772" s="3" t="s">
        <v>38</v>
      </c>
      <c r="J772" s="2" t="s">
        <v>2403</v>
      </c>
      <c r="K772" s="3" t="s">
        <v>293</v>
      </c>
      <c r="L772" s="3" t="s">
        <v>23</v>
      </c>
      <c r="M772" s="3" t="s">
        <v>41</v>
      </c>
      <c r="N772" s="3" t="s">
        <v>2404</v>
      </c>
      <c r="O772" s="3" t="s">
        <v>2405</v>
      </c>
      <c r="P772">
        <f>IF(IFERROR(VLOOKUP(crocodile_dataset[[#This Row],[Observation ID]],A774:A1772,1,FALSE),0),1,0)</f>
        <v>0</v>
      </c>
    </row>
    <row r="773" spans="1:16" x14ac:dyDescent="0.2">
      <c r="A773" s="4">
        <v>772</v>
      </c>
      <c r="B773" s="3" t="s">
        <v>15</v>
      </c>
      <c r="C773" s="3" t="s">
        <v>16</v>
      </c>
      <c r="D773" s="3" t="s">
        <v>17</v>
      </c>
      <c r="E773" s="3" t="s">
        <v>18</v>
      </c>
      <c r="F773" s="1">
        <v>2.96</v>
      </c>
      <c r="G773" s="1">
        <v>132</v>
      </c>
      <c r="H773" s="3" t="s">
        <v>19</v>
      </c>
      <c r="I773" s="3" t="s">
        <v>38</v>
      </c>
      <c r="J773" s="2" t="s">
        <v>2406</v>
      </c>
      <c r="K773" s="3" t="s">
        <v>233</v>
      </c>
      <c r="L773" s="3" t="s">
        <v>23</v>
      </c>
      <c r="M773" s="3" t="s">
        <v>24</v>
      </c>
      <c r="N773" s="3" t="s">
        <v>2407</v>
      </c>
      <c r="O773" s="3" t="s">
        <v>2408</v>
      </c>
      <c r="P773">
        <f>IF(IFERROR(VLOOKUP(crocodile_dataset[[#This Row],[Observation ID]],A775:A1773,1,FALSE),0),1,0)</f>
        <v>0</v>
      </c>
    </row>
    <row r="774" spans="1:16" x14ac:dyDescent="0.2">
      <c r="A774" s="4">
        <v>773</v>
      </c>
      <c r="B774" s="3" t="s">
        <v>145</v>
      </c>
      <c r="C774" s="3" t="s">
        <v>146</v>
      </c>
      <c r="D774" s="3" t="s">
        <v>17</v>
      </c>
      <c r="E774" s="3" t="s">
        <v>18</v>
      </c>
      <c r="F774" s="1">
        <v>2.12</v>
      </c>
      <c r="G774" s="1">
        <v>83.9</v>
      </c>
      <c r="H774" s="3" t="s">
        <v>61</v>
      </c>
      <c r="I774" s="3" t="s">
        <v>104</v>
      </c>
      <c r="J774" s="2" t="s">
        <v>2409</v>
      </c>
      <c r="K774" s="3" t="s">
        <v>148</v>
      </c>
      <c r="L774" s="3" t="s">
        <v>23</v>
      </c>
      <c r="M774" s="3" t="s">
        <v>41</v>
      </c>
      <c r="N774" s="3" t="s">
        <v>2410</v>
      </c>
      <c r="O774" s="3" t="s">
        <v>2411</v>
      </c>
      <c r="P774">
        <f>IF(IFERROR(VLOOKUP(crocodile_dataset[[#This Row],[Observation ID]],A776:A1774,1,FALSE),0),1,0)</f>
        <v>0</v>
      </c>
    </row>
    <row r="775" spans="1:16" x14ac:dyDescent="0.2">
      <c r="A775" s="4">
        <v>774</v>
      </c>
      <c r="B775" s="3" t="s">
        <v>87</v>
      </c>
      <c r="C775" s="3" t="s">
        <v>88</v>
      </c>
      <c r="D775" s="3" t="s">
        <v>17</v>
      </c>
      <c r="E775" s="3" t="s">
        <v>69</v>
      </c>
      <c r="F775" s="1">
        <v>1.32</v>
      </c>
      <c r="G775" s="1">
        <v>14.6</v>
      </c>
      <c r="H775" s="3" t="s">
        <v>19</v>
      </c>
      <c r="I775" s="3" t="s">
        <v>104</v>
      </c>
      <c r="J775" s="2" t="s">
        <v>2412</v>
      </c>
      <c r="K775" s="3" t="s">
        <v>248</v>
      </c>
      <c r="L775" s="3" t="s">
        <v>91</v>
      </c>
      <c r="M775" s="3" t="s">
        <v>32</v>
      </c>
      <c r="N775" s="3" t="s">
        <v>2413</v>
      </c>
      <c r="O775" s="3" t="s">
        <v>2414</v>
      </c>
      <c r="P775">
        <f>IF(IFERROR(VLOOKUP(crocodile_dataset[[#This Row],[Observation ID]],A777:A1775,1,FALSE),0),1,0)</f>
        <v>0</v>
      </c>
    </row>
    <row r="776" spans="1:16" x14ac:dyDescent="0.2">
      <c r="A776" s="4">
        <v>775</v>
      </c>
      <c r="B776" s="3" t="s">
        <v>87</v>
      </c>
      <c r="C776" s="3" t="s">
        <v>88</v>
      </c>
      <c r="D776" s="3" t="s">
        <v>17</v>
      </c>
      <c r="E776" s="3" t="s">
        <v>69</v>
      </c>
      <c r="F776" s="1">
        <v>1.04</v>
      </c>
      <c r="G776" s="1">
        <v>9.5</v>
      </c>
      <c r="H776" s="3" t="s">
        <v>19</v>
      </c>
      <c r="I776" s="3" t="s">
        <v>20</v>
      </c>
      <c r="J776" s="2" t="s">
        <v>2415</v>
      </c>
      <c r="K776" s="3" t="s">
        <v>297</v>
      </c>
      <c r="L776" s="3" t="s">
        <v>72</v>
      </c>
      <c r="M776" s="3" t="s">
        <v>32</v>
      </c>
      <c r="N776" s="3" t="s">
        <v>2416</v>
      </c>
      <c r="O776" s="3" t="s">
        <v>2417</v>
      </c>
      <c r="P776">
        <f>IF(IFERROR(VLOOKUP(crocodile_dataset[[#This Row],[Observation ID]],A778:A1776,1,FALSE),0),1,0)</f>
        <v>0</v>
      </c>
    </row>
    <row r="777" spans="1:16" x14ac:dyDescent="0.2">
      <c r="A777" s="4">
        <v>776</v>
      </c>
      <c r="B777" s="3" t="s">
        <v>87</v>
      </c>
      <c r="C777" s="3" t="s">
        <v>88</v>
      </c>
      <c r="D777" s="3" t="s">
        <v>17</v>
      </c>
      <c r="E777" s="3" t="s">
        <v>69</v>
      </c>
      <c r="F777" s="1">
        <v>0.98</v>
      </c>
      <c r="G777" s="1">
        <v>9.4</v>
      </c>
      <c r="H777" s="3" t="s">
        <v>61</v>
      </c>
      <c r="I777" s="3" t="s">
        <v>104</v>
      </c>
      <c r="J777" s="2" t="s">
        <v>2418</v>
      </c>
      <c r="K777" s="3" t="s">
        <v>90</v>
      </c>
      <c r="L777" s="3" t="s">
        <v>72</v>
      </c>
      <c r="M777" s="3" t="s">
        <v>32</v>
      </c>
      <c r="N777" s="3" t="s">
        <v>2419</v>
      </c>
      <c r="O777" s="3" t="s">
        <v>2420</v>
      </c>
      <c r="P777">
        <f>IF(IFERROR(VLOOKUP(crocodile_dataset[[#This Row],[Observation ID]],A779:A1777,1,FALSE),0),1,0)</f>
        <v>0</v>
      </c>
    </row>
    <row r="778" spans="1:16" x14ac:dyDescent="0.2">
      <c r="A778" s="4">
        <v>777</v>
      </c>
      <c r="B778" s="3" t="s">
        <v>87</v>
      </c>
      <c r="C778" s="3" t="s">
        <v>88</v>
      </c>
      <c r="D778" s="3" t="s">
        <v>17</v>
      </c>
      <c r="E778" s="3" t="s">
        <v>69</v>
      </c>
      <c r="F778" s="1">
        <v>1.06</v>
      </c>
      <c r="G778" s="1">
        <v>10.4</v>
      </c>
      <c r="H778" s="3" t="s">
        <v>19</v>
      </c>
      <c r="I778" s="3" t="s">
        <v>20</v>
      </c>
      <c r="J778" s="2" t="s">
        <v>2421</v>
      </c>
      <c r="K778" s="3" t="s">
        <v>297</v>
      </c>
      <c r="L778" s="3" t="s">
        <v>91</v>
      </c>
      <c r="M778" s="3" t="s">
        <v>32</v>
      </c>
      <c r="N778" s="3" t="s">
        <v>2422</v>
      </c>
      <c r="O778" s="3" t="s">
        <v>2423</v>
      </c>
      <c r="P778">
        <f>IF(IFERROR(VLOOKUP(crocodile_dataset[[#This Row],[Observation ID]],A780:A1778,1,FALSE),0),1,0)</f>
        <v>0</v>
      </c>
    </row>
    <row r="779" spans="1:16" x14ac:dyDescent="0.2">
      <c r="A779" s="4">
        <v>778</v>
      </c>
      <c r="B779" s="3" t="s">
        <v>320</v>
      </c>
      <c r="C779" s="3" t="s">
        <v>321</v>
      </c>
      <c r="D779" s="3" t="s">
        <v>17</v>
      </c>
      <c r="E779" s="3" t="s">
        <v>203</v>
      </c>
      <c r="F779" s="1">
        <v>3</v>
      </c>
      <c r="G779" s="1">
        <v>190.5</v>
      </c>
      <c r="H779" s="3" t="s">
        <v>19</v>
      </c>
      <c r="I779" s="3" t="s">
        <v>20</v>
      </c>
      <c r="J779" s="2" t="s">
        <v>2424</v>
      </c>
      <c r="K779" s="3" t="s">
        <v>297</v>
      </c>
      <c r="L779" s="3" t="s">
        <v>23</v>
      </c>
      <c r="M779" s="3" t="s">
        <v>323</v>
      </c>
      <c r="N779" s="3" t="s">
        <v>2425</v>
      </c>
      <c r="O779" s="3" t="s">
        <v>2426</v>
      </c>
      <c r="P779">
        <f>IF(IFERROR(VLOOKUP(crocodile_dataset[[#This Row],[Observation ID]],A781:A1779,1,FALSE),0),1,0)</f>
        <v>0</v>
      </c>
    </row>
    <row r="780" spans="1:16" x14ac:dyDescent="0.2">
      <c r="A780" s="4">
        <v>779</v>
      </c>
      <c r="B780" s="3" t="s">
        <v>87</v>
      </c>
      <c r="C780" s="3" t="s">
        <v>88</v>
      </c>
      <c r="D780" s="3" t="s">
        <v>17</v>
      </c>
      <c r="E780" s="3" t="s">
        <v>69</v>
      </c>
      <c r="F780" s="1">
        <v>1.49</v>
      </c>
      <c r="G780" s="1">
        <v>25.2</v>
      </c>
      <c r="H780" s="3" t="s">
        <v>19</v>
      </c>
      <c r="I780" s="3" t="s">
        <v>38</v>
      </c>
      <c r="J780" s="2" t="s">
        <v>1678</v>
      </c>
      <c r="K780" s="3" t="s">
        <v>538</v>
      </c>
      <c r="L780" s="3" t="s">
        <v>91</v>
      </c>
      <c r="M780" s="3" t="s">
        <v>32</v>
      </c>
      <c r="N780" s="3" t="s">
        <v>2427</v>
      </c>
      <c r="O780" s="3" t="s">
        <v>2428</v>
      </c>
      <c r="P780">
        <f>IF(IFERROR(VLOOKUP(crocodile_dataset[[#This Row],[Observation ID]],A782:A1780,1,FALSE),0),1,0)</f>
        <v>0</v>
      </c>
    </row>
    <row r="781" spans="1:16" x14ac:dyDescent="0.2">
      <c r="A781" s="4">
        <v>780</v>
      </c>
      <c r="B781" s="3" t="s">
        <v>120</v>
      </c>
      <c r="C781" s="3" t="s">
        <v>121</v>
      </c>
      <c r="D781" s="3" t="s">
        <v>17</v>
      </c>
      <c r="E781" s="3" t="s">
        <v>18</v>
      </c>
      <c r="F781" s="1">
        <v>1.52</v>
      </c>
      <c r="G781" s="1">
        <v>43.4</v>
      </c>
      <c r="H781" s="3" t="s">
        <v>37</v>
      </c>
      <c r="I781" s="3" t="s">
        <v>20</v>
      </c>
      <c r="J781" s="2" t="s">
        <v>2429</v>
      </c>
      <c r="K781" s="3" t="s">
        <v>135</v>
      </c>
      <c r="L781" s="3" t="s">
        <v>124</v>
      </c>
      <c r="M781" s="3" t="s">
        <v>73</v>
      </c>
      <c r="N781" s="3" t="s">
        <v>2430</v>
      </c>
      <c r="O781" s="3" t="s">
        <v>2431</v>
      </c>
      <c r="P781">
        <f>IF(IFERROR(VLOOKUP(crocodile_dataset[[#This Row],[Observation ID]],A783:A1781,1,FALSE),0),1,0)</f>
        <v>0</v>
      </c>
    </row>
    <row r="782" spans="1:16" x14ac:dyDescent="0.2">
      <c r="A782" s="4">
        <v>781</v>
      </c>
      <c r="B782" s="3" t="s">
        <v>76</v>
      </c>
      <c r="C782" s="3" t="s">
        <v>77</v>
      </c>
      <c r="D782" s="3" t="s">
        <v>17</v>
      </c>
      <c r="E782" s="3" t="s">
        <v>18</v>
      </c>
      <c r="F782" s="1">
        <v>2.0499999999999998</v>
      </c>
      <c r="G782" s="1">
        <v>74.099999999999994</v>
      </c>
      <c r="H782" s="3" t="s">
        <v>61</v>
      </c>
      <c r="I782" s="3" t="s">
        <v>38</v>
      </c>
      <c r="J782" s="2" t="s">
        <v>2432</v>
      </c>
      <c r="K782" s="3" t="s">
        <v>350</v>
      </c>
      <c r="L782" s="3" t="s">
        <v>216</v>
      </c>
      <c r="M782" s="3" t="s">
        <v>24</v>
      </c>
      <c r="N782" s="3" t="s">
        <v>2433</v>
      </c>
      <c r="O782" s="3" t="s">
        <v>2434</v>
      </c>
      <c r="P782">
        <f>IF(IFERROR(VLOOKUP(crocodile_dataset[[#This Row],[Observation ID]],A784:A1782,1,FALSE),0),1,0)</f>
        <v>0</v>
      </c>
    </row>
    <row r="783" spans="1:16" x14ac:dyDescent="0.2">
      <c r="A783" s="4">
        <v>782</v>
      </c>
      <c r="B783" s="3" t="s">
        <v>127</v>
      </c>
      <c r="C783" s="3" t="s">
        <v>128</v>
      </c>
      <c r="D783" s="3" t="s">
        <v>17</v>
      </c>
      <c r="E783" s="3" t="s">
        <v>18</v>
      </c>
      <c r="F783" s="1">
        <v>4.33</v>
      </c>
      <c r="G783" s="1">
        <v>517.9</v>
      </c>
      <c r="H783" s="3" t="s">
        <v>19</v>
      </c>
      <c r="I783" s="3" t="s">
        <v>38</v>
      </c>
      <c r="J783" s="2" t="s">
        <v>2435</v>
      </c>
      <c r="K783" s="3" t="s">
        <v>286</v>
      </c>
      <c r="L783" s="3" t="s">
        <v>266</v>
      </c>
      <c r="M783" s="3" t="s">
        <v>24</v>
      </c>
      <c r="N783" s="3" t="s">
        <v>2436</v>
      </c>
      <c r="O783" s="3" t="s">
        <v>2437</v>
      </c>
      <c r="P783">
        <f>IF(IFERROR(VLOOKUP(crocodile_dataset[[#This Row],[Observation ID]],A785:A1783,1,FALSE),0),1,0)</f>
        <v>0</v>
      </c>
    </row>
    <row r="784" spans="1:16" x14ac:dyDescent="0.2">
      <c r="A784" s="4">
        <v>783</v>
      </c>
      <c r="B784" s="3" t="s">
        <v>27</v>
      </c>
      <c r="C784" s="3" t="s">
        <v>28</v>
      </c>
      <c r="D784" s="3" t="s">
        <v>17</v>
      </c>
      <c r="E784" s="3" t="s">
        <v>18</v>
      </c>
      <c r="F784" s="1">
        <v>2.94</v>
      </c>
      <c r="G784" s="1">
        <v>164</v>
      </c>
      <c r="H784" s="3" t="s">
        <v>19</v>
      </c>
      <c r="I784" s="3" t="s">
        <v>20</v>
      </c>
      <c r="J784" s="2" t="s">
        <v>2438</v>
      </c>
      <c r="K784" s="3" t="s">
        <v>177</v>
      </c>
      <c r="L784" s="3" t="s">
        <v>31</v>
      </c>
      <c r="M784" s="3" t="s">
        <v>32</v>
      </c>
      <c r="N784" s="3" t="s">
        <v>2439</v>
      </c>
      <c r="O784" s="3" t="s">
        <v>2440</v>
      </c>
      <c r="P784">
        <f>IF(IFERROR(VLOOKUP(crocodile_dataset[[#This Row],[Observation ID]],A786:A1784,1,FALSE),0),1,0)</f>
        <v>0</v>
      </c>
    </row>
    <row r="785" spans="1:16" x14ac:dyDescent="0.2">
      <c r="A785" s="4">
        <v>784</v>
      </c>
      <c r="B785" s="3" t="s">
        <v>27</v>
      </c>
      <c r="C785" s="3" t="s">
        <v>28</v>
      </c>
      <c r="D785" s="3" t="s">
        <v>17</v>
      </c>
      <c r="E785" s="3" t="s">
        <v>18</v>
      </c>
      <c r="F785" s="1">
        <v>3.18</v>
      </c>
      <c r="G785" s="1">
        <v>215</v>
      </c>
      <c r="H785" s="3" t="s">
        <v>19</v>
      </c>
      <c r="I785" s="3" t="s">
        <v>38</v>
      </c>
      <c r="J785" s="2" t="s">
        <v>2441</v>
      </c>
      <c r="K785" s="3" t="s">
        <v>148</v>
      </c>
      <c r="L785" s="3" t="s">
        <v>31</v>
      </c>
      <c r="M785" s="3" t="s">
        <v>32</v>
      </c>
      <c r="N785" s="3" t="s">
        <v>2442</v>
      </c>
      <c r="O785" s="3" t="s">
        <v>2443</v>
      </c>
      <c r="P785">
        <f>IF(IFERROR(VLOOKUP(crocodile_dataset[[#This Row],[Observation ID]],A787:A1785,1,FALSE),0),1,0)</f>
        <v>0</v>
      </c>
    </row>
    <row r="786" spans="1:16" x14ac:dyDescent="0.2">
      <c r="A786" s="4">
        <v>785</v>
      </c>
      <c r="B786" s="3" t="s">
        <v>76</v>
      </c>
      <c r="C786" s="3" t="s">
        <v>77</v>
      </c>
      <c r="D786" s="3" t="s">
        <v>17</v>
      </c>
      <c r="E786" s="3" t="s">
        <v>18</v>
      </c>
      <c r="F786" s="1">
        <v>2.17</v>
      </c>
      <c r="G786" s="1">
        <v>91.9</v>
      </c>
      <c r="H786" s="3" t="s">
        <v>61</v>
      </c>
      <c r="I786" s="3" t="s">
        <v>38</v>
      </c>
      <c r="J786" s="2" t="s">
        <v>2444</v>
      </c>
      <c r="K786" s="3" t="s">
        <v>603</v>
      </c>
      <c r="L786" s="3" t="s">
        <v>46</v>
      </c>
      <c r="M786" s="3" t="s">
        <v>24</v>
      </c>
      <c r="N786" s="3" t="s">
        <v>2445</v>
      </c>
      <c r="O786" s="3" t="s">
        <v>2446</v>
      </c>
      <c r="P786">
        <f>IF(IFERROR(VLOOKUP(crocodile_dataset[[#This Row],[Observation ID]],A788:A1786,1,FALSE),0),1,0)</f>
        <v>0</v>
      </c>
    </row>
    <row r="787" spans="1:16" x14ac:dyDescent="0.2">
      <c r="A787" s="4">
        <v>786</v>
      </c>
      <c r="B787" s="3" t="s">
        <v>76</v>
      </c>
      <c r="C787" s="3" t="s">
        <v>77</v>
      </c>
      <c r="D787" s="3" t="s">
        <v>17</v>
      </c>
      <c r="E787" s="3" t="s">
        <v>18</v>
      </c>
      <c r="F787" s="1">
        <v>3.35</v>
      </c>
      <c r="G787" s="1">
        <v>197.9</v>
      </c>
      <c r="H787" s="3" t="s">
        <v>19</v>
      </c>
      <c r="I787" s="3" t="s">
        <v>20</v>
      </c>
      <c r="J787" s="2" t="s">
        <v>2447</v>
      </c>
      <c r="K787" s="3" t="s">
        <v>366</v>
      </c>
      <c r="L787" s="3" t="s">
        <v>216</v>
      </c>
      <c r="M787" s="3" t="s">
        <v>24</v>
      </c>
      <c r="N787" s="3" t="s">
        <v>2448</v>
      </c>
      <c r="O787" s="3" t="s">
        <v>2449</v>
      </c>
      <c r="P787">
        <f>IF(IFERROR(VLOOKUP(crocodile_dataset[[#This Row],[Observation ID]],A789:A1787,1,FALSE),0),1,0)</f>
        <v>0</v>
      </c>
    </row>
    <row r="788" spans="1:16" x14ac:dyDescent="0.2">
      <c r="A788" s="4">
        <v>787</v>
      </c>
      <c r="B788" s="3" t="s">
        <v>35</v>
      </c>
      <c r="C788" s="3" t="s">
        <v>36</v>
      </c>
      <c r="D788" s="3" t="s">
        <v>17</v>
      </c>
      <c r="E788" s="3" t="s">
        <v>18</v>
      </c>
      <c r="F788" s="1">
        <v>1.41</v>
      </c>
      <c r="G788" s="1">
        <v>113.1</v>
      </c>
      <c r="H788" s="3" t="s">
        <v>37</v>
      </c>
      <c r="I788" s="3" t="s">
        <v>104</v>
      </c>
      <c r="J788" s="2" t="s">
        <v>2450</v>
      </c>
      <c r="K788" s="3" t="s">
        <v>30</v>
      </c>
      <c r="L788" s="3" t="s">
        <v>244</v>
      </c>
      <c r="M788" s="3" t="s">
        <v>41</v>
      </c>
      <c r="N788" s="3" t="s">
        <v>2451</v>
      </c>
      <c r="O788" s="3" t="s">
        <v>2452</v>
      </c>
      <c r="P788">
        <f>IF(IFERROR(VLOOKUP(crocodile_dataset[[#This Row],[Observation ID]],A790:A1788,1,FALSE),0),1,0)</f>
        <v>0</v>
      </c>
    </row>
    <row r="789" spans="1:16" x14ac:dyDescent="0.2">
      <c r="A789" s="4">
        <v>788</v>
      </c>
      <c r="B789" s="3" t="s">
        <v>87</v>
      </c>
      <c r="C789" s="3" t="s">
        <v>88</v>
      </c>
      <c r="D789" s="3" t="s">
        <v>17</v>
      </c>
      <c r="E789" s="3" t="s">
        <v>69</v>
      </c>
      <c r="F789" s="1">
        <v>1.26</v>
      </c>
      <c r="G789" s="1">
        <v>16.899999999999999</v>
      </c>
      <c r="H789" s="3" t="s">
        <v>19</v>
      </c>
      <c r="I789" s="3" t="s">
        <v>104</v>
      </c>
      <c r="J789" s="2" t="s">
        <v>2453</v>
      </c>
      <c r="K789" s="3" t="s">
        <v>106</v>
      </c>
      <c r="L789" s="3" t="s">
        <v>72</v>
      </c>
      <c r="M789" s="3" t="s">
        <v>32</v>
      </c>
      <c r="N789" s="3" t="s">
        <v>2454</v>
      </c>
      <c r="O789" s="3" t="s">
        <v>2455</v>
      </c>
      <c r="P789">
        <f>IF(IFERROR(VLOOKUP(crocodile_dataset[[#This Row],[Observation ID]],A791:A1789,1,FALSE),0),1,0)</f>
        <v>0</v>
      </c>
    </row>
    <row r="790" spans="1:16" x14ac:dyDescent="0.2">
      <c r="A790" s="4">
        <v>789</v>
      </c>
      <c r="B790" s="3" t="s">
        <v>35</v>
      </c>
      <c r="C790" s="3" t="s">
        <v>36</v>
      </c>
      <c r="D790" s="3" t="s">
        <v>17</v>
      </c>
      <c r="E790" s="3" t="s">
        <v>18</v>
      </c>
      <c r="F790" s="1">
        <v>2.63</v>
      </c>
      <c r="G790" s="1">
        <v>193.2</v>
      </c>
      <c r="H790" s="3" t="s">
        <v>37</v>
      </c>
      <c r="I790" s="3" t="s">
        <v>104</v>
      </c>
      <c r="J790" s="2" t="s">
        <v>2456</v>
      </c>
      <c r="K790" s="3" t="s">
        <v>30</v>
      </c>
      <c r="L790" s="3" t="s">
        <v>244</v>
      </c>
      <c r="M790" s="3" t="s">
        <v>41</v>
      </c>
      <c r="N790" s="3" t="s">
        <v>2457</v>
      </c>
      <c r="O790" s="3" t="s">
        <v>2458</v>
      </c>
      <c r="P790">
        <f>IF(IFERROR(VLOOKUP(crocodile_dataset[[#This Row],[Observation ID]],A792:A1790,1,FALSE),0),1,0)</f>
        <v>0</v>
      </c>
    </row>
    <row r="791" spans="1:16" x14ac:dyDescent="0.2">
      <c r="A791" s="4">
        <v>790</v>
      </c>
      <c r="B791" s="3" t="s">
        <v>120</v>
      </c>
      <c r="C791" s="3" t="s">
        <v>121</v>
      </c>
      <c r="D791" s="3" t="s">
        <v>17</v>
      </c>
      <c r="E791" s="3" t="s">
        <v>18</v>
      </c>
      <c r="F791" s="1">
        <v>1.55</v>
      </c>
      <c r="G791" s="1">
        <v>40.9</v>
      </c>
      <c r="H791" s="3" t="s">
        <v>37</v>
      </c>
      <c r="I791" s="3" t="s">
        <v>38</v>
      </c>
      <c r="J791" s="2" t="s">
        <v>2459</v>
      </c>
      <c r="K791" s="3" t="s">
        <v>123</v>
      </c>
      <c r="L791" s="3" t="s">
        <v>46</v>
      </c>
      <c r="M791" s="3" t="s">
        <v>73</v>
      </c>
      <c r="N791" s="3" t="s">
        <v>2460</v>
      </c>
      <c r="O791" s="3" t="s">
        <v>2461</v>
      </c>
      <c r="P791">
        <f>IF(IFERROR(VLOOKUP(crocodile_dataset[[#This Row],[Observation ID]],A793:A1791,1,FALSE),0),1,0)</f>
        <v>0</v>
      </c>
    </row>
    <row r="792" spans="1:16" x14ac:dyDescent="0.2">
      <c r="A792" s="4">
        <v>791</v>
      </c>
      <c r="B792" s="3" t="s">
        <v>59</v>
      </c>
      <c r="C792" s="3" t="s">
        <v>60</v>
      </c>
      <c r="D792" s="3" t="s">
        <v>17</v>
      </c>
      <c r="E792" s="3" t="s">
        <v>18</v>
      </c>
      <c r="F792" s="1">
        <v>2.76</v>
      </c>
      <c r="G792" s="1">
        <v>129.6</v>
      </c>
      <c r="H792" s="3" t="s">
        <v>19</v>
      </c>
      <c r="I792" s="3" t="s">
        <v>38</v>
      </c>
      <c r="J792" s="2" t="s">
        <v>2462</v>
      </c>
      <c r="K792" s="3" t="s">
        <v>520</v>
      </c>
      <c r="L792" s="3" t="s">
        <v>23</v>
      </c>
      <c r="M792" s="3" t="s">
        <v>41</v>
      </c>
      <c r="N792" s="3" t="s">
        <v>2463</v>
      </c>
      <c r="O792" s="3" t="s">
        <v>2464</v>
      </c>
      <c r="P792">
        <f>IF(IFERROR(VLOOKUP(crocodile_dataset[[#This Row],[Observation ID]],A794:A1792,1,FALSE),0),1,0)</f>
        <v>0</v>
      </c>
    </row>
    <row r="793" spans="1:16" x14ac:dyDescent="0.2">
      <c r="A793" s="4">
        <v>792</v>
      </c>
      <c r="B793" s="3" t="s">
        <v>67</v>
      </c>
      <c r="C793" s="3" t="s">
        <v>68</v>
      </c>
      <c r="D793" s="3" t="s">
        <v>17</v>
      </c>
      <c r="E793" s="3" t="s">
        <v>69</v>
      </c>
      <c r="F793" s="1">
        <v>0.17</v>
      </c>
      <c r="G793" s="1">
        <v>4.7</v>
      </c>
      <c r="H793" s="3" t="s">
        <v>156</v>
      </c>
      <c r="I793" s="3" t="s">
        <v>104</v>
      </c>
      <c r="J793" s="2" t="s">
        <v>2465</v>
      </c>
      <c r="K793" s="3" t="s">
        <v>142</v>
      </c>
      <c r="L793" s="3" t="s">
        <v>72</v>
      </c>
      <c r="M793" s="3" t="s">
        <v>73</v>
      </c>
      <c r="N793" s="3" t="s">
        <v>2466</v>
      </c>
      <c r="O793" s="3" t="s">
        <v>2467</v>
      </c>
      <c r="P793">
        <f>IF(IFERROR(VLOOKUP(crocodile_dataset[[#This Row],[Observation ID]],A795:A1793,1,FALSE),0),1,0)</f>
        <v>0</v>
      </c>
    </row>
    <row r="794" spans="1:16" x14ac:dyDescent="0.2">
      <c r="A794" s="4">
        <v>793</v>
      </c>
      <c r="B794" s="3" t="s">
        <v>67</v>
      </c>
      <c r="C794" s="3" t="s">
        <v>68</v>
      </c>
      <c r="D794" s="3" t="s">
        <v>17</v>
      </c>
      <c r="E794" s="3" t="s">
        <v>69</v>
      </c>
      <c r="F794" s="1">
        <v>1.71</v>
      </c>
      <c r="G794" s="1">
        <v>38.4</v>
      </c>
      <c r="H794" s="3" t="s">
        <v>19</v>
      </c>
      <c r="I794" s="3" t="s">
        <v>38</v>
      </c>
      <c r="J794" s="2" t="s">
        <v>2468</v>
      </c>
      <c r="K794" s="3" t="s">
        <v>142</v>
      </c>
      <c r="L794" s="3" t="s">
        <v>310</v>
      </c>
      <c r="M794" s="3" t="s">
        <v>73</v>
      </c>
      <c r="N794" s="3" t="s">
        <v>2469</v>
      </c>
      <c r="O794" s="3" t="s">
        <v>2470</v>
      </c>
      <c r="P794">
        <f>IF(IFERROR(VLOOKUP(crocodile_dataset[[#This Row],[Observation ID]],A796:A1794,1,FALSE),0),1,0)</f>
        <v>0</v>
      </c>
    </row>
    <row r="795" spans="1:16" x14ac:dyDescent="0.2">
      <c r="A795" s="4">
        <v>794</v>
      </c>
      <c r="B795" s="3" t="s">
        <v>120</v>
      </c>
      <c r="C795" s="3" t="s">
        <v>121</v>
      </c>
      <c r="D795" s="3" t="s">
        <v>17</v>
      </c>
      <c r="E795" s="3" t="s">
        <v>18</v>
      </c>
      <c r="F795" s="1">
        <v>2.25</v>
      </c>
      <c r="G795" s="1">
        <v>69.599999999999994</v>
      </c>
      <c r="H795" s="3" t="s">
        <v>61</v>
      </c>
      <c r="I795" s="3" t="s">
        <v>38</v>
      </c>
      <c r="J795" s="2" t="s">
        <v>2471</v>
      </c>
      <c r="K795" s="3" t="s">
        <v>135</v>
      </c>
      <c r="L795" s="3" t="s">
        <v>124</v>
      </c>
      <c r="M795" s="3" t="s">
        <v>73</v>
      </c>
      <c r="N795" s="3" t="s">
        <v>2472</v>
      </c>
      <c r="O795" s="3" t="s">
        <v>2473</v>
      </c>
      <c r="P795">
        <f>IF(IFERROR(VLOOKUP(crocodile_dataset[[#This Row],[Observation ID]],A797:A1795,1,FALSE),0),1,0)</f>
        <v>0</v>
      </c>
    </row>
    <row r="796" spans="1:16" x14ac:dyDescent="0.2">
      <c r="A796" s="4">
        <v>795</v>
      </c>
      <c r="B796" s="3" t="s">
        <v>207</v>
      </c>
      <c r="C796" s="3" t="s">
        <v>208</v>
      </c>
      <c r="D796" s="3" t="s">
        <v>17</v>
      </c>
      <c r="E796" s="3" t="s">
        <v>18</v>
      </c>
      <c r="F796" s="1">
        <v>2.71</v>
      </c>
      <c r="G796" s="1">
        <v>87.4</v>
      </c>
      <c r="H796" s="3" t="s">
        <v>19</v>
      </c>
      <c r="I796" s="3" t="s">
        <v>20</v>
      </c>
      <c r="J796" s="2" t="s">
        <v>2474</v>
      </c>
      <c r="K796" s="3" t="s">
        <v>210</v>
      </c>
      <c r="L796" s="3" t="s">
        <v>465</v>
      </c>
      <c r="M796" s="3" t="s">
        <v>24</v>
      </c>
      <c r="N796" s="3" t="s">
        <v>2475</v>
      </c>
      <c r="O796" s="3" t="s">
        <v>2476</v>
      </c>
      <c r="P796">
        <f>IF(IFERROR(VLOOKUP(crocodile_dataset[[#This Row],[Observation ID]],A798:A1796,1,FALSE),0),1,0)</f>
        <v>0</v>
      </c>
    </row>
    <row r="797" spans="1:16" x14ac:dyDescent="0.2">
      <c r="A797" s="4">
        <v>796</v>
      </c>
      <c r="B797" s="3" t="s">
        <v>67</v>
      </c>
      <c r="C797" s="3" t="s">
        <v>68</v>
      </c>
      <c r="D797" s="3" t="s">
        <v>17</v>
      </c>
      <c r="E797" s="3" t="s">
        <v>69</v>
      </c>
      <c r="F797" s="1">
        <v>1.41</v>
      </c>
      <c r="G797" s="1">
        <v>23.6</v>
      </c>
      <c r="H797" s="3" t="s">
        <v>19</v>
      </c>
      <c r="I797" s="3" t="s">
        <v>20</v>
      </c>
      <c r="J797" s="2" t="s">
        <v>2477</v>
      </c>
      <c r="K797" s="3" t="s">
        <v>142</v>
      </c>
      <c r="L797" s="3" t="s">
        <v>310</v>
      </c>
      <c r="M797" s="3" t="s">
        <v>73</v>
      </c>
      <c r="N797" s="3" t="s">
        <v>2478</v>
      </c>
      <c r="O797" s="3" t="s">
        <v>2479</v>
      </c>
      <c r="P797">
        <f>IF(IFERROR(VLOOKUP(crocodile_dataset[[#This Row],[Observation ID]],A799:A1797,1,FALSE),0),1,0)</f>
        <v>0</v>
      </c>
    </row>
    <row r="798" spans="1:16" x14ac:dyDescent="0.2">
      <c r="A798" s="4">
        <v>797</v>
      </c>
      <c r="B798" s="3" t="s">
        <v>183</v>
      </c>
      <c r="C798" s="3" t="s">
        <v>184</v>
      </c>
      <c r="D798" s="3" t="s">
        <v>17</v>
      </c>
      <c r="E798" s="3" t="s">
        <v>18</v>
      </c>
      <c r="F798" s="1">
        <v>2.09</v>
      </c>
      <c r="G798" s="1">
        <v>73.8</v>
      </c>
      <c r="H798" s="3" t="s">
        <v>61</v>
      </c>
      <c r="I798" s="3" t="s">
        <v>38</v>
      </c>
      <c r="J798" s="2" t="s">
        <v>1608</v>
      </c>
      <c r="K798" s="3" t="s">
        <v>130</v>
      </c>
      <c r="L798" s="3" t="s">
        <v>195</v>
      </c>
      <c r="M798" s="3" t="s">
        <v>41</v>
      </c>
      <c r="N798" s="3" t="s">
        <v>2480</v>
      </c>
      <c r="O798" s="3" t="s">
        <v>2481</v>
      </c>
      <c r="P798">
        <f>IF(IFERROR(VLOOKUP(crocodile_dataset[[#This Row],[Observation ID]],A800:A1798,1,FALSE),0),1,0)</f>
        <v>0</v>
      </c>
    </row>
    <row r="799" spans="1:16" x14ac:dyDescent="0.2">
      <c r="A799" s="4">
        <v>798</v>
      </c>
      <c r="B799" s="3" t="s">
        <v>127</v>
      </c>
      <c r="C799" s="3" t="s">
        <v>128</v>
      </c>
      <c r="D799" s="3" t="s">
        <v>17</v>
      </c>
      <c r="E799" s="3" t="s">
        <v>18</v>
      </c>
      <c r="F799" s="1">
        <v>4.76</v>
      </c>
      <c r="G799" s="1">
        <v>660.4</v>
      </c>
      <c r="H799" s="3" t="s">
        <v>61</v>
      </c>
      <c r="I799" s="3" t="s">
        <v>20</v>
      </c>
      <c r="J799" s="2" t="s">
        <v>2482</v>
      </c>
      <c r="K799" s="3" t="s">
        <v>210</v>
      </c>
      <c r="L799" s="3" t="s">
        <v>131</v>
      </c>
      <c r="M799" s="3" t="s">
        <v>24</v>
      </c>
      <c r="N799" s="3" t="s">
        <v>2483</v>
      </c>
      <c r="O799" s="3" t="s">
        <v>2484</v>
      </c>
      <c r="P799">
        <f>IF(IFERROR(VLOOKUP(crocodile_dataset[[#This Row],[Observation ID]],A801:A1799,1,FALSE),0),1,0)</f>
        <v>0</v>
      </c>
    </row>
    <row r="800" spans="1:16" x14ac:dyDescent="0.2">
      <c r="A800" s="4">
        <v>799</v>
      </c>
      <c r="B800" s="3" t="s">
        <v>67</v>
      </c>
      <c r="C800" s="3" t="s">
        <v>68</v>
      </c>
      <c r="D800" s="3" t="s">
        <v>17</v>
      </c>
      <c r="E800" s="3" t="s">
        <v>69</v>
      </c>
      <c r="F800" s="1">
        <v>1.1499999999999999</v>
      </c>
      <c r="G800" s="1">
        <v>14</v>
      </c>
      <c r="H800" s="3" t="s">
        <v>61</v>
      </c>
      <c r="I800" s="3" t="s">
        <v>38</v>
      </c>
      <c r="J800" s="2" t="s">
        <v>2485</v>
      </c>
      <c r="K800" s="3" t="s">
        <v>142</v>
      </c>
      <c r="L800" s="3" t="s">
        <v>310</v>
      </c>
      <c r="M800" s="3" t="s">
        <v>73</v>
      </c>
      <c r="N800" s="3" t="s">
        <v>2486</v>
      </c>
      <c r="O800" s="3" t="s">
        <v>2487</v>
      </c>
      <c r="P800">
        <f>IF(IFERROR(VLOOKUP(crocodile_dataset[[#This Row],[Observation ID]],A802:A1800,1,FALSE),0),1,0)</f>
        <v>0</v>
      </c>
    </row>
    <row r="801" spans="1:16" x14ac:dyDescent="0.2">
      <c r="A801" s="4">
        <v>800</v>
      </c>
      <c r="B801" s="3" t="s">
        <v>67</v>
      </c>
      <c r="C801" s="3" t="s">
        <v>68</v>
      </c>
      <c r="D801" s="3" t="s">
        <v>17</v>
      </c>
      <c r="E801" s="3" t="s">
        <v>69</v>
      </c>
      <c r="F801" s="1">
        <v>1.06</v>
      </c>
      <c r="G801" s="1">
        <v>11.5</v>
      </c>
      <c r="H801" s="3" t="s">
        <v>37</v>
      </c>
      <c r="I801" s="3" t="s">
        <v>38</v>
      </c>
      <c r="J801" s="2" t="s">
        <v>775</v>
      </c>
      <c r="K801" s="3" t="s">
        <v>142</v>
      </c>
      <c r="L801" s="3" t="s">
        <v>72</v>
      </c>
      <c r="M801" s="3" t="s">
        <v>73</v>
      </c>
      <c r="N801" s="3" t="s">
        <v>2488</v>
      </c>
      <c r="O801" s="3" t="s">
        <v>2489</v>
      </c>
      <c r="P801">
        <f>IF(IFERROR(VLOOKUP(crocodile_dataset[[#This Row],[Observation ID]],A803:A1801,1,FALSE),0),1,0)</f>
        <v>0</v>
      </c>
    </row>
    <row r="802" spans="1:16" x14ac:dyDescent="0.2">
      <c r="A802" s="4">
        <v>801</v>
      </c>
      <c r="B802" s="3" t="s">
        <v>145</v>
      </c>
      <c r="C802" s="3" t="s">
        <v>146</v>
      </c>
      <c r="D802" s="3" t="s">
        <v>17</v>
      </c>
      <c r="E802" s="3" t="s">
        <v>18</v>
      </c>
      <c r="F802" s="1">
        <v>0.56000000000000005</v>
      </c>
      <c r="G802" s="1">
        <v>38</v>
      </c>
      <c r="H802" s="3" t="s">
        <v>156</v>
      </c>
      <c r="I802" s="3" t="s">
        <v>38</v>
      </c>
      <c r="J802" s="2" t="s">
        <v>2490</v>
      </c>
      <c r="K802" s="3" t="s">
        <v>148</v>
      </c>
      <c r="L802" s="3" t="s">
        <v>475</v>
      </c>
      <c r="M802" s="3" t="s">
        <v>41</v>
      </c>
      <c r="N802" s="3" t="s">
        <v>2491</v>
      </c>
      <c r="O802" s="3" t="s">
        <v>2492</v>
      </c>
      <c r="P802">
        <f>IF(IFERROR(VLOOKUP(crocodile_dataset[[#This Row],[Observation ID]],A804:A1802,1,FALSE),0),1,0)</f>
        <v>0</v>
      </c>
    </row>
    <row r="803" spans="1:16" x14ac:dyDescent="0.2">
      <c r="A803" s="4">
        <v>802</v>
      </c>
      <c r="B803" s="3" t="s">
        <v>59</v>
      </c>
      <c r="C803" s="3" t="s">
        <v>60</v>
      </c>
      <c r="D803" s="3" t="s">
        <v>17</v>
      </c>
      <c r="E803" s="3" t="s">
        <v>18</v>
      </c>
      <c r="F803" s="1">
        <v>1.98</v>
      </c>
      <c r="G803" s="1">
        <v>69.599999999999994</v>
      </c>
      <c r="H803" s="3" t="s">
        <v>19</v>
      </c>
      <c r="I803" s="3" t="s">
        <v>38</v>
      </c>
      <c r="J803" s="2" t="s">
        <v>2493</v>
      </c>
      <c r="K803" s="3" t="s">
        <v>520</v>
      </c>
      <c r="L803" s="3" t="s">
        <v>64</v>
      </c>
      <c r="M803" s="3" t="s">
        <v>41</v>
      </c>
      <c r="N803" s="3" t="s">
        <v>2494</v>
      </c>
      <c r="O803" s="3" t="s">
        <v>2495</v>
      </c>
      <c r="P803">
        <f>IF(IFERROR(VLOOKUP(crocodile_dataset[[#This Row],[Observation ID]],A805:A1803,1,FALSE),0),1,0)</f>
        <v>0</v>
      </c>
    </row>
    <row r="804" spans="1:16" x14ac:dyDescent="0.2">
      <c r="A804" s="4">
        <v>803</v>
      </c>
      <c r="B804" s="3" t="s">
        <v>392</v>
      </c>
      <c r="C804" s="3" t="s">
        <v>393</v>
      </c>
      <c r="D804" s="3" t="s">
        <v>17</v>
      </c>
      <c r="E804" s="3" t="s">
        <v>18</v>
      </c>
      <c r="F804" s="1">
        <v>2.9</v>
      </c>
      <c r="G804" s="1">
        <v>104.1</v>
      </c>
      <c r="H804" s="3" t="s">
        <v>19</v>
      </c>
      <c r="I804" s="3" t="s">
        <v>38</v>
      </c>
      <c r="J804" s="2" t="s">
        <v>2496</v>
      </c>
      <c r="K804" s="3" t="s">
        <v>191</v>
      </c>
      <c r="L804" s="3" t="s">
        <v>475</v>
      </c>
      <c r="M804" s="3" t="s">
        <v>24</v>
      </c>
      <c r="N804" s="3" t="s">
        <v>2497</v>
      </c>
      <c r="O804" s="3" t="s">
        <v>2498</v>
      </c>
      <c r="P804">
        <f>IF(IFERROR(VLOOKUP(crocodile_dataset[[#This Row],[Observation ID]],A806:A1804,1,FALSE),0),1,0)</f>
        <v>0</v>
      </c>
    </row>
    <row r="805" spans="1:16" x14ac:dyDescent="0.2">
      <c r="A805" s="4">
        <v>804</v>
      </c>
      <c r="B805" s="3" t="s">
        <v>67</v>
      </c>
      <c r="C805" s="3" t="s">
        <v>68</v>
      </c>
      <c r="D805" s="3" t="s">
        <v>17</v>
      </c>
      <c r="E805" s="3" t="s">
        <v>69</v>
      </c>
      <c r="F805" s="1">
        <v>1.3</v>
      </c>
      <c r="G805" s="1">
        <v>19</v>
      </c>
      <c r="H805" s="3" t="s">
        <v>61</v>
      </c>
      <c r="I805" s="3" t="s">
        <v>38</v>
      </c>
      <c r="J805" s="2" t="s">
        <v>2499</v>
      </c>
      <c r="K805" s="3" t="s">
        <v>142</v>
      </c>
      <c r="L805" s="3" t="s">
        <v>310</v>
      </c>
      <c r="M805" s="3" t="s">
        <v>73</v>
      </c>
      <c r="N805" s="3" t="s">
        <v>2500</v>
      </c>
      <c r="O805" s="3" t="s">
        <v>2501</v>
      </c>
      <c r="P805">
        <f>IF(IFERROR(VLOOKUP(crocodile_dataset[[#This Row],[Observation ID]],A807:A1805,1,FALSE),0),1,0)</f>
        <v>0</v>
      </c>
    </row>
    <row r="806" spans="1:16" x14ac:dyDescent="0.2">
      <c r="A806" s="4">
        <v>805</v>
      </c>
      <c r="B806" s="3" t="s">
        <v>49</v>
      </c>
      <c r="C806" s="3" t="s">
        <v>50</v>
      </c>
      <c r="D806" s="3" t="s">
        <v>17</v>
      </c>
      <c r="E806" s="3" t="s">
        <v>18</v>
      </c>
      <c r="F806" s="1">
        <v>3.01</v>
      </c>
      <c r="G806" s="1">
        <v>164.6</v>
      </c>
      <c r="H806" s="3" t="s">
        <v>61</v>
      </c>
      <c r="I806" s="3" t="s">
        <v>104</v>
      </c>
      <c r="J806" s="2" t="s">
        <v>2502</v>
      </c>
      <c r="K806" s="3" t="s">
        <v>1169</v>
      </c>
      <c r="L806" s="3" t="s">
        <v>80</v>
      </c>
      <c r="M806" s="3" t="s">
        <v>32</v>
      </c>
      <c r="N806" s="3" t="s">
        <v>2503</v>
      </c>
      <c r="O806" s="3" t="s">
        <v>2504</v>
      </c>
      <c r="P806">
        <f>IF(IFERROR(VLOOKUP(crocodile_dataset[[#This Row],[Observation ID]],A808:A1806,1,FALSE),0),1,0)</f>
        <v>0</v>
      </c>
    </row>
    <row r="807" spans="1:16" x14ac:dyDescent="0.2">
      <c r="A807" s="4">
        <v>806</v>
      </c>
      <c r="B807" s="3" t="s">
        <v>207</v>
      </c>
      <c r="C807" s="3" t="s">
        <v>208</v>
      </c>
      <c r="D807" s="3" t="s">
        <v>17</v>
      </c>
      <c r="E807" s="3" t="s">
        <v>18</v>
      </c>
      <c r="F807" s="1">
        <v>2.0699999999999998</v>
      </c>
      <c r="G807" s="1">
        <v>65.5</v>
      </c>
      <c r="H807" s="3" t="s">
        <v>61</v>
      </c>
      <c r="I807" s="3" t="s">
        <v>104</v>
      </c>
      <c r="J807" s="2" t="s">
        <v>2505</v>
      </c>
      <c r="K807" s="3" t="s">
        <v>210</v>
      </c>
      <c r="L807" s="3" t="s">
        <v>452</v>
      </c>
      <c r="M807" s="3" t="s">
        <v>24</v>
      </c>
      <c r="N807" s="3" t="s">
        <v>2506</v>
      </c>
      <c r="O807" s="3" t="s">
        <v>2507</v>
      </c>
      <c r="P807">
        <f>IF(IFERROR(VLOOKUP(crocodile_dataset[[#This Row],[Observation ID]],A809:A1807,1,FALSE),0),1,0)</f>
        <v>0</v>
      </c>
    </row>
    <row r="808" spans="1:16" x14ac:dyDescent="0.2">
      <c r="A808" s="4">
        <v>807</v>
      </c>
      <c r="B808" s="3" t="s">
        <v>27</v>
      </c>
      <c r="C808" s="3" t="s">
        <v>28</v>
      </c>
      <c r="D808" s="3" t="s">
        <v>17</v>
      </c>
      <c r="E808" s="3" t="s">
        <v>18</v>
      </c>
      <c r="F808" s="1">
        <v>3.45</v>
      </c>
      <c r="G808" s="1">
        <v>201.3</v>
      </c>
      <c r="H808" s="3" t="s">
        <v>19</v>
      </c>
      <c r="I808" s="3" t="s">
        <v>104</v>
      </c>
      <c r="J808" s="2" t="s">
        <v>2508</v>
      </c>
      <c r="K808" s="3" t="s">
        <v>240</v>
      </c>
      <c r="L808" s="3" t="s">
        <v>131</v>
      </c>
      <c r="M808" s="3" t="s">
        <v>32</v>
      </c>
      <c r="N808" s="3" t="s">
        <v>2509</v>
      </c>
      <c r="O808" s="3" t="s">
        <v>2510</v>
      </c>
      <c r="P808">
        <f>IF(IFERROR(VLOOKUP(crocodile_dataset[[#This Row],[Observation ID]],A810:A1808,1,FALSE),0),1,0)</f>
        <v>0</v>
      </c>
    </row>
    <row r="809" spans="1:16" x14ac:dyDescent="0.2">
      <c r="A809" s="4">
        <v>808</v>
      </c>
      <c r="B809" s="3" t="s">
        <v>35</v>
      </c>
      <c r="C809" s="3" t="s">
        <v>36</v>
      </c>
      <c r="D809" s="3" t="s">
        <v>17</v>
      </c>
      <c r="E809" s="3" t="s">
        <v>18</v>
      </c>
      <c r="F809" s="1">
        <v>4.16</v>
      </c>
      <c r="G809" s="1">
        <v>389.4</v>
      </c>
      <c r="H809" s="3" t="s">
        <v>19</v>
      </c>
      <c r="I809" s="3" t="s">
        <v>104</v>
      </c>
      <c r="J809" s="2" t="s">
        <v>2511</v>
      </c>
      <c r="K809" s="3" t="s">
        <v>240</v>
      </c>
      <c r="L809" s="3" t="s">
        <v>244</v>
      </c>
      <c r="M809" s="3" t="s">
        <v>41</v>
      </c>
      <c r="N809" s="3" t="s">
        <v>2512</v>
      </c>
      <c r="O809" s="3" t="s">
        <v>2513</v>
      </c>
      <c r="P809">
        <f>IF(IFERROR(VLOOKUP(crocodile_dataset[[#This Row],[Observation ID]],A811:A1809,1,FALSE),0),1,0)</f>
        <v>0</v>
      </c>
    </row>
    <row r="810" spans="1:16" x14ac:dyDescent="0.2">
      <c r="A810" s="4">
        <v>809</v>
      </c>
      <c r="B810" s="3" t="s">
        <v>49</v>
      </c>
      <c r="C810" s="3" t="s">
        <v>50</v>
      </c>
      <c r="D810" s="3" t="s">
        <v>17</v>
      </c>
      <c r="E810" s="3" t="s">
        <v>18</v>
      </c>
      <c r="F810" s="1">
        <v>2.69</v>
      </c>
      <c r="G810" s="1">
        <v>135.6</v>
      </c>
      <c r="H810" s="3" t="s">
        <v>19</v>
      </c>
      <c r="I810" s="3" t="s">
        <v>104</v>
      </c>
      <c r="J810" s="2" t="s">
        <v>2514</v>
      </c>
      <c r="K810" s="3" t="s">
        <v>52</v>
      </c>
      <c r="L810" s="3" t="s">
        <v>46</v>
      </c>
      <c r="M810" s="3" t="s">
        <v>32</v>
      </c>
      <c r="N810" s="3" t="s">
        <v>2515</v>
      </c>
      <c r="O810" s="3" t="s">
        <v>2516</v>
      </c>
      <c r="P810">
        <f>IF(IFERROR(VLOOKUP(crocodile_dataset[[#This Row],[Observation ID]],A812:A1810,1,FALSE),0),1,0)</f>
        <v>0</v>
      </c>
    </row>
    <row r="811" spans="1:16" x14ac:dyDescent="0.2">
      <c r="A811" s="4">
        <v>810</v>
      </c>
      <c r="B811" s="3" t="s">
        <v>15</v>
      </c>
      <c r="C811" s="3" t="s">
        <v>16</v>
      </c>
      <c r="D811" s="3" t="s">
        <v>17</v>
      </c>
      <c r="E811" s="3" t="s">
        <v>18</v>
      </c>
      <c r="F811" s="1">
        <v>2.79</v>
      </c>
      <c r="G811" s="1">
        <v>115.1</v>
      </c>
      <c r="H811" s="3" t="s">
        <v>61</v>
      </c>
      <c r="I811" s="3" t="s">
        <v>38</v>
      </c>
      <c r="J811" s="2" t="s">
        <v>2517</v>
      </c>
      <c r="K811" s="3" t="s">
        <v>22</v>
      </c>
      <c r="L811" s="3" t="s">
        <v>23</v>
      </c>
      <c r="M811" s="3" t="s">
        <v>24</v>
      </c>
      <c r="N811" s="3" t="s">
        <v>2518</v>
      </c>
      <c r="O811" s="3" t="s">
        <v>2519</v>
      </c>
      <c r="P811">
        <f>IF(IFERROR(VLOOKUP(crocodile_dataset[[#This Row],[Observation ID]],A813:A1811,1,FALSE),0),1,0)</f>
        <v>0</v>
      </c>
    </row>
    <row r="812" spans="1:16" x14ac:dyDescent="0.2">
      <c r="A812" s="4">
        <v>811</v>
      </c>
      <c r="B812" s="3" t="s">
        <v>188</v>
      </c>
      <c r="C812" s="3" t="s">
        <v>189</v>
      </c>
      <c r="D812" s="3" t="s">
        <v>17</v>
      </c>
      <c r="E812" s="3" t="s">
        <v>18</v>
      </c>
      <c r="F812" s="1">
        <v>0.38</v>
      </c>
      <c r="G812" s="1">
        <v>28.4</v>
      </c>
      <c r="H812" s="3" t="s">
        <v>156</v>
      </c>
      <c r="I812" s="3" t="s">
        <v>20</v>
      </c>
      <c r="J812" s="2" t="s">
        <v>2520</v>
      </c>
      <c r="K812" s="3" t="s">
        <v>191</v>
      </c>
      <c r="L812" s="3" t="s">
        <v>80</v>
      </c>
      <c r="M812" s="3" t="s">
        <v>24</v>
      </c>
      <c r="N812" s="3" t="s">
        <v>2521</v>
      </c>
      <c r="O812" s="3" t="s">
        <v>2522</v>
      </c>
      <c r="P812">
        <f>IF(IFERROR(VLOOKUP(crocodile_dataset[[#This Row],[Observation ID]],A814:A1812,1,FALSE),0),1,0)</f>
        <v>0</v>
      </c>
    </row>
    <row r="813" spans="1:16" x14ac:dyDescent="0.2">
      <c r="A813" s="4">
        <v>812</v>
      </c>
      <c r="B813" s="3" t="s">
        <v>188</v>
      </c>
      <c r="C813" s="3" t="s">
        <v>189</v>
      </c>
      <c r="D813" s="3" t="s">
        <v>17</v>
      </c>
      <c r="E813" s="3" t="s">
        <v>18</v>
      </c>
      <c r="F813" s="1">
        <v>1.86</v>
      </c>
      <c r="G813" s="1">
        <v>49.2</v>
      </c>
      <c r="H813" s="3" t="s">
        <v>37</v>
      </c>
      <c r="I813" s="3" t="s">
        <v>38</v>
      </c>
      <c r="J813" s="2" t="s">
        <v>2523</v>
      </c>
      <c r="K813" s="3" t="s">
        <v>252</v>
      </c>
      <c r="L813" s="3" t="s">
        <v>46</v>
      </c>
      <c r="M813" s="3" t="s">
        <v>24</v>
      </c>
      <c r="N813" s="3" t="s">
        <v>2524</v>
      </c>
      <c r="O813" s="3" t="s">
        <v>2525</v>
      </c>
      <c r="P813">
        <f>IF(IFERROR(VLOOKUP(crocodile_dataset[[#This Row],[Observation ID]],A815:A1813,1,FALSE),0),1,0)</f>
        <v>0</v>
      </c>
    </row>
    <row r="814" spans="1:16" x14ac:dyDescent="0.2">
      <c r="A814" s="4">
        <v>813</v>
      </c>
      <c r="B814" s="3" t="s">
        <v>27</v>
      </c>
      <c r="C814" s="3" t="s">
        <v>28</v>
      </c>
      <c r="D814" s="3" t="s">
        <v>17</v>
      </c>
      <c r="E814" s="3" t="s">
        <v>18</v>
      </c>
      <c r="F814" s="1">
        <v>4.18</v>
      </c>
      <c r="G814" s="1">
        <v>349.6</v>
      </c>
      <c r="H814" s="3" t="s">
        <v>19</v>
      </c>
      <c r="I814" s="3" t="s">
        <v>38</v>
      </c>
      <c r="J814" s="2" t="s">
        <v>2526</v>
      </c>
      <c r="K814" s="3" t="s">
        <v>45</v>
      </c>
      <c r="L814" s="3" t="s">
        <v>389</v>
      </c>
      <c r="M814" s="3" t="s">
        <v>32</v>
      </c>
      <c r="N814" s="3" t="s">
        <v>2527</v>
      </c>
      <c r="O814" s="3" t="s">
        <v>2528</v>
      </c>
      <c r="P814">
        <f>IF(IFERROR(VLOOKUP(crocodile_dataset[[#This Row],[Observation ID]],A816:A1814,1,FALSE),0),1,0)</f>
        <v>0</v>
      </c>
    </row>
    <row r="815" spans="1:16" x14ac:dyDescent="0.2">
      <c r="A815" s="4">
        <v>814</v>
      </c>
      <c r="B815" s="3" t="s">
        <v>87</v>
      </c>
      <c r="C815" s="3" t="s">
        <v>88</v>
      </c>
      <c r="D815" s="3" t="s">
        <v>17</v>
      </c>
      <c r="E815" s="3" t="s">
        <v>69</v>
      </c>
      <c r="F815" s="1">
        <v>1.34</v>
      </c>
      <c r="G815" s="1">
        <v>20.100000000000001</v>
      </c>
      <c r="H815" s="3" t="s">
        <v>61</v>
      </c>
      <c r="I815" s="3" t="s">
        <v>20</v>
      </c>
      <c r="J815" s="2" t="s">
        <v>2529</v>
      </c>
      <c r="K815" s="3" t="s">
        <v>90</v>
      </c>
      <c r="L815" s="3" t="s">
        <v>72</v>
      </c>
      <c r="M815" s="3" t="s">
        <v>32</v>
      </c>
      <c r="N815" s="3" t="s">
        <v>2530</v>
      </c>
      <c r="O815" s="3" t="s">
        <v>2531</v>
      </c>
      <c r="P815">
        <f>IF(IFERROR(VLOOKUP(crocodile_dataset[[#This Row],[Observation ID]],A817:A1815,1,FALSE),0),1,0)</f>
        <v>0</v>
      </c>
    </row>
    <row r="816" spans="1:16" x14ac:dyDescent="0.2">
      <c r="A816" s="4">
        <v>815</v>
      </c>
      <c r="B816" s="3" t="s">
        <v>201</v>
      </c>
      <c r="C816" s="3" t="s">
        <v>202</v>
      </c>
      <c r="D816" s="3" t="s">
        <v>17</v>
      </c>
      <c r="E816" s="3" t="s">
        <v>203</v>
      </c>
      <c r="F816" s="1">
        <v>3.07</v>
      </c>
      <c r="G816" s="1">
        <v>183.9</v>
      </c>
      <c r="H816" s="3" t="s">
        <v>19</v>
      </c>
      <c r="I816" s="3" t="s">
        <v>38</v>
      </c>
      <c r="J816" s="2" t="s">
        <v>2532</v>
      </c>
      <c r="K816" s="3" t="s">
        <v>538</v>
      </c>
      <c r="L816" s="3" t="s">
        <v>259</v>
      </c>
      <c r="M816" s="3" t="s">
        <v>41</v>
      </c>
      <c r="N816" s="3" t="s">
        <v>2533</v>
      </c>
      <c r="O816" s="3" t="s">
        <v>2534</v>
      </c>
      <c r="P816">
        <f>IF(IFERROR(VLOOKUP(crocodile_dataset[[#This Row],[Observation ID]],A818:A1816,1,FALSE),0),1,0)</f>
        <v>0</v>
      </c>
    </row>
    <row r="817" spans="1:16" x14ac:dyDescent="0.2">
      <c r="A817" s="4">
        <v>816</v>
      </c>
      <c r="B817" s="3" t="s">
        <v>120</v>
      </c>
      <c r="C817" s="3" t="s">
        <v>121</v>
      </c>
      <c r="D817" s="3" t="s">
        <v>17</v>
      </c>
      <c r="E817" s="3" t="s">
        <v>18</v>
      </c>
      <c r="F817" s="1">
        <v>2.98</v>
      </c>
      <c r="G817" s="1">
        <v>152.6</v>
      </c>
      <c r="H817" s="3" t="s">
        <v>19</v>
      </c>
      <c r="I817" s="3" t="s">
        <v>38</v>
      </c>
      <c r="J817" s="2" t="s">
        <v>1678</v>
      </c>
      <c r="K817" s="3" t="s">
        <v>135</v>
      </c>
      <c r="L817" s="3" t="s">
        <v>124</v>
      </c>
      <c r="M817" s="3" t="s">
        <v>73</v>
      </c>
      <c r="N817" s="3" t="s">
        <v>2535</v>
      </c>
      <c r="O817" s="3" t="s">
        <v>2536</v>
      </c>
      <c r="P817">
        <f>IF(IFERROR(VLOOKUP(crocodile_dataset[[#This Row],[Observation ID]],A819:A1817,1,FALSE),0),1,0)</f>
        <v>0</v>
      </c>
    </row>
    <row r="818" spans="1:16" x14ac:dyDescent="0.2">
      <c r="A818" s="4">
        <v>817</v>
      </c>
      <c r="B818" s="3" t="s">
        <v>15</v>
      </c>
      <c r="C818" s="3" t="s">
        <v>16</v>
      </c>
      <c r="D818" s="3" t="s">
        <v>17</v>
      </c>
      <c r="E818" s="3" t="s">
        <v>18</v>
      </c>
      <c r="F818" s="1">
        <v>1.81</v>
      </c>
      <c r="G818" s="1">
        <v>61.7</v>
      </c>
      <c r="H818" s="3" t="s">
        <v>19</v>
      </c>
      <c r="I818" s="3" t="s">
        <v>20</v>
      </c>
      <c r="J818" s="2" t="s">
        <v>2537</v>
      </c>
      <c r="K818" s="3" t="s">
        <v>45</v>
      </c>
      <c r="L818" s="3" t="s">
        <v>46</v>
      </c>
      <c r="M818" s="3" t="s">
        <v>24</v>
      </c>
      <c r="N818" s="3" t="s">
        <v>2538</v>
      </c>
      <c r="O818" s="3" t="s">
        <v>2539</v>
      </c>
      <c r="P818">
        <f>IF(IFERROR(VLOOKUP(crocodile_dataset[[#This Row],[Observation ID]],A820:A1818,1,FALSE),0),1,0)</f>
        <v>0</v>
      </c>
    </row>
    <row r="819" spans="1:16" x14ac:dyDescent="0.2">
      <c r="A819" s="4">
        <v>818</v>
      </c>
      <c r="B819" s="3" t="s">
        <v>67</v>
      </c>
      <c r="C819" s="3" t="s">
        <v>68</v>
      </c>
      <c r="D819" s="3" t="s">
        <v>17</v>
      </c>
      <c r="E819" s="3" t="s">
        <v>69</v>
      </c>
      <c r="F819" s="1">
        <v>0.14000000000000001</v>
      </c>
      <c r="G819" s="1">
        <v>4.4000000000000004</v>
      </c>
      <c r="H819" s="3" t="s">
        <v>156</v>
      </c>
      <c r="I819" s="3" t="s">
        <v>38</v>
      </c>
      <c r="J819" s="2" t="s">
        <v>2540</v>
      </c>
      <c r="K819" s="3" t="s">
        <v>71</v>
      </c>
      <c r="L819" s="3" t="s">
        <v>310</v>
      </c>
      <c r="M819" s="3" t="s">
        <v>73</v>
      </c>
      <c r="N819" s="3" t="s">
        <v>2541</v>
      </c>
      <c r="O819" s="3" t="s">
        <v>2542</v>
      </c>
      <c r="P819">
        <f>IF(IFERROR(VLOOKUP(crocodile_dataset[[#This Row],[Observation ID]],A821:A1819,1,FALSE),0),1,0)</f>
        <v>0</v>
      </c>
    </row>
    <row r="820" spans="1:16" x14ac:dyDescent="0.2">
      <c r="A820" s="4">
        <v>819</v>
      </c>
      <c r="B820" s="3" t="s">
        <v>145</v>
      </c>
      <c r="C820" s="3" t="s">
        <v>146</v>
      </c>
      <c r="D820" s="3" t="s">
        <v>17</v>
      </c>
      <c r="E820" s="3" t="s">
        <v>18</v>
      </c>
      <c r="F820" s="1">
        <v>2.12</v>
      </c>
      <c r="G820" s="1">
        <v>79.5</v>
      </c>
      <c r="H820" s="3" t="s">
        <v>19</v>
      </c>
      <c r="I820" s="3" t="s">
        <v>38</v>
      </c>
      <c r="J820" s="2" t="s">
        <v>2543</v>
      </c>
      <c r="K820" s="3" t="s">
        <v>148</v>
      </c>
      <c r="L820" s="3" t="s">
        <v>23</v>
      </c>
      <c r="M820" s="3" t="s">
        <v>41</v>
      </c>
      <c r="N820" s="3" t="s">
        <v>2544</v>
      </c>
      <c r="O820" s="3" t="s">
        <v>2545</v>
      </c>
      <c r="P820">
        <f>IF(IFERROR(VLOOKUP(crocodile_dataset[[#This Row],[Observation ID]],A822:A1820,1,FALSE),0),1,0)</f>
        <v>0</v>
      </c>
    </row>
    <row r="821" spans="1:16" x14ac:dyDescent="0.2">
      <c r="A821" s="4">
        <v>820</v>
      </c>
      <c r="B821" s="3" t="s">
        <v>120</v>
      </c>
      <c r="C821" s="3" t="s">
        <v>121</v>
      </c>
      <c r="D821" s="3" t="s">
        <v>17</v>
      </c>
      <c r="E821" s="3" t="s">
        <v>18</v>
      </c>
      <c r="F821" s="1">
        <v>3.23</v>
      </c>
      <c r="G821" s="1">
        <v>185.8</v>
      </c>
      <c r="H821" s="3" t="s">
        <v>19</v>
      </c>
      <c r="I821" s="3" t="s">
        <v>38</v>
      </c>
      <c r="J821" s="2" t="s">
        <v>2546</v>
      </c>
      <c r="K821" s="3" t="s">
        <v>123</v>
      </c>
      <c r="L821" s="3" t="s">
        <v>46</v>
      </c>
      <c r="M821" s="3" t="s">
        <v>73</v>
      </c>
      <c r="N821" s="3" t="s">
        <v>2547</v>
      </c>
      <c r="O821" s="3" t="s">
        <v>2548</v>
      </c>
      <c r="P821">
        <f>IF(IFERROR(VLOOKUP(crocodile_dataset[[#This Row],[Observation ID]],A823:A1821,1,FALSE),0),1,0)</f>
        <v>0</v>
      </c>
    </row>
    <row r="822" spans="1:16" x14ac:dyDescent="0.2">
      <c r="A822" s="4">
        <v>821</v>
      </c>
      <c r="B822" s="3" t="s">
        <v>392</v>
      </c>
      <c r="C822" s="3" t="s">
        <v>393</v>
      </c>
      <c r="D822" s="3" t="s">
        <v>17</v>
      </c>
      <c r="E822" s="3" t="s">
        <v>18</v>
      </c>
      <c r="F822" s="1">
        <v>2.97</v>
      </c>
      <c r="G822" s="1">
        <v>117.6</v>
      </c>
      <c r="H822" s="3" t="s">
        <v>61</v>
      </c>
      <c r="I822" s="3" t="s">
        <v>104</v>
      </c>
      <c r="J822" s="2" t="s">
        <v>2549</v>
      </c>
      <c r="K822" s="3" t="s">
        <v>191</v>
      </c>
      <c r="L822" s="3" t="s">
        <v>46</v>
      </c>
      <c r="M822" s="3" t="s">
        <v>24</v>
      </c>
      <c r="N822" s="3" t="s">
        <v>2550</v>
      </c>
      <c r="O822" s="3" t="s">
        <v>2551</v>
      </c>
      <c r="P822">
        <f>IF(IFERROR(VLOOKUP(crocodile_dataset[[#This Row],[Observation ID]],A824:A1822,1,FALSE),0),1,0)</f>
        <v>0</v>
      </c>
    </row>
    <row r="823" spans="1:16" x14ac:dyDescent="0.2">
      <c r="A823" s="4">
        <v>822</v>
      </c>
      <c r="B823" s="3" t="s">
        <v>188</v>
      </c>
      <c r="C823" s="3" t="s">
        <v>189</v>
      </c>
      <c r="D823" s="3" t="s">
        <v>17</v>
      </c>
      <c r="E823" s="3" t="s">
        <v>18</v>
      </c>
      <c r="F823" s="1">
        <v>2.4500000000000002</v>
      </c>
      <c r="G823" s="1">
        <v>84.4</v>
      </c>
      <c r="H823" s="3" t="s">
        <v>19</v>
      </c>
      <c r="I823" s="3" t="s">
        <v>104</v>
      </c>
      <c r="J823" s="2" t="s">
        <v>2552</v>
      </c>
      <c r="K823" s="3" t="s">
        <v>252</v>
      </c>
      <c r="L823" s="3" t="s">
        <v>23</v>
      </c>
      <c r="M823" s="3" t="s">
        <v>24</v>
      </c>
      <c r="N823" s="3" t="s">
        <v>2553</v>
      </c>
      <c r="O823" s="3" t="s">
        <v>2554</v>
      </c>
      <c r="P823">
        <f>IF(IFERROR(VLOOKUP(crocodile_dataset[[#This Row],[Observation ID]],A825:A1823,1,FALSE),0),1,0)</f>
        <v>0</v>
      </c>
    </row>
    <row r="824" spans="1:16" x14ac:dyDescent="0.2">
      <c r="A824" s="4">
        <v>823</v>
      </c>
      <c r="B824" s="3" t="s">
        <v>15</v>
      </c>
      <c r="C824" s="3" t="s">
        <v>16</v>
      </c>
      <c r="D824" s="3" t="s">
        <v>17</v>
      </c>
      <c r="E824" s="3" t="s">
        <v>18</v>
      </c>
      <c r="F824" s="1">
        <v>2.56</v>
      </c>
      <c r="G824" s="1">
        <v>87</v>
      </c>
      <c r="H824" s="3" t="s">
        <v>61</v>
      </c>
      <c r="I824" s="3" t="s">
        <v>20</v>
      </c>
      <c r="J824" s="2" t="s">
        <v>2555</v>
      </c>
      <c r="K824" s="3" t="s">
        <v>22</v>
      </c>
      <c r="L824" s="3" t="s">
        <v>23</v>
      </c>
      <c r="M824" s="3" t="s">
        <v>24</v>
      </c>
      <c r="N824" s="3" t="s">
        <v>2556</v>
      </c>
      <c r="O824" s="3" t="s">
        <v>2557</v>
      </c>
      <c r="P824">
        <f>IF(IFERROR(VLOOKUP(crocodile_dataset[[#This Row],[Observation ID]],A826:A1824,1,FALSE),0),1,0)</f>
        <v>0</v>
      </c>
    </row>
    <row r="825" spans="1:16" x14ac:dyDescent="0.2">
      <c r="A825" s="4">
        <v>824</v>
      </c>
      <c r="B825" s="3" t="s">
        <v>183</v>
      </c>
      <c r="C825" s="3" t="s">
        <v>184</v>
      </c>
      <c r="D825" s="3" t="s">
        <v>17</v>
      </c>
      <c r="E825" s="3" t="s">
        <v>18</v>
      </c>
      <c r="F825" s="1">
        <v>2.33</v>
      </c>
      <c r="G825" s="1">
        <v>73.5</v>
      </c>
      <c r="H825" s="3" t="s">
        <v>19</v>
      </c>
      <c r="I825" s="3" t="s">
        <v>38</v>
      </c>
      <c r="J825" s="2" t="s">
        <v>2558</v>
      </c>
      <c r="K825" s="3" t="s">
        <v>130</v>
      </c>
      <c r="L825" s="3" t="s">
        <v>195</v>
      </c>
      <c r="M825" s="3" t="s">
        <v>41</v>
      </c>
      <c r="N825" s="3" t="s">
        <v>2559</v>
      </c>
      <c r="O825" s="3" t="s">
        <v>2560</v>
      </c>
      <c r="P825">
        <f>IF(IFERROR(VLOOKUP(crocodile_dataset[[#This Row],[Observation ID]],A827:A1825,1,FALSE),0),1,0)</f>
        <v>0</v>
      </c>
    </row>
    <row r="826" spans="1:16" x14ac:dyDescent="0.2">
      <c r="A826" s="4">
        <v>825</v>
      </c>
      <c r="B826" s="3" t="s">
        <v>115</v>
      </c>
      <c r="C826" s="3" t="s">
        <v>116</v>
      </c>
      <c r="D826" s="3" t="s">
        <v>17</v>
      </c>
      <c r="E826" s="3" t="s">
        <v>18</v>
      </c>
      <c r="F826" s="1">
        <v>4.1399999999999997</v>
      </c>
      <c r="G826" s="1">
        <v>515.70000000000005</v>
      </c>
      <c r="H826" s="3" t="s">
        <v>19</v>
      </c>
      <c r="I826" s="3" t="s">
        <v>38</v>
      </c>
      <c r="J826" s="2" t="s">
        <v>2561</v>
      </c>
      <c r="K826" s="3" t="s">
        <v>79</v>
      </c>
      <c r="L826" s="3" t="s">
        <v>46</v>
      </c>
      <c r="M826" s="3" t="s">
        <v>24</v>
      </c>
      <c r="N826" s="3" t="s">
        <v>2562</v>
      </c>
      <c r="O826" s="3" t="s">
        <v>2563</v>
      </c>
      <c r="P826">
        <f>IF(IFERROR(VLOOKUP(crocodile_dataset[[#This Row],[Observation ID]],A828:A1826,1,FALSE),0),1,0)</f>
        <v>0</v>
      </c>
    </row>
    <row r="827" spans="1:16" x14ac:dyDescent="0.2">
      <c r="A827" s="4">
        <v>826</v>
      </c>
      <c r="B827" s="3" t="s">
        <v>120</v>
      </c>
      <c r="C827" s="3" t="s">
        <v>121</v>
      </c>
      <c r="D827" s="3" t="s">
        <v>17</v>
      </c>
      <c r="E827" s="3" t="s">
        <v>18</v>
      </c>
      <c r="F827" s="1">
        <v>3.48</v>
      </c>
      <c r="G827" s="1">
        <v>220.9</v>
      </c>
      <c r="H827" s="3" t="s">
        <v>19</v>
      </c>
      <c r="I827" s="3" t="s">
        <v>20</v>
      </c>
      <c r="J827" s="2" t="s">
        <v>2564</v>
      </c>
      <c r="K827" s="3" t="s">
        <v>123</v>
      </c>
      <c r="L827" s="3" t="s">
        <v>46</v>
      </c>
      <c r="M827" s="3" t="s">
        <v>73</v>
      </c>
      <c r="N827" s="3" t="s">
        <v>2565</v>
      </c>
      <c r="O827" s="3" t="s">
        <v>2566</v>
      </c>
      <c r="P827">
        <f>IF(IFERROR(VLOOKUP(crocodile_dataset[[#This Row],[Observation ID]],A829:A1827,1,FALSE),0),1,0)</f>
        <v>0</v>
      </c>
    </row>
    <row r="828" spans="1:16" x14ac:dyDescent="0.2">
      <c r="A828" s="4">
        <v>827</v>
      </c>
      <c r="B828" s="3" t="s">
        <v>35</v>
      </c>
      <c r="C828" s="3" t="s">
        <v>36</v>
      </c>
      <c r="D828" s="3" t="s">
        <v>17</v>
      </c>
      <c r="E828" s="3" t="s">
        <v>18</v>
      </c>
      <c r="F828" s="1">
        <v>3.57</v>
      </c>
      <c r="G828" s="1">
        <v>353</v>
      </c>
      <c r="H828" s="3" t="s">
        <v>19</v>
      </c>
      <c r="I828" s="3" t="s">
        <v>104</v>
      </c>
      <c r="J828" s="2" t="s">
        <v>2567</v>
      </c>
      <c r="K828" s="3" t="s">
        <v>30</v>
      </c>
      <c r="L828" s="3" t="s">
        <v>40</v>
      </c>
      <c r="M828" s="3" t="s">
        <v>41</v>
      </c>
      <c r="N828" s="3" t="s">
        <v>2568</v>
      </c>
      <c r="O828" s="3" t="s">
        <v>2569</v>
      </c>
      <c r="P828">
        <f>IF(IFERROR(VLOOKUP(crocodile_dataset[[#This Row],[Observation ID]],A830:A1828,1,FALSE),0),1,0)</f>
        <v>0</v>
      </c>
    </row>
    <row r="829" spans="1:16" x14ac:dyDescent="0.2">
      <c r="A829" s="4">
        <v>828</v>
      </c>
      <c r="B829" s="3" t="s">
        <v>87</v>
      </c>
      <c r="C829" s="3" t="s">
        <v>88</v>
      </c>
      <c r="D829" s="3" t="s">
        <v>17</v>
      </c>
      <c r="E829" s="3" t="s">
        <v>69</v>
      </c>
      <c r="F829" s="1">
        <v>1.1399999999999999</v>
      </c>
      <c r="G829" s="1">
        <v>11.1</v>
      </c>
      <c r="H829" s="3" t="s">
        <v>19</v>
      </c>
      <c r="I829" s="3" t="s">
        <v>20</v>
      </c>
      <c r="J829" s="2" t="s">
        <v>2570</v>
      </c>
      <c r="K829" s="3" t="s">
        <v>248</v>
      </c>
      <c r="L829" s="3" t="s">
        <v>91</v>
      </c>
      <c r="M829" s="3" t="s">
        <v>32</v>
      </c>
      <c r="N829" s="3" t="s">
        <v>2571</v>
      </c>
      <c r="O829" s="3" t="s">
        <v>2572</v>
      </c>
      <c r="P829">
        <f>IF(IFERROR(VLOOKUP(crocodile_dataset[[#This Row],[Observation ID]],A831:A1829,1,FALSE),0),1,0)</f>
        <v>0</v>
      </c>
    </row>
    <row r="830" spans="1:16" x14ac:dyDescent="0.2">
      <c r="A830" s="4">
        <v>829</v>
      </c>
      <c r="B830" s="3" t="s">
        <v>183</v>
      </c>
      <c r="C830" s="3" t="s">
        <v>184</v>
      </c>
      <c r="D830" s="3" t="s">
        <v>17</v>
      </c>
      <c r="E830" s="3" t="s">
        <v>18</v>
      </c>
      <c r="F830" s="1">
        <v>1.48</v>
      </c>
      <c r="G830" s="1">
        <v>42.6</v>
      </c>
      <c r="H830" s="3" t="s">
        <v>37</v>
      </c>
      <c r="I830" s="3" t="s">
        <v>38</v>
      </c>
      <c r="J830" s="2" t="s">
        <v>2573</v>
      </c>
      <c r="K830" s="3" t="s">
        <v>130</v>
      </c>
      <c r="L830" s="3" t="s">
        <v>195</v>
      </c>
      <c r="M830" s="3" t="s">
        <v>41</v>
      </c>
      <c r="N830" s="3" t="s">
        <v>2574</v>
      </c>
      <c r="O830" s="3" t="s">
        <v>2575</v>
      </c>
      <c r="P830">
        <f>IF(IFERROR(VLOOKUP(crocodile_dataset[[#This Row],[Observation ID]],A832:A1830,1,FALSE),0),1,0)</f>
        <v>0</v>
      </c>
    </row>
    <row r="831" spans="1:16" x14ac:dyDescent="0.2">
      <c r="A831" s="4">
        <v>830</v>
      </c>
      <c r="B831" s="3" t="s">
        <v>27</v>
      </c>
      <c r="C831" s="3" t="s">
        <v>28</v>
      </c>
      <c r="D831" s="3" t="s">
        <v>17</v>
      </c>
      <c r="E831" s="3" t="s">
        <v>18</v>
      </c>
      <c r="F831" s="1">
        <v>1.51</v>
      </c>
      <c r="G831" s="1">
        <v>84.7</v>
      </c>
      <c r="H831" s="3" t="s">
        <v>37</v>
      </c>
      <c r="I831" s="3" t="s">
        <v>20</v>
      </c>
      <c r="J831" s="2" t="s">
        <v>2576</v>
      </c>
      <c r="K831" s="3" t="s">
        <v>388</v>
      </c>
      <c r="L831" s="3" t="s">
        <v>131</v>
      </c>
      <c r="M831" s="3" t="s">
        <v>32</v>
      </c>
      <c r="N831" s="3" t="s">
        <v>2577</v>
      </c>
      <c r="O831" s="3" t="s">
        <v>2578</v>
      </c>
      <c r="P831">
        <f>IF(IFERROR(VLOOKUP(crocodile_dataset[[#This Row],[Observation ID]],A833:A1831,1,FALSE),0),1,0)</f>
        <v>0</v>
      </c>
    </row>
    <row r="832" spans="1:16" x14ac:dyDescent="0.2">
      <c r="A832" s="4">
        <v>831</v>
      </c>
      <c r="B832" s="3" t="s">
        <v>320</v>
      </c>
      <c r="C832" s="3" t="s">
        <v>321</v>
      </c>
      <c r="D832" s="3" t="s">
        <v>17</v>
      </c>
      <c r="E832" s="3" t="s">
        <v>203</v>
      </c>
      <c r="F832" s="1">
        <v>1.87</v>
      </c>
      <c r="G832" s="1">
        <v>73.599999999999994</v>
      </c>
      <c r="H832" s="3" t="s">
        <v>37</v>
      </c>
      <c r="I832" s="3" t="s">
        <v>104</v>
      </c>
      <c r="J832" s="2" t="s">
        <v>1297</v>
      </c>
      <c r="K832" s="3" t="s">
        <v>354</v>
      </c>
      <c r="L832" s="3" t="s">
        <v>23</v>
      </c>
      <c r="M832" s="3" t="s">
        <v>323</v>
      </c>
      <c r="N832" s="3" t="s">
        <v>1541</v>
      </c>
      <c r="O832" s="3" t="s">
        <v>2579</v>
      </c>
      <c r="P832">
        <f>IF(IFERROR(VLOOKUP(crocodile_dataset[[#This Row],[Observation ID]],A834:A1832,1,FALSE),0),1,0)</f>
        <v>0</v>
      </c>
    </row>
    <row r="833" spans="1:16" x14ac:dyDescent="0.2">
      <c r="A833" s="4">
        <v>832</v>
      </c>
      <c r="B833" s="3" t="s">
        <v>120</v>
      </c>
      <c r="C833" s="3" t="s">
        <v>121</v>
      </c>
      <c r="D833" s="3" t="s">
        <v>17</v>
      </c>
      <c r="E833" s="3" t="s">
        <v>18</v>
      </c>
      <c r="F833" s="1">
        <v>2.65</v>
      </c>
      <c r="G833" s="1">
        <v>118.4</v>
      </c>
      <c r="H833" s="3" t="s">
        <v>19</v>
      </c>
      <c r="I833" s="3" t="s">
        <v>104</v>
      </c>
      <c r="J833" s="2" t="s">
        <v>2580</v>
      </c>
      <c r="K833" s="3" t="s">
        <v>135</v>
      </c>
      <c r="L833" s="3" t="s">
        <v>124</v>
      </c>
      <c r="M833" s="3" t="s">
        <v>73</v>
      </c>
      <c r="N833" s="3" t="s">
        <v>2581</v>
      </c>
      <c r="O833" s="3" t="s">
        <v>2582</v>
      </c>
      <c r="P833">
        <f>IF(IFERROR(VLOOKUP(crocodile_dataset[[#This Row],[Observation ID]],A835:A1833,1,FALSE),0),1,0)</f>
        <v>0</v>
      </c>
    </row>
    <row r="834" spans="1:16" x14ac:dyDescent="0.2">
      <c r="A834" s="4">
        <v>833</v>
      </c>
      <c r="B834" s="3" t="s">
        <v>115</v>
      </c>
      <c r="C834" s="3" t="s">
        <v>116</v>
      </c>
      <c r="D834" s="3" t="s">
        <v>17</v>
      </c>
      <c r="E834" s="3" t="s">
        <v>18</v>
      </c>
      <c r="F834" s="1">
        <v>3.38</v>
      </c>
      <c r="G834" s="1">
        <v>310.10000000000002</v>
      </c>
      <c r="H834" s="3" t="s">
        <v>19</v>
      </c>
      <c r="I834" s="3" t="s">
        <v>104</v>
      </c>
      <c r="J834" s="2" t="s">
        <v>2583</v>
      </c>
      <c r="K834" s="3" t="s">
        <v>139</v>
      </c>
      <c r="L834" s="3" t="s">
        <v>56</v>
      </c>
      <c r="M834" s="3" t="s">
        <v>24</v>
      </c>
      <c r="N834" s="3" t="s">
        <v>2584</v>
      </c>
      <c r="O834" s="3" t="s">
        <v>2585</v>
      </c>
      <c r="P834">
        <f>IF(IFERROR(VLOOKUP(crocodile_dataset[[#This Row],[Observation ID]],A836:A1834,1,FALSE),0),1,0)</f>
        <v>0</v>
      </c>
    </row>
    <row r="835" spans="1:16" x14ac:dyDescent="0.2">
      <c r="A835" s="4">
        <v>834</v>
      </c>
      <c r="B835" s="3" t="s">
        <v>201</v>
      </c>
      <c r="C835" s="3" t="s">
        <v>202</v>
      </c>
      <c r="D835" s="3" t="s">
        <v>17</v>
      </c>
      <c r="E835" s="3" t="s">
        <v>203</v>
      </c>
      <c r="F835" s="1">
        <v>3.22</v>
      </c>
      <c r="G835" s="1">
        <v>187.6</v>
      </c>
      <c r="H835" s="3" t="s">
        <v>19</v>
      </c>
      <c r="I835" s="3" t="s">
        <v>20</v>
      </c>
      <c r="J835" s="2" t="s">
        <v>2586</v>
      </c>
      <c r="K835" s="3" t="s">
        <v>106</v>
      </c>
      <c r="L835" s="3" t="s">
        <v>23</v>
      </c>
      <c r="M835" s="3" t="s">
        <v>41</v>
      </c>
      <c r="N835" s="3" t="s">
        <v>2587</v>
      </c>
      <c r="O835" s="3" t="s">
        <v>2588</v>
      </c>
      <c r="P835">
        <f>IF(IFERROR(VLOOKUP(crocodile_dataset[[#This Row],[Observation ID]],A837:A1835,1,FALSE),0),1,0)</f>
        <v>0</v>
      </c>
    </row>
    <row r="836" spans="1:16" x14ac:dyDescent="0.2">
      <c r="A836" s="4">
        <v>835</v>
      </c>
      <c r="B836" s="3" t="s">
        <v>35</v>
      </c>
      <c r="C836" s="3" t="s">
        <v>36</v>
      </c>
      <c r="D836" s="3" t="s">
        <v>17</v>
      </c>
      <c r="E836" s="3" t="s">
        <v>18</v>
      </c>
      <c r="F836" s="1">
        <v>2.02</v>
      </c>
      <c r="G836" s="1">
        <v>162.69999999999999</v>
      </c>
      <c r="H836" s="3" t="s">
        <v>37</v>
      </c>
      <c r="I836" s="3" t="s">
        <v>20</v>
      </c>
      <c r="J836" s="2" t="s">
        <v>2589</v>
      </c>
      <c r="K836" s="3" t="s">
        <v>240</v>
      </c>
      <c r="L836" s="3" t="s">
        <v>244</v>
      </c>
      <c r="M836" s="3" t="s">
        <v>41</v>
      </c>
      <c r="N836" s="3" t="s">
        <v>2590</v>
      </c>
      <c r="O836" s="3" t="s">
        <v>2591</v>
      </c>
      <c r="P836">
        <f>IF(IFERROR(VLOOKUP(crocodile_dataset[[#This Row],[Observation ID]],A838:A1836,1,FALSE),0),1,0)</f>
        <v>0</v>
      </c>
    </row>
    <row r="837" spans="1:16" x14ac:dyDescent="0.2">
      <c r="A837" s="4">
        <v>836</v>
      </c>
      <c r="B837" s="3" t="s">
        <v>392</v>
      </c>
      <c r="C837" s="3" t="s">
        <v>393</v>
      </c>
      <c r="D837" s="3" t="s">
        <v>17</v>
      </c>
      <c r="E837" s="3" t="s">
        <v>18</v>
      </c>
      <c r="F837" s="1">
        <v>0.95</v>
      </c>
      <c r="G837" s="1">
        <v>33.9</v>
      </c>
      <c r="H837" s="3" t="s">
        <v>37</v>
      </c>
      <c r="I837" s="3" t="s">
        <v>38</v>
      </c>
      <c r="J837" s="2" t="s">
        <v>1153</v>
      </c>
      <c r="K837" s="3" t="s">
        <v>191</v>
      </c>
      <c r="L837" s="3" t="s">
        <v>475</v>
      </c>
      <c r="M837" s="3" t="s">
        <v>24</v>
      </c>
      <c r="N837" s="3" t="s">
        <v>2592</v>
      </c>
      <c r="O837" s="3" t="s">
        <v>2593</v>
      </c>
      <c r="P837">
        <f>IF(IFERROR(VLOOKUP(crocodile_dataset[[#This Row],[Observation ID]],A839:A1837,1,FALSE),0),1,0)</f>
        <v>0</v>
      </c>
    </row>
    <row r="838" spans="1:16" x14ac:dyDescent="0.2">
      <c r="A838" s="4">
        <v>837</v>
      </c>
      <c r="B838" s="3" t="s">
        <v>188</v>
      </c>
      <c r="C838" s="3" t="s">
        <v>189</v>
      </c>
      <c r="D838" s="3" t="s">
        <v>17</v>
      </c>
      <c r="E838" s="3" t="s">
        <v>18</v>
      </c>
      <c r="F838" s="1">
        <v>2.35</v>
      </c>
      <c r="G838" s="1">
        <v>84.2</v>
      </c>
      <c r="H838" s="3" t="s">
        <v>19</v>
      </c>
      <c r="I838" s="3" t="s">
        <v>104</v>
      </c>
      <c r="J838" s="2" t="s">
        <v>2594</v>
      </c>
      <c r="K838" s="3" t="s">
        <v>191</v>
      </c>
      <c r="L838" s="3" t="s">
        <v>23</v>
      </c>
      <c r="M838" s="3" t="s">
        <v>24</v>
      </c>
      <c r="N838" s="3" t="s">
        <v>2595</v>
      </c>
      <c r="O838" s="3" t="s">
        <v>2596</v>
      </c>
      <c r="P838">
        <f>IF(IFERROR(VLOOKUP(crocodile_dataset[[#This Row],[Observation ID]],A840:A1838,1,FALSE),0),1,0)</f>
        <v>0</v>
      </c>
    </row>
    <row r="839" spans="1:16" x14ac:dyDescent="0.2">
      <c r="A839" s="4">
        <v>838</v>
      </c>
      <c r="B839" s="3" t="s">
        <v>115</v>
      </c>
      <c r="C839" s="3" t="s">
        <v>116</v>
      </c>
      <c r="D839" s="3" t="s">
        <v>17</v>
      </c>
      <c r="E839" s="3" t="s">
        <v>18</v>
      </c>
      <c r="F839" s="1">
        <v>4.22</v>
      </c>
      <c r="G839" s="1">
        <v>482.8</v>
      </c>
      <c r="H839" s="3" t="s">
        <v>19</v>
      </c>
      <c r="I839" s="3" t="s">
        <v>38</v>
      </c>
      <c r="J839" s="2" t="s">
        <v>2597</v>
      </c>
      <c r="K839" s="3" t="s">
        <v>637</v>
      </c>
      <c r="L839" s="3" t="s">
        <v>153</v>
      </c>
      <c r="M839" s="3" t="s">
        <v>24</v>
      </c>
      <c r="N839" s="3" t="s">
        <v>2598</v>
      </c>
      <c r="O839" s="3" t="s">
        <v>2599</v>
      </c>
      <c r="P839">
        <f>IF(IFERROR(VLOOKUP(crocodile_dataset[[#This Row],[Observation ID]],A841:A1839,1,FALSE),0),1,0)</f>
        <v>0</v>
      </c>
    </row>
    <row r="840" spans="1:16" x14ac:dyDescent="0.2">
      <c r="A840" s="4">
        <v>839</v>
      </c>
      <c r="B840" s="3" t="s">
        <v>27</v>
      </c>
      <c r="C840" s="3" t="s">
        <v>28</v>
      </c>
      <c r="D840" s="3" t="s">
        <v>17</v>
      </c>
      <c r="E840" s="3" t="s">
        <v>18</v>
      </c>
      <c r="F840" s="1">
        <v>2.71</v>
      </c>
      <c r="G840" s="1">
        <v>124.6</v>
      </c>
      <c r="H840" s="3" t="s">
        <v>19</v>
      </c>
      <c r="I840" s="3" t="s">
        <v>38</v>
      </c>
      <c r="J840" s="2" t="s">
        <v>2600</v>
      </c>
      <c r="K840" s="3" t="s">
        <v>148</v>
      </c>
      <c r="L840" s="3" t="s">
        <v>389</v>
      </c>
      <c r="M840" s="3" t="s">
        <v>32</v>
      </c>
      <c r="N840" s="3" t="s">
        <v>2601</v>
      </c>
      <c r="O840" s="3" t="s">
        <v>2602</v>
      </c>
      <c r="P840">
        <f>IF(IFERROR(VLOOKUP(crocodile_dataset[[#This Row],[Observation ID]],A842:A1840,1,FALSE),0),1,0)</f>
        <v>0</v>
      </c>
    </row>
    <row r="841" spans="1:16" x14ac:dyDescent="0.2">
      <c r="A841" s="4">
        <v>840</v>
      </c>
      <c r="B841" s="3" t="s">
        <v>183</v>
      </c>
      <c r="C841" s="3" t="s">
        <v>184</v>
      </c>
      <c r="D841" s="3" t="s">
        <v>17</v>
      </c>
      <c r="E841" s="3" t="s">
        <v>18</v>
      </c>
      <c r="F841" s="1">
        <v>1.86</v>
      </c>
      <c r="G841" s="1">
        <v>47.5</v>
      </c>
      <c r="H841" s="3" t="s">
        <v>61</v>
      </c>
      <c r="I841" s="3" t="s">
        <v>38</v>
      </c>
      <c r="J841" s="2" t="s">
        <v>2603</v>
      </c>
      <c r="K841" s="3" t="s">
        <v>130</v>
      </c>
      <c r="L841" s="3" t="s">
        <v>46</v>
      </c>
      <c r="M841" s="3" t="s">
        <v>41</v>
      </c>
      <c r="N841" s="3" t="s">
        <v>2604</v>
      </c>
      <c r="O841" s="3" t="s">
        <v>2605</v>
      </c>
      <c r="P841">
        <f>IF(IFERROR(VLOOKUP(crocodile_dataset[[#This Row],[Observation ID]],A843:A1841,1,FALSE),0),1,0)</f>
        <v>0</v>
      </c>
    </row>
    <row r="842" spans="1:16" x14ac:dyDescent="0.2">
      <c r="A842" s="4">
        <v>841</v>
      </c>
      <c r="B842" s="3" t="s">
        <v>120</v>
      </c>
      <c r="C842" s="3" t="s">
        <v>121</v>
      </c>
      <c r="D842" s="3" t="s">
        <v>17</v>
      </c>
      <c r="E842" s="3" t="s">
        <v>18</v>
      </c>
      <c r="F842" s="1">
        <v>2.38</v>
      </c>
      <c r="G842" s="1">
        <v>100.9</v>
      </c>
      <c r="H842" s="3" t="s">
        <v>19</v>
      </c>
      <c r="I842" s="3" t="s">
        <v>20</v>
      </c>
      <c r="J842" s="2" t="s">
        <v>1894</v>
      </c>
      <c r="K842" s="3" t="s">
        <v>123</v>
      </c>
      <c r="L842" s="3" t="s">
        <v>124</v>
      </c>
      <c r="M842" s="3" t="s">
        <v>73</v>
      </c>
      <c r="N842" s="3" t="s">
        <v>2606</v>
      </c>
      <c r="O842" s="3" t="s">
        <v>2607</v>
      </c>
      <c r="P842">
        <f>IF(IFERROR(VLOOKUP(crocodile_dataset[[#This Row],[Observation ID]],A844:A1842,1,FALSE),0),1,0)</f>
        <v>0</v>
      </c>
    </row>
    <row r="843" spans="1:16" x14ac:dyDescent="0.2">
      <c r="A843" s="4">
        <v>842</v>
      </c>
      <c r="B843" s="3" t="s">
        <v>392</v>
      </c>
      <c r="C843" s="3" t="s">
        <v>393</v>
      </c>
      <c r="D843" s="3" t="s">
        <v>17</v>
      </c>
      <c r="E843" s="3" t="s">
        <v>18</v>
      </c>
      <c r="F843" s="1">
        <v>3.24</v>
      </c>
      <c r="G843" s="1">
        <v>133.69999999999999</v>
      </c>
      <c r="H843" s="3" t="s">
        <v>19</v>
      </c>
      <c r="I843" s="3" t="s">
        <v>104</v>
      </c>
      <c r="J843" s="2" t="s">
        <v>2608</v>
      </c>
      <c r="K843" s="3" t="s">
        <v>191</v>
      </c>
      <c r="L843" s="3" t="s">
        <v>475</v>
      </c>
      <c r="M843" s="3" t="s">
        <v>24</v>
      </c>
      <c r="N843" s="3" t="s">
        <v>2609</v>
      </c>
      <c r="O843" s="3" t="s">
        <v>2610</v>
      </c>
      <c r="P843">
        <f>IF(IFERROR(VLOOKUP(crocodile_dataset[[#This Row],[Observation ID]],A845:A1843,1,FALSE),0),1,0)</f>
        <v>0</v>
      </c>
    </row>
    <row r="844" spans="1:16" x14ac:dyDescent="0.2">
      <c r="A844" s="4">
        <v>843</v>
      </c>
      <c r="B844" s="3" t="s">
        <v>188</v>
      </c>
      <c r="C844" s="3" t="s">
        <v>189</v>
      </c>
      <c r="D844" s="3" t="s">
        <v>17</v>
      </c>
      <c r="E844" s="3" t="s">
        <v>18</v>
      </c>
      <c r="F844" s="1">
        <v>2.88</v>
      </c>
      <c r="G844" s="1">
        <v>115.5</v>
      </c>
      <c r="H844" s="3" t="s">
        <v>19</v>
      </c>
      <c r="I844" s="3" t="s">
        <v>38</v>
      </c>
      <c r="J844" s="2" t="s">
        <v>2611</v>
      </c>
      <c r="K844" s="3" t="s">
        <v>191</v>
      </c>
      <c r="L844" s="3" t="s">
        <v>80</v>
      </c>
      <c r="M844" s="3" t="s">
        <v>24</v>
      </c>
      <c r="N844" s="3" t="s">
        <v>2612</v>
      </c>
      <c r="O844" s="3" t="s">
        <v>2613</v>
      </c>
      <c r="P844">
        <f>IF(IFERROR(VLOOKUP(crocodile_dataset[[#This Row],[Observation ID]],A846:A1844,1,FALSE),0),1,0)</f>
        <v>0</v>
      </c>
    </row>
    <row r="845" spans="1:16" x14ac:dyDescent="0.2">
      <c r="A845" s="4">
        <v>844</v>
      </c>
      <c r="B845" s="3" t="s">
        <v>320</v>
      </c>
      <c r="C845" s="3" t="s">
        <v>321</v>
      </c>
      <c r="D845" s="3" t="s">
        <v>17</v>
      </c>
      <c r="E845" s="3" t="s">
        <v>203</v>
      </c>
      <c r="F845" s="1">
        <v>2.52</v>
      </c>
      <c r="G845" s="1">
        <v>123.3</v>
      </c>
      <c r="H845" s="3" t="s">
        <v>19</v>
      </c>
      <c r="I845" s="3" t="s">
        <v>20</v>
      </c>
      <c r="J845" s="2" t="s">
        <v>2614</v>
      </c>
      <c r="K845" s="3" t="s">
        <v>330</v>
      </c>
      <c r="L845" s="3" t="s">
        <v>23</v>
      </c>
      <c r="M845" s="3" t="s">
        <v>323</v>
      </c>
      <c r="N845" s="3" t="s">
        <v>2615</v>
      </c>
      <c r="O845" s="3" t="s">
        <v>2616</v>
      </c>
      <c r="P845">
        <f>IF(IFERROR(VLOOKUP(crocodile_dataset[[#This Row],[Observation ID]],A847:A1845,1,FALSE),0),1,0)</f>
        <v>0</v>
      </c>
    </row>
    <row r="846" spans="1:16" x14ac:dyDescent="0.2">
      <c r="A846" s="4">
        <v>845</v>
      </c>
      <c r="B846" s="3" t="s">
        <v>59</v>
      </c>
      <c r="C846" s="3" t="s">
        <v>60</v>
      </c>
      <c r="D846" s="3" t="s">
        <v>17</v>
      </c>
      <c r="E846" s="3" t="s">
        <v>18</v>
      </c>
      <c r="F846" s="1">
        <v>2.52</v>
      </c>
      <c r="G846" s="1">
        <v>108.4</v>
      </c>
      <c r="H846" s="3" t="s">
        <v>19</v>
      </c>
      <c r="I846" s="3" t="s">
        <v>104</v>
      </c>
      <c r="J846" s="2" t="s">
        <v>1938</v>
      </c>
      <c r="K846" s="3" t="s">
        <v>293</v>
      </c>
      <c r="L846" s="3" t="s">
        <v>581</v>
      </c>
      <c r="M846" s="3" t="s">
        <v>41</v>
      </c>
      <c r="N846" s="3" t="s">
        <v>2617</v>
      </c>
      <c r="O846" s="3" t="s">
        <v>2618</v>
      </c>
      <c r="P846">
        <f>IF(IFERROR(VLOOKUP(crocodile_dataset[[#This Row],[Observation ID]],A848:A1846,1,FALSE),0),1,0)</f>
        <v>0</v>
      </c>
    </row>
    <row r="847" spans="1:16" x14ac:dyDescent="0.2">
      <c r="A847" s="4">
        <v>846</v>
      </c>
      <c r="B847" s="3" t="s">
        <v>27</v>
      </c>
      <c r="C847" s="3" t="s">
        <v>28</v>
      </c>
      <c r="D847" s="3" t="s">
        <v>17</v>
      </c>
      <c r="E847" s="3" t="s">
        <v>18</v>
      </c>
      <c r="F847" s="1">
        <v>2.46</v>
      </c>
      <c r="G847" s="1">
        <v>112.5</v>
      </c>
      <c r="H847" s="3" t="s">
        <v>37</v>
      </c>
      <c r="I847" s="3" t="s">
        <v>104</v>
      </c>
      <c r="J847" s="2" t="s">
        <v>2619</v>
      </c>
      <c r="K847" s="3" t="s">
        <v>148</v>
      </c>
      <c r="L847" s="3" t="s">
        <v>317</v>
      </c>
      <c r="M847" s="3" t="s">
        <v>32</v>
      </c>
      <c r="N847" s="3" t="s">
        <v>2620</v>
      </c>
      <c r="O847" s="3" t="s">
        <v>2621</v>
      </c>
      <c r="P847">
        <f>IF(IFERROR(VLOOKUP(crocodile_dataset[[#This Row],[Observation ID]],A849:A1847,1,FALSE),0),1,0)</f>
        <v>0</v>
      </c>
    </row>
    <row r="848" spans="1:16" x14ac:dyDescent="0.2">
      <c r="A848" s="4">
        <v>847</v>
      </c>
      <c r="B848" s="3" t="s">
        <v>67</v>
      </c>
      <c r="C848" s="3" t="s">
        <v>68</v>
      </c>
      <c r="D848" s="3" t="s">
        <v>17</v>
      </c>
      <c r="E848" s="3" t="s">
        <v>69</v>
      </c>
      <c r="F848" s="1">
        <v>1.55</v>
      </c>
      <c r="G848" s="1">
        <v>29.5</v>
      </c>
      <c r="H848" s="3" t="s">
        <v>19</v>
      </c>
      <c r="I848" s="3" t="s">
        <v>104</v>
      </c>
      <c r="J848" s="2" t="s">
        <v>2622</v>
      </c>
      <c r="K848" s="3" t="s">
        <v>71</v>
      </c>
      <c r="L848" s="3" t="s">
        <v>310</v>
      </c>
      <c r="M848" s="3" t="s">
        <v>73</v>
      </c>
      <c r="N848" s="3" t="s">
        <v>2623</v>
      </c>
      <c r="O848" s="3" t="s">
        <v>2624</v>
      </c>
      <c r="P848">
        <f>IF(IFERROR(VLOOKUP(crocodile_dataset[[#This Row],[Observation ID]],A850:A1848,1,FALSE),0),1,0)</f>
        <v>0</v>
      </c>
    </row>
    <row r="849" spans="1:16" x14ac:dyDescent="0.2">
      <c r="A849" s="4">
        <v>848</v>
      </c>
      <c r="B849" s="3" t="s">
        <v>145</v>
      </c>
      <c r="C849" s="3" t="s">
        <v>146</v>
      </c>
      <c r="D849" s="3" t="s">
        <v>17</v>
      </c>
      <c r="E849" s="3" t="s">
        <v>18</v>
      </c>
      <c r="F849" s="1">
        <v>2.16</v>
      </c>
      <c r="G849" s="1">
        <v>76.400000000000006</v>
      </c>
      <c r="H849" s="3" t="s">
        <v>19</v>
      </c>
      <c r="I849" s="3" t="s">
        <v>104</v>
      </c>
      <c r="J849" s="2" t="s">
        <v>2625</v>
      </c>
      <c r="K849" s="3" t="s">
        <v>148</v>
      </c>
      <c r="L849" s="3" t="s">
        <v>23</v>
      </c>
      <c r="M849" s="3" t="s">
        <v>41</v>
      </c>
      <c r="N849" s="3" t="s">
        <v>2626</v>
      </c>
      <c r="O849" s="3" t="s">
        <v>2627</v>
      </c>
      <c r="P849">
        <f>IF(IFERROR(VLOOKUP(crocodile_dataset[[#This Row],[Observation ID]],A851:A1849,1,FALSE),0),1,0)</f>
        <v>0</v>
      </c>
    </row>
    <row r="850" spans="1:16" x14ac:dyDescent="0.2">
      <c r="A850" s="4">
        <v>849</v>
      </c>
      <c r="B850" s="3" t="s">
        <v>35</v>
      </c>
      <c r="C850" s="3" t="s">
        <v>36</v>
      </c>
      <c r="D850" s="3" t="s">
        <v>17</v>
      </c>
      <c r="E850" s="3" t="s">
        <v>18</v>
      </c>
      <c r="F850" s="1">
        <v>2.95</v>
      </c>
      <c r="G850" s="1">
        <v>216.9</v>
      </c>
      <c r="H850" s="3" t="s">
        <v>37</v>
      </c>
      <c r="I850" s="3" t="s">
        <v>20</v>
      </c>
      <c r="J850" s="2" t="s">
        <v>1535</v>
      </c>
      <c r="K850" s="3" t="s">
        <v>30</v>
      </c>
      <c r="L850" s="3" t="s">
        <v>40</v>
      </c>
      <c r="M850" s="3" t="s">
        <v>41</v>
      </c>
      <c r="N850" s="3" t="s">
        <v>2628</v>
      </c>
      <c r="O850" s="3" t="s">
        <v>2629</v>
      </c>
      <c r="P850">
        <f>IF(IFERROR(VLOOKUP(crocodile_dataset[[#This Row],[Observation ID]],A852:A1850,1,FALSE),0),1,0)</f>
        <v>0</v>
      </c>
    </row>
    <row r="851" spans="1:16" x14ac:dyDescent="0.2">
      <c r="A851" s="4">
        <v>850</v>
      </c>
      <c r="B851" s="3" t="s">
        <v>15</v>
      </c>
      <c r="C851" s="3" t="s">
        <v>16</v>
      </c>
      <c r="D851" s="3" t="s">
        <v>17</v>
      </c>
      <c r="E851" s="3" t="s">
        <v>18</v>
      </c>
      <c r="F851" s="1">
        <v>1.52</v>
      </c>
      <c r="G851" s="1">
        <v>50.9</v>
      </c>
      <c r="H851" s="3" t="s">
        <v>37</v>
      </c>
      <c r="I851" s="3" t="s">
        <v>104</v>
      </c>
      <c r="J851" s="2" t="s">
        <v>2630</v>
      </c>
      <c r="K851" s="3" t="s">
        <v>22</v>
      </c>
      <c r="L851" s="3" t="s">
        <v>84</v>
      </c>
      <c r="M851" s="3" t="s">
        <v>24</v>
      </c>
      <c r="N851" s="3" t="s">
        <v>2631</v>
      </c>
      <c r="O851" s="3" t="s">
        <v>2632</v>
      </c>
      <c r="P851">
        <f>IF(IFERROR(VLOOKUP(crocodile_dataset[[#This Row],[Observation ID]],A853:A1851,1,FALSE),0),1,0)</f>
        <v>0</v>
      </c>
    </row>
    <row r="852" spans="1:16" x14ac:dyDescent="0.2">
      <c r="A852" s="4">
        <v>851</v>
      </c>
      <c r="B852" s="3" t="s">
        <v>392</v>
      </c>
      <c r="C852" s="3" t="s">
        <v>393</v>
      </c>
      <c r="D852" s="3" t="s">
        <v>17</v>
      </c>
      <c r="E852" s="3" t="s">
        <v>18</v>
      </c>
      <c r="F852" s="1">
        <v>0.94</v>
      </c>
      <c r="G852" s="1">
        <v>35.799999999999997</v>
      </c>
      <c r="H852" s="3" t="s">
        <v>37</v>
      </c>
      <c r="I852" s="3" t="s">
        <v>104</v>
      </c>
      <c r="J852" s="2" t="s">
        <v>2633</v>
      </c>
      <c r="K852" s="3" t="s">
        <v>191</v>
      </c>
      <c r="L852" s="3" t="s">
        <v>475</v>
      </c>
      <c r="M852" s="3" t="s">
        <v>24</v>
      </c>
      <c r="N852" s="3" t="s">
        <v>2634</v>
      </c>
      <c r="O852" s="3" t="s">
        <v>2635</v>
      </c>
      <c r="P852">
        <f>IF(IFERROR(VLOOKUP(crocodile_dataset[[#This Row],[Observation ID]],A854:A1852,1,FALSE),0),1,0)</f>
        <v>0</v>
      </c>
    </row>
    <row r="853" spans="1:16" x14ac:dyDescent="0.2">
      <c r="A853" s="4">
        <v>852</v>
      </c>
      <c r="B853" s="3" t="s">
        <v>87</v>
      </c>
      <c r="C853" s="3" t="s">
        <v>88</v>
      </c>
      <c r="D853" s="3" t="s">
        <v>17</v>
      </c>
      <c r="E853" s="3" t="s">
        <v>69</v>
      </c>
      <c r="F853" s="1">
        <v>1.35</v>
      </c>
      <c r="G853" s="1">
        <v>19.8</v>
      </c>
      <c r="H853" s="3" t="s">
        <v>61</v>
      </c>
      <c r="I853" s="3" t="s">
        <v>38</v>
      </c>
      <c r="J853" s="2" t="s">
        <v>2636</v>
      </c>
      <c r="K853" s="3" t="s">
        <v>106</v>
      </c>
      <c r="L853" s="3" t="s">
        <v>72</v>
      </c>
      <c r="M853" s="3" t="s">
        <v>32</v>
      </c>
      <c r="N853" s="3" t="s">
        <v>2637</v>
      </c>
      <c r="O853" s="3" t="s">
        <v>2638</v>
      </c>
      <c r="P853">
        <f>IF(IFERROR(VLOOKUP(crocodile_dataset[[#This Row],[Observation ID]],A855:A1853,1,FALSE),0),1,0)</f>
        <v>0</v>
      </c>
    </row>
    <row r="854" spans="1:16" x14ac:dyDescent="0.2">
      <c r="A854" s="4">
        <v>853</v>
      </c>
      <c r="B854" s="3" t="s">
        <v>115</v>
      </c>
      <c r="C854" s="3" t="s">
        <v>116</v>
      </c>
      <c r="D854" s="3" t="s">
        <v>17</v>
      </c>
      <c r="E854" s="3" t="s">
        <v>18</v>
      </c>
      <c r="F854" s="1">
        <v>3.02</v>
      </c>
      <c r="G854" s="1">
        <v>283.5</v>
      </c>
      <c r="H854" s="3" t="s">
        <v>37</v>
      </c>
      <c r="I854" s="3" t="s">
        <v>20</v>
      </c>
      <c r="J854" s="2" t="s">
        <v>2639</v>
      </c>
      <c r="K854" s="3" t="s">
        <v>282</v>
      </c>
      <c r="L854" s="3" t="s">
        <v>56</v>
      </c>
      <c r="M854" s="3" t="s">
        <v>24</v>
      </c>
      <c r="N854" s="3" t="s">
        <v>2640</v>
      </c>
      <c r="O854" s="3" t="s">
        <v>2641</v>
      </c>
      <c r="P854">
        <f>IF(IFERROR(VLOOKUP(crocodile_dataset[[#This Row],[Observation ID]],A856:A1854,1,FALSE),0),1,0)</f>
        <v>0</v>
      </c>
    </row>
    <row r="855" spans="1:16" x14ac:dyDescent="0.2">
      <c r="A855" s="4">
        <v>854</v>
      </c>
      <c r="B855" s="3" t="s">
        <v>320</v>
      </c>
      <c r="C855" s="3" t="s">
        <v>321</v>
      </c>
      <c r="D855" s="3" t="s">
        <v>17</v>
      </c>
      <c r="E855" s="3" t="s">
        <v>203</v>
      </c>
      <c r="F855" s="1">
        <v>2.2200000000000002</v>
      </c>
      <c r="G855" s="1">
        <v>83.9</v>
      </c>
      <c r="H855" s="3" t="s">
        <v>61</v>
      </c>
      <c r="I855" s="3" t="s">
        <v>38</v>
      </c>
      <c r="J855" s="2" t="s">
        <v>2642</v>
      </c>
      <c r="K855" s="3" t="s">
        <v>330</v>
      </c>
      <c r="L855" s="3" t="s">
        <v>355</v>
      </c>
      <c r="M855" s="3" t="s">
        <v>323</v>
      </c>
      <c r="N855" s="3" t="s">
        <v>2643</v>
      </c>
      <c r="O855" s="3" t="s">
        <v>2644</v>
      </c>
      <c r="P855">
        <f>IF(IFERROR(VLOOKUP(crocodile_dataset[[#This Row],[Observation ID]],A857:A1855,1,FALSE),0),1,0)</f>
        <v>0</v>
      </c>
    </row>
    <row r="856" spans="1:16" x14ac:dyDescent="0.2">
      <c r="A856" s="4">
        <v>855</v>
      </c>
      <c r="B856" s="3" t="s">
        <v>35</v>
      </c>
      <c r="C856" s="3" t="s">
        <v>36</v>
      </c>
      <c r="D856" s="3" t="s">
        <v>17</v>
      </c>
      <c r="E856" s="3" t="s">
        <v>18</v>
      </c>
      <c r="F856" s="1">
        <v>3.98</v>
      </c>
      <c r="G856" s="1">
        <v>445.1</v>
      </c>
      <c r="H856" s="3" t="s">
        <v>19</v>
      </c>
      <c r="I856" s="3" t="s">
        <v>38</v>
      </c>
      <c r="J856" s="2" t="s">
        <v>2645</v>
      </c>
      <c r="K856" s="3" t="s">
        <v>240</v>
      </c>
      <c r="L856" s="3" t="s">
        <v>40</v>
      </c>
      <c r="M856" s="3" t="s">
        <v>41</v>
      </c>
      <c r="N856" s="3" t="s">
        <v>2646</v>
      </c>
      <c r="O856" s="3" t="s">
        <v>2647</v>
      </c>
      <c r="P856">
        <f>IF(IFERROR(VLOOKUP(crocodile_dataset[[#This Row],[Observation ID]],A858:A1856,1,FALSE),0),1,0)</f>
        <v>0</v>
      </c>
    </row>
    <row r="857" spans="1:16" x14ac:dyDescent="0.2">
      <c r="A857" s="4">
        <v>856</v>
      </c>
      <c r="B857" s="3" t="s">
        <v>115</v>
      </c>
      <c r="C857" s="3" t="s">
        <v>116</v>
      </c>
      <c r="D857" s="3" t="s">
        <v>17</v>
      </c>
      <c r="E857" s="3" t="s">
        <v>18</v>
      </c>
      <c r="F857" s="1">
        <v>4.4800000000000004</v>
      </c>
      <c r="G857" s="1">
        <v>604.79999999999995</v>
      </c>
      <c r="H857" s="3" t="s">
        <v>19</v>
      </c>
      <c r="I857" s="3" t="s">
        <v>20</v>
      </c>
      <c r="J857" s="2" t="s">
        <v>2648</v>
      </c>
      <c r="K857" s="3" t="s">
        <v>139</v>
      </c>
      <c r="L857" s="3" t="s">
        <v>80</v>
      </c>
      <c r="M857" s="3" t="s">
        <v>24</v>
      </c>
      <c r="N857" s="3" t="s">
        <v>2649</v>
      </c>
      <c r="O857" s="3" t="s">
        <v>2650</v>
      </c>
      <c r="P857">
        <f>IF(IFERROR(VLOOKUP(crocodile_dataset[[#This Row],[Observation ID]],A859:A1857,1,FALSE),0),1,0)</f>
        <v>0</v>
      </c>
    </row>
    <row r="858" spans="1:16" x14ac:dyDescent="0.2">
      <c r="A858" s="4">
        <v>857</v>
      </c>
      <c r="B858" s="3" t="s">
        <v>183</v>
      </c>
      <c r="C858" s="3" t="s">
        <v>184</v>
      </c>
      <c r="D858" s="3" t="s">
        <v>17</v>
      </c>
      <c r="E858" s="3" t="s">
        <v>18</v>
      </c>
      <c r="F858" s="1">
        <v>1.69</v>
      </c>
      <c r="G858" s="1">
        <v>51.5</v>
      </c>
      <c r="H858" s="3" t="s">
        <v>61</v>
      </c>
      <c r="I858" s="3" t="s">
        <v>38</v>
      </c>
      <c r="J858" s="2" t="s">
        <v>2651</v>
      </c>
      <c r="K858" s="3" t="s">
        <v>130</v>
      </c>
      <c r="L858" s="3" t="s">
        <v>788</v>
      </c>
      <c r="M858" s="3" t="s">
        <v>41</v>
      </c>
      <c r="N858" s="3" t="s">
        <v>2652</v>
      </c>
      <c r="O858" s="3" t="s">
        <v>2653</v>
      </c>
      <c r="P858">
        <f>IF(IFERROR(VLOOKUP(crocodile_dataset[[#This Row],[Observation ID]],A860:A1858,1,FALSE),0),1,0)</f>
        <v>0</v>
      </c>
    </row>
    <row r="859" spans="1:16" x14ac:dyDescent="0.2">
      <c r="A859" s="4">
        <v>858</v>
      </c>
      <c r="B859" s="3" t="s">
        <v>320</v>
      </c>
      <c r="C859" s="3" t="s">
        <v>321</v>
      </c>
      <c r="D859" s="3" t="s">
        <v>17</v>
      </c>
      <c r="E859" s="3" t="s">
        <v>203</v>
      </c>
      <c r="F859" s="1">
        <v>2.25</v>
      </c>
      <c r="G859" s="1">
        <v>79.099999999999994</v>
      </c>
      <c r="H859" s="3" t="s">
        <v>19</v>
      </c>
      <c r="I859" s="3" t="s">
        <v>20</v>
      </c>
      <c r="J859" s="2" t="s">
        <v>2654</v>
      </c>
      <c r="K859" s="3" t="s">
        <v>330</v>
      </c>
      <c r="L859" s="3" t="s">
        <v>23</v>
      </c>
      <c r="M859" s="3" t="s">
        <v>323</v>
      </c>
      <c r="N859" s="3" t="s">
        <v>2655</v>
      </c>
      <c r="O859" s="3" t="s">
        <v>2656</v>
      </c>
      <c r="P859">
        <f>IF(IFERROR(VLOOKUP(crocodile_dataset[[#This Row],[Observation ID]],A861:A1859,1,FALSE),0),1,0)</f>
        <v>0</v>
      </c>
    </row>
    <row r="860" spans="1:16" x14ac:dyDescent="0.2">
      <c r="A860" s="4">
        <v>859</v>
      </c>
      <c r="B860" s="3" t="s">
        <v>320</v>
      </c>
      <c r="C860" s="3" t="s">
        <v>321</v>
      </c>
      <c r="D860" s="3" t="s">
        <v>17</v>
      </c>
      <c r="E860" s="3" t="s">
        <v>203</v>
      </c>
      <c r="F860" s="1">
        <v>2.35</v>
      </c>
      <c r="G860" s="1">
        <v>105.8</v>
      </c>
      <c r="H860" s="3" t="s">
        <v>61</v>
      </c>
      <c r="I860" s="3" t="s">
        <v>38</v>
      </c>
      <c r="J860" s="2" t="s">
        <v>2657</v>
      </c>
      <c r="K860" s="3" t="s">
        <v>297</v>
      </c>
      <c r="L860" s="3" t="s">
        <v>355</v>
      </c>
      <c r="M860" s="3" t="s">
        <v>323</v>
      </c>
      <c r="N860" s="3" t="s">
        <v>2658</v>
      </c>
      <c r="O860" s="3" t="s">
        <v>2659</v>
      </c>
      <c r="P860">
        <f>IF(IFERROR(VLOOKUP(crocodile_dataset[[#This Row],[Observation ID]],A862:A1860,1,FALSE),0),1,0)</f>
        <v>0</v>
      </c>
    </row>
    <row r="861" spans="1:16" x14ac:dyDescent="0.2">
      <c r="A861" s="4">
        <v>860</v>
      </c>
      <c r="B861" s="3" t="s">
        <v>120</v>
      </c>
      <c r="C861" s="3" t="s">
        <v>121</v>
      </c>
      <c r="D861" s="3" t="s">
        <v>17</v>
      </c>
      <c r="E861" s="3" t="s">
        <v>18</v>
      </c>
      <c r="F861" s="1">
        <v>3.16</v>
      </c>
      <c r="G861" s="1">
        <v>155.19999999999999</v>
      </c>
      <c r="H861" s="3" t="s">
        <v>19</v>
      </c>
      <c r="I861" s="3" t="s">
        <v>38</v>
      </c>
      <c r="J861" s="2" t="s">
        <v>1097</v>
      </c>
      <c r="K861" s="3" t="s">
        <v>123</v>
      </c>
      <c r="L861" s="3" t="s">
        <v>124</v>
      </c>
      <c r="M861" s="3" t="s">
        <v>73</v>
      </c>
      <c r="N861" s="3" t="s">
        <v>2660</v>
      </c>
      <c r="O861" s="3" t="s">
        <v>2661</v>
      </c>
      <c r="P861">
        <f>IF(IFERROR(VLOOKUP(crocodile_dataset[[#This Row],[Observation ID]],A863:A1861,1,FALSE),0),1,0)</f>
        <v>0</v>
      </c>
    </row>
    <row r="862" spans="1:16" x14ac:dyDescent="0.2">
      <c r="A862" s="4">
        <v>861</v>
      </c>
      <c r="B862" s="3" t="s">
        <v>35</v>
      </c>
      <c r="C862" s="3" t="s">
        <v>36</v>
      </c>
      <c r="D862" s="3" t="s">
        <v>17</v>
      </c>
      <c r="E862" s="3" t="s">
        <v>18</v>
      </c>
      <c r="F862" s="1">
        <v>4.8099999999999996</v>
      </c>
      <c r="G862" s="1">
        <v>636.5</v>
      </c>
      <c r="H862" s="3" t="s">
        <v>19</v>
      </c>
      <c r="I862" s="3" t="s">
        <v>20</v>
      </c>
      <c r="J862" s="2" t="s">
        <v>2662</v>
      </c>
      <c r="K862" s="3" t="s">
        <v>240</v>
      </c>
      <c r="L862" s="3" t="s">
        <v>244</v>
      </c>
      <c r="M862" s="3" t="s">
        <v>41</v>
      </c>
      <c r="N862" s="3" t="s">
        <v>548</v>
      </c>
      <c r="O862" s="3" t="s">
        <v>2663</v>
      </c>
      <c r="P862">
        <f>IF(IFERROR(VLOOKUP(crocodile_dataset[[#This Row],[Observation ID]],A864:A1862,1,FALSE),0),1,0)</f>
        <v>0</v>
      </c>
    </row>
    <row r="863" spans="1:16" x14ac:dyDescent="0.2">
      <c r="A863" s="4">
        <v>862</v>
      </c>
      <c r="B863" s="3" t="s">
        <v>183</v>
      </c>
      <c r="C863" s="3" t="s">
        <v>184</v>
      </c>
      <c r="D863" s="3" t="s">
        <v>17</v>
      </c>
      <c r="E863" s="3" t="s">
        <v>18</v>
      </c>
      <c r="F863" s="1">
        <v>1.94</v>
      </c>
      <c r="G863" s="1">
        <v>51.7</v>
      </c>
      <c r="H863" s="3" t="s">
        <v>61</v>
      </c>
      <c r="I863" s="3" t="s">
        <v>104</v>
      </c>
      <c r="J863" s="2" t="s">
        <v>2664</v>
      </c>
      <c r="K863" s="3" t="s">
        <v>130</v>
      </c>
      <c r="L863" s="3" t="s">
        <v>788</v>
      </c>
      <c r="M863" s="3" t="s">
        <v>41</v>
      </c>
      <c r="N863" s="3" t="s">
        <v>2665</v>
      </c>
      <c r="O863" s="3" t="s">
        <v>2666</v>
      </c>
      <c r="P863">
        <f>IF(IFERROR(VLOOKUP(crocodile_dataset[[#This Row],[Observation ID]],A865:A1863,1,FALSE),0),1,0)</f>
        <v>0</v>
      </c>
    </row>
    <row r="864" spans="1:16" x14ac:dyDescent="0.2">
      <c r="A864" s="4">
        <v>863</v>
      </c>
      <c r="B864" s="3" t="s">
        <v>27</v>
      </c>
      <c r="C864" s="3" t="s">
        <v>28</v>
      </c>
      <c r="D864" s="3" t="s">
        <v>17</v>
      </c>
      <c r="E864" s="3" t="s">
        <v>18</v>
      </c>
      <c r="F864" s="1">
        <v>2.8</v>
      </c>
      <c r="G864" s="1">
        <v>157.6</v>
      </c>
      <c r="H864" s="3" t="s">
        <v>19</v>
      </c>
      <c r="I864" s="3" t="s">
        <v>20</v>
      </c>
      <c r="J864" s="2" t="s">
        <v>2667</v>
      </c>
      <c r="K864" s="3" t="s">
        <v>45</v>
      </c>
      <c r="L864" s="3" t="s">
        <v>131</v>
      </c>
      <c r="M864" s="3" t="s">
        <v>32</v>
      </c>
      <c r="N864" s="3" t="s">
        <v>2668</v>
      </c>
      <c r="O864" s="3" t="s">
        <v>2669</v>
      </c>
      <c r="P864">
        <f>IF(IFERROR(VLOOKUP(crocodile_dataset[[#This Row],[Observation ID]],A866:A1864,1,FALSE),0),1,0)</f>
        <v>0</v>
      </c>
    </row>
    <row r="865" spans="1:16" x14ac:dyDescent="0.2">
      <c r="A865" s="4">
        <v>864</v>
      </c>
      <c r="B865" s="3" t="s">
        <v>201</v>
      </c>
      <c r="C865" s="3" t="s">
        <v>202</v>
      </c>
      <c r="D865" s="3" t="s">
        <v>17</v>
      </c>
      <c r="E865" s="3" t="s">
        <v>203</v>
      </c>
      <c r="F865" s="1">
        <v>2.48</v>
      </c>
      <c r="G865" s="1">
        <v>122.3</v>
      </c>
      <c r="H865" s="3" t="s">
        <v>19</v>
      </c>
      <c r="I865" s="3" t="s">
        <v>20</v>
      </c>
      <c r="J865" s="2" t="s">
        <v>2670</v>
      </c>
      <c r="K865" s="3" t="s">
        <v>282</v>
      </c>
      <c r="L865" s="3" t="s">
        <v>259</v>
      </c>
      <c r="M865" s="3" t="s">
        <v>41</v>
      </c>
      <c r="N865" s="3" t="s">
        <v>2671</v>
      </c>
      <c r="O865" s="3" t="s">
        <v>2672</v>
      </c>
      <c r="P865">
        <f>IF(IFERROR(VLOOKUP(crocodile_dataset[[#This Row],[Observation ID]],A867:A1865,1,FALSE),0),1,0)</f>
        <v>0</v>
      </c>
    </row>
    <row r="866" spans="1:16" x14ac:dyDescent="0.2">
      <c r="A866" s="4">
        <v>865</v>
      </c>
      <c r="B866" s="3" t="s">
        <v>127</v>
      </c>
      <c r="C866" s="3" t="s">
        <v>128</v>
      </c>
      <c r="D866" s="3" t="s">
        <v>17</v>
      </c>
      <c r="E866" s="3" t="s">
        <v>18</v>
      </c>
      <c r="F866" s="1">
        <v>5.2</v>
      </c>
      <c r="G866" s="1">
        <v>751.3</v>
      </c>
      <c r="H866" s="3" t="s">
        <v>19</v>
      </c>
      <c r="I866" s="3" t="s">
        <v>104</v>
      </c>
      <c r="J866" s="2" t="s">
        <v>2673</v>
      </c>
      <c r="K866" s="3" t="s">
        <v>52</v>
      </c>
      <c r="L866" s="3" t="s">
        <v>31</v>
      </c>
      <c r="M866" s="3" t="s">
        <v>24</v>
      </c>
      <c r="N866" s="3" t="s">
        <v>2674</v>
      </c>
      <c r="O866" s="3" t="s">
        <v>2675</v>
      </c>
      <c r="P866">
        <f>IF(IFERROR(VLOOKUP(crocodile_dataset[[#This Row],[Observation ID]],A868:A1866,1,FALSE),0),1,0)</f>
        <v>0</v>
      </c>
    </row>
    <row r="867" spans="1:16" x14ac:dyDescent="0.2">
      <c r="A867" s="4">
        <v>866</v>
      </c>
      <c r="B867" s="3" t="s">
        <v>59</v>
      </c>
      <c r="C867" s="3" t="s">
        <v>60</v>
      </c>
      <c r="D867" s="3" t="s">
        <v>17</v>
      </c>
      <c r="E867" s="3" t="s">
        <v>18</v>
      </c>
      <c r="F867" s="1">
        <v>2.86</v>
      </c>
      <c r="G867" s="1">
        <v>145.6</v>
      </c>
      <c r="H867" s="3" t="s">
        <v>19</v>
      </c>
      <c r="I867" s="3" t="s">
        <v>104</v>
      </c>
      <c r="J867" s="2" t="s">
        <v>2676</v>
      </c>
      <c r="K867" s="3" t="s">
        <v>63</v>
      </c>
      <c r="L867" s="3" t="s">
        <v>64</v>
      </c>
      <c r="M867" s="3" t="s">
        <v>41</v>
      </c>
      <c r="N867" s="3" t="s">
        <v>2677</v>
      </c>
      <c r="O867" s="3" t="s">
        <v>2678</v>
      </c>
      <c r="P867">
        <f>IF(IFERROR(VLOOKUP(crocodile_dataset[[#This Row],[Observation ID]],A869:A1867,1,FALSE),0),1,0)</f>
        <v>0</v>
      </c>
    </row>
    <row r="868" spans="1:16" x14ac:dyDescent="0.2">
      <c r="A868" s="4">
        <v>867</v>
      </c>
      <c r="B868" s="3" t="s">
        <v>145</v>
      </c>
      <c r="C868" s="3" t="s">
        <v>146</v>
      </c>
      <c r="D868" s="3" t="s">
        <v>17</v>
      </c>
      <c r="E868" s="3" t="s">
        <v>18</v>
      </c>
      <c r="F868" s="1">
        <v>2.48</v>
      </c>
      <c r="G868" s="1">
        <v>108.1</v>
      </c>
      <c r="H868" s="3" t="s">
        <v>19</v>
      </c>
      <c r="I868" s="3" t="s">
        <v>20</v>
      </c>
      <c r="J868" s="2" t="s">
        <v>2679</v>
      </c>
      <c r="K868" s="3" t="s">
        <v>148</v>
      </c>
      <c r="L868" s="3" t="s">
        <v>475</v>
      </c>
      <c r="M868" s="3" t="s">
        <v>41</v>
      </c>
      <c r="N868" s="3" t="s">
        <v>2680</v>
      </c>
      <c r="O868" s="3" t="s">
        <v>2681</v>
      </c>
      <c r="P868">
        <f>IF(IFERROR(VLOOKUP(crocodile_dataset[[#This Row],[Observation ID]],A870:A1868,1,FALSE),0),1,0)</f>
        <v>0</v>
      </c>
    </row>
    <row r="869" spans="1:16" x14ac:dyDescent="0.2">
      <c r="A869" s="4">
        <v>868</v>
      </c>
      <c r="B869" s="3" t="s">
        <v>183</v>
      </c>
      <c r="C869" s="3" t="s">
        <v>184</v>
      </c>
      <c r="D869" s="3" t="s">
        <v>17</v>
      </c>
      <c r="E869" s="3" t="s">
        <v>18</v>
      </c>
      <c r="F869" s="1">
        <v>1.68</v>
      </c>
      <c r="G869" s="1">
        <v>40.4</v>
      </c>
      <c r="H869" s="3" t="s">
        <v>19</v>
      </c>
      <c r="I869" s="3" t="s">
        <v>104</v>
      </c>
      <c r="J869" s="2" t="s">
        <v>2682</v>
      </c>
      <c r="K869" s="3" t="s">
        <v>130</v>
      </c>
      <c r="L869" s="3" t="s">
        <v>788</v>
      </c>
      <c r="M869" s="3" t="s">
        <v>41</v>
      </c>
      <c r="N869" s="3" t="s">
        <v>2683</v>
      </c>
      <c r="O869" s="3" t="s">
        <v>2684</v>
      </c>
      <c r="P869">
        <f>IF(IFERROR(VLOOKUP(crocodile_dataset[[#This Row],[Observation ID]],A871:A1869,1,FALSE),0),1,0)</f>
        <v>0</v>
      </c>
    </row>
    <row r="870" spans="1:16" x14ac:dyDescent="0.2">
      <c r="A870" s="4">
        <v>869</v>
      </c>
      <c r="B870" s="3" t="s">
        <v>188</v>
      </c>
      <c r="C870" s="3" t="s">
        <v>189</v>
      </c>
      <c r="D870" s="3" t="s">
        <v>17</v>
      </c>
      <c r="E870" s="3" t="s">
        <v>18</v>
      </c>
      <c r="F870" s="1">
        <v>1.98</v>
      </c>
      <c r="G870" s="1">
        <v>58.9</v>
      </c>
      <c r="H870" s="3" t="s">
        <v>37</v>
      </c>
      <c r="I870" s="3" t="s">
        <v>104</v>
      </c>
      <c r="J870" s="2" t="s">
        <v>2685</v>
      </c>
      <c r="K870" s="3" t="s">
        <v>191</v>
      </c>
      <c r="L870" s="3" t="s">
        <v>80</v>
      </c>
      <c r="M870" s="3" t="s">
        <v>24</v>
      </c>
      <c r="N870" s="3" t="s">
        <v>2686</v>
      </c>
      <c r="O870" s="3" t="s">
        <v>2687</v>
      </c>
      <c r="P870">
        <f>IF(IFERROR(VLOOKUP(crocodile_dataset[[#This Row],[Observation ID]],A872:A1870,1,FALSE),0),1,0)</f>
        <v>0</v>
      </c>
    </row>
    <row r="871" spans="1:16" x14ac:dyDescent="0.2">
      <c r="A871" s="4">
        <v>870</v>
      </c>
      <c r="B871" s="3" t="s">
        <v>201</v>
      </c>
      <c r="C871" s="3" t="s">
        <v>202</v>
      </c>
      <c r="D871" s="3" t="s">
        <v>17</v>
      </c>
      <c r="E871" s="3" t="s">
        <v>203</v>
      </c>
      <c r="F871" s="1">
        <v>2.62</v>
      </c>
      <c r="G871" s="1">
        <v>120.6</v>
      </c>
      <c r="H871" s="3" t="s">
        <v>19</v>
      </c>
      <c r="I871" s="3" t="s">
        <v>38</v>
      </c>
      <c r="J871" s="2" t="s">
        <v>2688</v>
      </c>
      <c r="K871" s="3" t="s">
        <v>106</v>
      </c>
      <c r="L871" s="3" t="s">
        <v>23</v>
      </c>
      <c r="M871" s="3" t="s">
        <v>41</v>
      </c>
      <c r="N871" s="3" t="s">
        <v>2689</v>
      </c>
      <c r="O871" s="3" t="s">
        <v>2690</v>
      </c>
      <c r="P871">
        <f>IF(IFERROR(VLOOKUP(crocodile_dataset[[#This Row],[Observation ID]],A873:A1871,1,FALSE),0),1,0)</f>
        <v>0</v>
      </c>
    </row>
    <row r="872" spans="1:16" x14ac:dyDescent="0.2">
      <c r="A872" s="4">
        <v>871</v>
      </c>
      <c r="B872" s="3" t="s">
        <v>127</v>
      </c>
      <c r="C872" s="3" t="s">
        <v>128</v>
      </c>
      <c r="D872" s="3" t="s">
        <v>17</v>
      </c>
      <c r="E872" s="3" t="s">
        <v>18</v>
      </c>
      <c r="F872" s="1">
        <v>5.48</v>
      </c>
      <c r="G872" s="1">
        <v>918.4</v>
      </c>
      <c r="H872" s="3" t="s">
        <v>19</v>
      </c>
      <c r="I872" s="3" t="s">
        <v>104</v>
      </c>
      <c r="J872" s="2" t="s">
        <v>2691</v>
      </c>
      <c r="K872" s="3" t="s">
        <v>210</v>
      </c>
      <c r="L872" s="3" t="s">
        <v>31</v>
      </c>
      <c r="M872" s="3" t="s">
        <v>24</v>
      </c>
      <c r="N872" s="3" t="s">
        <v>2692</v>
      </c>
      <c r="O872" s="3" t="s">
        <v>2693</v>
      </c>
      <c r="P872">
        <f>IF(IFERROR(VLOOKUP(crocodile_dataset[[#This Row],[Observation ID]],A874:A1872,1,FALSE),0),1,0)</f>
        <v>0</v>
      </c>
    </row>
    <row r="873" spans="1:16" x14ac:dyDescent="0.2">
      <c r="A873" s="4">
        <v>872</v>
      </c>
      <c r="B873" s="3" t="s">
        <v>35</v>
      </c>
      <c r="C873" s="3" t="s">
        <v>36</v>
      </c>
      <c r="D873" s="3" t="s">
        <v>17</v>
      </c>
      <c r="E873" s="3" t="s">
        <v>18</v>
      </c>
      <c r="F873" s="1">
        <v>3.9</v>
      </c>
      <c r="G873" s="1">
        <v>427.3</v>
      </c>
      <c r="H873" s="3" t="s">
        <v>61</v>
      </c>
      <c r="I873" s="3" t="s">
        <v>104</v>
      </c>
      <c r="J873" s="2" t="s">
        <v>2694</v>
      </c>
      <c r="K873" s="3" t="s">
        <v>30</v>
      </c>
      <c r="L873" s="3" t="s">
        <v>40</v>
      </c>
      <c r="M873" s="3" t="s">
        <v>41</v>
      </c>
      <c r="N873" s="3" t="s">
        <v>2695</v>
      </c>
      <c r="O873" s="3" t="s">
        <v>2696</v>
      </c>
      <c r="P873">
        <f>IF(IFERROR(VLOOKUP(crocodile_dataset[[#This Row],[Observation ID]],A875:A1873,1,FALSE),0),1,0)</f>
        <v>0</v>
      </c>
    </row>
    <row r="874" spans="1:16" x14ac:dyDescent="0.2">
      <c r="A874" s="4">
        <v>873</v>
      </c>
      <c r="B874" s="3" t="s">
        <v>145</v>
      </c>
      <c r="C874" s="3" t="s">
        <v>146</v>
      </c>
      <c r="D874" s="3" t="s">
        <v>17</v>
      </c>
      <c r="E874" s="3" t="s">
        <v>18</v>
      </c>
      <c r="F874" s="1">
        <v>2.69</v>
      </c>
      <c r="G874" s="1">
        <v>102.7</v>
      </c>
      <c r="H874" s="3" t="s">
        <v>61</v>
      </c>
      <c r="I874" s="3" t="s">
        <v>38</v>
      </c>
      <c r="J874" s="2" t="s">
        <v>2697</v>
      </c>
      <c r="K874" s="3" t="s">
        <v>148</v>
      </c>
      <c r="L874" s="3" t="s">
        <v>475</v>
      </c>
      <c r="M874" s="3" t="s">
        <v>41</v>
      </c>
      <c r="N874" s="3" t="s">
        <v>2698</v>
      </c>
      <c r="O874" s="3" t="s">
        <v>2699</v>
      </c>
      <c r="P874">
        <f>IF(IFERROR(VLOOKUP(crocodile_dataset[[#This Row],[Observation ID]],A876:A1874,1,FALSE),0),1,0)</f>
        <v>0</v>
      </c>
    </row>
    <row r="875" spans="1:16" x14ac:dyDescent="0.2">
      <c r="A875" s="4">
        <v>874</v>
      </c>
      <c r="B875" s="3" t="s">
        <v>35</v>
      </c>
      <c r="C875" s="3" t="s">
        <v>36</v>
      </c>
      <c r="D875" s="3" t="s">
        <v>17</v>
      </c>
      <c r="E875" s="3" t="s">
        <v>18</v>
      </c>
      <c r="F875" s="1">
        <v>3.26</v>
      </c>
      <c r="G875" s="1">
        <v>307.39999999999998</v>
      </c>
      <c r="H875" s="3" t="s">
        <v>19</v>
      </c>
      <c r="I875" s="3" t="s">
        <v>104</v>
      </c>
      <c r="J875" s="2" t="s">
        <v>2700</v>
      </c>
      <c r="K875" s="3" t="s">
        <v>30</v>
      </c>
      <c r="L875" s="3" t="s">
        <v>244</v>
      </c>
      <c r="M875" s="3" t="s">
        <v>41</v>
      </c>
      <c r="N875" s="3" t="s">
        <v>2701</v>
      </c>
      <c r="O875" s="3" t="s">
        <v>2702</v>
      </c>
      <c r="P875">
        <f>IF(IFERROR(VLOOKUP(crocodile_dataset[[#This Row],[Observation ID]],A877:A1875,1,FALSE),0),1,0)</f>
        <v>0</v>
      </c>
    </row>
    <row r="876" spans="1:16" x14ac:dyDescent="0.2">
      <c r="A876" s="4">
        <v>875</v>
      </c>
      <c r="B876" s="3" t="s">
        <v>145</v>
      </c>
      <c r="C876" s="3" t="s">
        <v>146</v>
      </c>
      <c r="D876" s="3" t="s">
        <v>17</v>
      </c>
      <c r="E876" s="3" t="s">
        <v>18</v>
      </c>
      <c r="F876" s="1">
        <v>2.56</v>
      </c>
      <c r="G876" s="1">
        <v>97.8</v>
      </c>
      <c r="H876" s="3" t="s">
        <v>19</v>
      </c>
      <c r="I876" s="3" t="s">
        <v>104</v>
      </c>
      <c r="J876" s="2" t="s">
        <v>2703</v>
      </c>
      <c r="K876" s="3" t="s">
        <v>148</v>
      </c>
      <c r="L876" s="3" t="s">
        <v>475</v>
      </c>
      <c r="M876" s="3" t="s">
        <v>41</v>
      </c>
      <c r="N876" s="3" t="s">
        <v>2704</v>
      </c>
      <c r="O876" s="3" t="s">
        <v>2705</v>
      </c>
      <c r="P876">
        <f>IF(IFERROR(VLOOKUP(crocodile_dataset[[#This Row],[Observation ID]],A878:A1876,1,FALSE),0),1,0)</f>
        <v>0</v>
      </c>
    </row>
    <row r="877" spans="1:16" x14ac:dyDescent="0.2">
      <c r="A877" s="4">
        <v>876</v>
      </c>
      <c r="B877" s="3" t="s">
        <v>320</v>
      </c>
      <c r="C877" s="3" t="s">
        <v>321</v>
      </c>
      <c r="D877" s="3" t="s">
        <v>17</v>
      </c>
      <c r="E877" s="3" t="s">
        <v>203</v>
      </c>
      <c r="F877" s="1">
        <v>1.1000000000000001</v>
      </c>
      <c r="G877" s="1">
        <v>37.700000000000003</v>
      </c>
      <c r="H877" s="3" t="s">
        <v>37</v>
      </c>
      <c r="I877" s="3" t="s">
        <v>20</v>
      </c>
      <c r="J877" s="2" t="s">
        <v>2706</v>
      </c>
      <c r="K877" s="3" t="s">
        <v>330</v>
      </c>
      <c r="L877" s="3" t="s">
        <v>23</v>
      </c>
      <c r="M877" s="3" t="s">
        <v>323</v>
      </c>
      <c r="N877" s="3" t="s">
        <v>2707</v>
      </c>
      <c r="O877" s="3" t="s">
        <v>2708</v>
      </c>
      <c r="P877">
        <f>IF(IFERROR(VLOOKUP(crocodile_dataset[[#This Row],[Observation ID]],A879:A1877,1,FALSE),0),1,0)</f>
        <v>0</v>
      </c>
    </row>
    <row r="878" spans="1:16" x14ac:dyDescent="0.2">
      <c r="A878" s="4">
        <v>877</v>
      </c>
      <c r="B878" s="3" t="s">
        <v>49</v>
      </c>
      <c r="C878" s="3" t="s">
        <v>50</v>
      </c>
      <c r="D878" s="3" t="s">
        <v>17</v>
      </c>
      <c r="E878" s="3" t="s">
        <v>18</v>
      </c>
      <c r="F878" s="1">
        <v>3.07</v>
      </c>
      <c r="G878" s="1">
        <v>157.5</v>
      </c>
      <c r="H878" s="3" t="s">
        <v>19</v>
      </c>
      <c r="I878" s="3" t="s">
        <v>104</v>
      </c>
      <c r="J878" s="2" t="s">
        <v>1175</v>
      </c>
      <c r="K878" s="3" t="s">
        <v>1169</v>
      </c>
      <c r="L878" s="3" t="s">
        <v>56</v>
      </c>
      <c r="M878" s="3" t="s">
        <v>32</v>
      </c>
      <c r="N878" s="3" t="s">
        <v>2709</v>
      </c>
      <c r="O878" s="3" t="s">
        <v>2710</v>
      </c>
      <c r="P878">
        <f>IF(IFERROR(VLOOKUP(crocodile_dataset[[#This Row],[Observation ID]],A880:A1878,1,FALSE),0),1,0)</f>
        <v>0</v>
      </c>
    </row>
    <row r="879" spans="1:16" x14ac:dyDescent="0.2">
      <c r="A879" s="4">
        <v>878</v>
      </c>
      <c r="B879" s="3" t="s">
        <v>320</v>
      </c>
      <c r="C879" s="3" t="s">
        <v>321</v>
      </c>
      <c r="D879" s="3" t="s">
        <v>17</v>
      </c>
      <c r="E879" s="3" t="s">
        <v>203</v>
      </c>
      <c r="F879" s="1">
        <v>2.0099999999999998</v>
      </c>
      <c r="G879" s="1">
        <v>78.2</v>
      </c>
      <c r="H879" s="3" t="s">
        <v>19</v>
      </c>
      <c r="I879" s="3" t="s">
        <v>104</v>
      </c>
      <c r="J879" s="2" t="s">
        <v>636</v>
      </c>
      <c r="K879" s="3" t="s">
        <v>297</v>
      </c>
      <c r="L879" s="3" t="s">
        <v>23</v>
      </c>
      <c r="M879" s="3" t="s">
        <v>323</v>
      </c>
      <c r="N879" s="3" t="s">
        <v>2711</v>
      </c>
      <c r="O879" s="3" t="s">
        <v>2712</v>
      </c>
      <c r="P879">
        <f>IF(IFERROR(VLOOKUP(crocodile_dataset[[#This Row],[Observation ID]],A881:A1879,1,FALSE),0),1,0)</f>
        <v>0</v>
      </c>
    </row>
    <row r="880" spans="1:16" x14ac:dyDescent="0.2">
      <c r="A880" s="4">
        <v>879</v>
      </c>
      <c r="B880" s="3" t="s">
        <v>76</v>
      </c>
      <c r="C880" s="3" t="s">
        <v>77</v>
      </c>
      <c r="D880" s="3" t="s">
        <v>17</v>
      </c>
      <c r="E880" s="3" t="s">
        <v>18</v>
      </c>
      <c r="F880" s="1">
        <v>2.69</v>
      </c>
      <c r="G880" s="1">
        <v>132</v>
      </c>
      <c r="H880" s="3" t="s">
        <v>19</v>
      </c>
      <c r="I880" s="3" t="s">
        <v>104</v>
      </c>
      <c r="J880" s="2" t="s">
        <v>2713</v>
      </c>
      <c r="K880" s="3" t="s">
        <v>350</v>
      </c>
      <c r="L880" s="3" t="s">
        <v>80</v>
      </c>
      <c r="M880" s="3" t="s">
        <v>24</v>
      </c>
      <c r="N880" s="3" t="s">
        <v>2714</v>
      </c>
      <c r="O880" s="3" t="s">
        <v>2715</v>
      </c>
      <c r="P880">
        <f>IF(IFERROR(VLOOKUP(crocodile_dataset[[#This Row],[Observation ID]],A882:A1880,1,FALSE),0),1,0)</f>
        <v>0</v>
      </c>
    </row>
    <row r="881" spans="1:16" x14ac:dyDescent="0.2">
      <c r="A881" s="4">
        <v>880</v>
      </c>
      <c r="B881" s="3" t="s">
        <v>59</v>
      </c>
      <c r="C881" s="3" t="s">
        <v>60</v>
      </c>
      <c r="D881" s="3" t="s">
        <v>17</v>
      </c>
      <c r="E881" s="3" t="s">
        <v>18</v>
      </c>
      <c r="F881" s="1">
        <v>2.98</v>
      </c>
      <c r="G881" s="1">
        <v>178.7</v>
      </c>
      <c r="H881" s="3" t="s">
        <v>19</v>
      </c>
      <c r="I881" s="3" t="s">
        <v>104</v>
      </c>
      <c r="J881" s="2" t="s">
        <v>2716</v>
      </c>
      <c r="K881" s="3" t="s">
        <v>63</v>
      </c>
      <c r="L881" s="3" t="s">
        <v>23</v>
      </c>
      <c r="M881" s="3" t="s">
        <v>41</v>
      </c>
      <c r="N881" s="3" t="s">
        <v>2717</v>
      </c>
      <c r="O881" s="3" t="s">
        <v>2718</v>
      </c>
      <c r="P881">
        <f>IF(IFERROR(VLOOKUP(crocodile_dataset[[#This Row],[Observation ID]],A883:A1881,1,FALSE),0),1,0)</f>
        <v>0</v>
      </c>
    </row>
    <row r="882" spans="1:16" x14ac:dyDescent="0.2">
      <c r="A882" s="4">
        <v>881</v>
      </c>
      <c r="B882" s="3" t="s">
        <v>76</v>
      </c>
      <c r="C882" s="3" t="s">
        <v>77</v>
      </c>
      <c r="D882" s="3" t="s">
        <v>17</v>
      </c>
      <c r="E882" s="3" t="s">
        <v>18</v>
      </c>
      <c r="F882" s="1">
        <v>2.0499999999999998</v>
      </c>
      <c r="G882" s="1">
        <v>77</v>
      </c>
      <c r="H882" s="3" t="s">
        <v>19</v>
      </c>
      <c r="I882" s="3" t="s">
        <v>104</v>
      </c>
      <c r="J882" s="2" t="s">
        <v>2719</v>
      </c>
      <c r="K882" s="3" t="s">
        <v>350</v>
      </c>
      <c r="L882" s="3" t="s">
        <v>80</v>
      </c>
      <c r="M882" s="3" t="s">
        <v>24</v>
      </c>
      <c r="N882" s="3" t="s">
        <v>2720</v>
      </c>
      <c r="O882" s="3" t="s">
        <v>2721</v>
      </c>
      <c r="P882">
        <f>IF(IFERROR(VLOOKUP(crocodile_dataset[[#This Row],[Observation ID]],A884:A1882,1,FALSE),0),1,0)</f>
        <v>0</v>
      </c>
    </row>
    <row r="883" spans="1:16" x14ac:dyDescent="0.2">
      <c r="A883" s="4">
        <v>882</v>
      </c>
      <c r="B883" s="3" t="s">
        <v>127</v>
      </c>
      <c r="C883" s="3" t="s">
        <v>128</v>
      </c>
      <c r="D883" s="3" t="s">
        <v>17</v>
      </c>
      <c r="E883" s="3" t="s">
        <v>18</v>
      </c>
      <c r="F883" s="1">
        <v>4.2300000000000004</v>
      </c>
      <c r="G883" s="1">
        <v>524.70000000000005</v>
      </c>
      <c r="H883" s="3" t="s">
        <v>61</v>
      </c>
      <c r="I883" s="3" t="s">
        <v>20</v>
      </c>
      <c r="J883" s="2" t="s">
        <v>2722</v>
      </c>
      <c r="K883" s="3" t="s">
        <v>286</v>
      </c>
      <c r="L883" s="3" t="s">
        <v>31</v>
      </c>
      <c r="M883" s="3" t="s">
        <v>24</v>
      </c>
      <c r="N883" s="3" t="s">
        <v>2723</v>
      </c>
      <c r="O883" s="3" t="s">
        <v>2724</v>
      </c>
      <c r="P883">
        <f>IF(IFERROR(VLOOKUP(crocodile_dataset[[#This Row],[Observation ID]],A885:A1883,1,FALSE),0),1,0)</f>
        <v>0</v>
      </c>
    </row>
    <row r="884" spans="1:16" x14ac:dyDescent="0.2">
      <c r="A884" s="4">
        <v>883</v>
      </c>
      <c r="B884" s="3" t="s">
        <v>392</v>
      </c>
      <c r="C884" s="3" t="s">
        <v>393</v>
      </c>
      <c r="D884" s="3" t="s">
        <v>17</v>
      </c>
      <c r="E884" s="3" t="s">
        <v>18</v>
      </c>
      <c r="F884" s="1">
        <v>3.03</v>
      </c>
      <c r="G884" s="1">
        <v>118.1</v>
      </c>
      <c r="H884" s="3" t="s">
        <v>19</v>
      </c>
      <c r="I884" s="3" t="s">
        <v>38</v>
      </c>
      <c r="J884" s="2" t="s">
        <v>565</v>
      </c>
      <c r="K884" s="3" t="s">
        <v>191</v>
      </c>
      <c r="L884" s="3" t="s">
        <v>475</v>
      </c>
      <c r="M884" s="3" t="s">
        <v>24</v>
      </c>
      <c r="N884" s="3" t="s">
        <v>2725</v>
      </c>
      <c r="O884" s="3" t="s">
        <v>2726</v>
      </c>
      <c r="P884">
        <f>IF(IFERROR(VLOOKUP(crocodile_dataset[[#This Row],[Observation ID]],A886:A1884,1,FALSE),0),1,0)</f>
        <v>0</v>
      </c>
    </row>
    <row r="885" spans="1:16" x14ac:dyDescent="0.2">
      <c r="A885" s="4">
        <v>884</v>
      </c>
      <c r="B885" s="3" t="s">
        <v>27</v>
      </c>
      <c r="C885" s="3" t="s">
        <v>28</v>
      </c>
      <c r="D885" s="3" t="s">
        <v>17</v>
      </c>
      <c r="E885" s="3" t="s">
        <v>18</v>
      </c>
      <c r="F885" s="1">
        <v>3.09</v>
      </c>
      <c r="G885" s="1">
        <v>187.3</v>
      </c>
      <c r="H885" s="3" t="s">
        <v>61</v>
      </c>
      <c r="I885" s="3" t="s">
        <v>38</v>
      </c>
      <c r="J885" s="2" t="s">
        <v>2727</v>
      </c>
      <c r="K885" s="3" t="s">
        <v>30</v>
      </c>
      <c r="L885" s="3" t="s">
        <v>317</v>
      </c>
      <c r="M885" s="3" t="s">
        <v>32</v>
      </c>
      <c r="N885" s="3" t="s">
        <v>2728</v>
      </c>
      <c r="O885" s="3" t="s">
        <v>2729</v>
      </c>
      <c r="P885">
        <f>IF(IFERROR(VLOOKUP(crocodile_dataset[[#This Row],[Observation ID]],A887:A1885,1,FALSE),0),1,0)</f>
        <v>0</v>
      </c>
    </row>
    <row r="886" spans="1:16" x14ac:dyDescent="0.2">
      <c r="A886" s="4">
        <v>885</v>
      </c>
      <c r="B886" s="3" t="s">
        <v>27</v>
      </c>
      <c r="C886" s="3" t="s">
        <v>28</v>
      </c>
      <c r="D886" s="3" t="s">
        <v>17</v>
      </c>
      <c r="E886" s="3" t="s">
        <v>18</v>
      </c>
      <c r="F886" s="1">
        <v>1.81</v>
      </c>
      <c r="G886" s="1">
        <v>99.8</v>
      </c>
      <c r="H886" s="3" t="s">
        <v>37</v>
      </c>
      <c r="I886" s="3" t="s">
        <v>104</v>
      </c>
      <c r="J886" s="2" t="s">
        <v>2730</v>
      </c>
      <c r="K886" s="3" t="s">
        <v>177</v>
      </c>
      <c r="L886" s="3" t="s">
        <v>31</v>
      </c>
      <c r="M886" s="3" t="s">
        <v>32</v>
      </c>
      <c r="N886" s="3" t="s">
        <v>2731</v>
      </c>
      <c r="O886" s="3" t="s">
        <v>2732</v>
      </c>
      <c r="P886">
        <f>IF(IFERROR(VLOOKUP(crocodile_dataset[[#This Row],[Observation ID]],A888:A1886,1,FALSE),0),1,0)</f>
        <v>0</v>
      </c>
    </row>
    <row r="887" spans="1:16" x14ac:dyDescent="0.2">
      <c r="A887" s="4">
        <v>886</v>
      </c>
      <c r="B887" s="3" t="s">
        <v>76</v>
      </c>
      <c r="C887" s="3" t="s">
        <v>77</v>
      </c>
      <c r="D887" s="3" t="s">
        <v>17</v>
      </c>
      <c r="E887" s="3" t="s">
        <v>18</v>
      </c>
      <c r="F887" s="1">
        <v>2.2599999999999998</v>
      </c>
      <c r="G887" s="1">
        <v>102.4</v>
      </c>
      <c r="H887" s="3" t="s">
        <v>19</v>
      </c>
      <c r="I887" s="3" t="s">
        <v>104</v>
      </c>
      <c r="J887" s="2" t="s">
        <v>2733</v>
      </c>
      <c r="K887" s="3" t="s">
        <v>603</v>
      </c>
      <c r="L887" s="3" t="s">
        <v>216</v>
      </c>
      <c r="M887" s="3" t="s">
        <v>24</v>
      </c>
      <c r="N887" s="3" t="s">
        <v>2734</v>
      </c>
      <c r="O887" s="3" t="s">
        <v>2735</v>
      </c>
      <c r="P887">
        <f>IF(IFERROR(VLOOKUP(crocodile_dataset[[#This Row],[Observation ID]],A889:A1887,1,FALSE),0),1,0)</f>
        <v>0</v>
      </c>
    </row>
    <row r="888" spans="1:16" x14ac:dyDescent="0.2">
      <c r="A888" s="4">
        <v>887</v>
      </c>
      <c r="B888" s="3" t="s">
        <v>207</v>
      </c>
      <c r="C888" s="3" t="s">
        <v>208</v>
      </c>
      <c r="D888" s="3" t="s">
        <v>17</v>
      </c>
      <c r="E888" s="3" t="s">
        <v>18</v>
      </c>
      <c r="F888" s="1">
        <v>2.06</v>
      </c>
      <c r="G888" s="1">
        <v>49.3</v>
      </c>
      <c r="H888" s="3" t="s">
        <v>19</v>
      </c>
      <c r="I888" s="3" t="s">
        <v>20</v>
      </c>
      <c r="J888" s="2" t="s">
        <v>2736</v>
      </c>
      <c r="K888" s="3" t="s">
        <v>210</v>
      </c>
      <c r="L888" s="3" t="s">
        <v>452</v>
      </c>
      <c r="M888" s="3" t="s">
        <v>24</v>
      </c>
      <c r="N888" s="3" t="s">
        <v>2737</v>
      </c>
      <c r="O888" s="3" t="s">
        <v>2738</v>
      </c>
      <c r="P888">
        <f>IF(IFERROR(VLOOKUP(crocodile_dataset[[#This Row],[Observation ID]],A890:A1888,1,FALSE),0),1,0)</f>
        <v>0</v>
      </c>
    </row>
    <row r="889" spans="1:16" x14ac:dyDescent="0.2">
      <c r="A889" s="4">
        <v>888</v>
      </c>
      <c r="B889" s="3" t="s">
        <v>59</v>
      </c>
      <c r="C889" s="3" t="s">
        <v>60</v>
      </c>
      <c r="D889" s="3" t="s">
        <v>17</v>
      </c>
      <c r="E889" s="3" t="s">
        <v>18</v>
      </c>
      <c r="F889" s="1">
        <v>0.27</v>
      </c>
      <c r="G889" s="1">
        <v>32.700000000000003</v>
      </c>
      <c r="H889" s="3" t="s">
        <v>156</v>
      </c>
      <c r="I889" s="3" t="s">
        <v>38</v>
      </c>
      <c r="J889" s="2" t="s">
        <v>2739</v>
      </c>
      <c r="K889" s="3" t="s">
        <v>520</v>
      </c>
      <c r="L889" s="3" t="s">
        <v>23</v>
      </c>
      <c r="M889" s="3" t="s">
        <v>41</v>
      </c>
      <c r="N889" s="3" t="s">
        <v>2740</v>
      </c>
      <c r="O889" s="3" t="s">
        <v>2741</v>
      </c>
      <c r="P889">
        <f>IF(IFERROR(VLOOKUP(crocodile_dataset[[#This Row],[Observation ID]],A891:A1889,1,FALSE),0),1,0)</f>
        <v>0</v>
      </c>
    </row>
    <row r="890" spans="1:16" x14ac:dyDescent="0.2">
      <c r="A890" s="4">
        <v>889</v>
      </c>
      <c r="B890" s="3" t="s">
        <v>188</v>
      </c>
      <c r="C890" s="3" t="s">
        <v>189</v>
      </c>
      <c r="D890" s="3" t="s">
        <v>17</v>
      </c>
      <c r="E890" s="3" t="s">
        <v>18</v>
      </c>
      <c r="F890" s="1">
        <v>2.21</v>
      </c>
      <c r="G890" s="1">
        <v>77.3</v>
      </c>
      <c r="H890" s="3" t="s">
        <v>19</v>
      </c>
      <c r="I890" s="3" t="s">
        <v>38</v>
      </c>
      <c r="J890" s="2" t="s">
        <v>2742</v>
      </c>
      <c r="K890" s="3" t="s">
        <v>252</v>
      </c>
      <c r="L890" s="3" t="s">
        <v>46</v>
      </c>
      <c r="M890" s="3" t="s">
        <v>24</v>
      </c>
      <c r="N890" s="3" t="s">
        <v>2743</v>
      </c>
      <c r="O890" s="3" t="s">
        <v>2744</v>
      </c>
      <c r="P890">
        <f>IF(IFERROR(VLOOKUP(crocodile_dataset[[#This Row],[Observation ID]],A892:A1890,1,FALSE),0),1,0)</f>
        <v>0</v>
      </c>
    </row>
    <row r="891" spans="1:16" x14ac:dyDescent="0.2">
      <c r="A891" s="4">
        <v>890</v>
      </c>
      <c r="B891" s="3" t="s">
        <v>188</v>
      </c>
      <c r="C891" s="3" t="s">
        <v>189</v>
      </c>
      <c r="D891" s="3" t="s">
        <v>17</v>
      </c>
      <c r="E891" s="3" t="s">
        <v>18</v>
      </c>
      <c r="F891" s="1">
        <v>2.74</v>
      </c>
      <c r="G891" s="1">
        <v>107.4</v>
      </c>
      <c r="H891" s="3" t="s">
        <v>19</v>
      </c>
      <c r="I891" s="3" t="s">
        <v>20</v>
      </c>
      <c r="J891" s="2" t="s">
        <v>292</v>
      </c>
      <c r="K891" s="3" t="s">
        <v>252</v>
      </c>
      <c r="L891" s="3" t="s">
        <v>80</v>
      </c>
      <c r="M891" s="3" t="s">
        <v>24</v>
      </c>
      <c r="N891" s="3" t="s">
        <v>2745</v>
      </c>
      <c r="O891" s="3" t="s">
        <v>2746</v>
      </c>
      <c r="P891">
        <f>IF(IFERROR(VLOOKUP(crocodile_dataset[[#This Row],[Observation ID]],A893:A1891,1,FALSE),0),1,0)</f>
        <v>0</v>
      </c>
    </row>
    <row r="892" spans="1:16" x14ac:dyDescent="0.2">
      <c r="A892" s="4">
        <v>891</v>
      </c>
      <c r="B892" s="3" t="s">
        <v>35</v>
      </c>
      <c r="C892" s="3" t="s">
        <v>36</v>
      </c>
      <c r="D892" s="3" t="s">
        <v>17</v>
      </c>
      <c r="E892" s="3" t="s">
        <v>18</v>
      </c>
      <c r="F892" s="1">
        <v>4.79</v>
      </c>
      <c r="G892" s="1">
        <v>718.2</v>
      </c>
      <c r="H892" s="3" t="s">
        <v>19</v>
      </c>
      <c r="I892" s="3" t="s">
        <v>38</v>
      </c>
      <c r="J892" s="2" t="s">
        <v>2747</v>
      </c>
      <c r="K892" s="3" t="s">
        <v>30</v>
      </c>
      <c r="L892" s="3" t="s">
        <v>244</v>
      </c>
      <c r="M892" s="3" t="s">
        <v>41</v>
      </c>
      <c r="N892" s="3" t="s">
        <v>2748</v>
      </c>
      <c r="O892" s="3" t="s">
        <v>2749</v>
      </c>
      <c r="P892">
        <f>IF(IFERROR(VLOOKUP(crocodile_dataset[[#This Row],[Observation ID]],A894:A1892,1,FALSE),0),1,0)</f>
        <v>0</v>
      </c>
    </row>
    <row r="893" spans="1:16" x14ac:dyDescent="0.2">
      <c r="A893" s="4">
        <v>892</v>
      </c>
      <c r="B893" s="3" t="s">
        <v>392</v>
      </c>
      <c r="C893" s="3" t="s">
        <v>393</v>
      </c>
      <c r="D893" s="3" t="s">
        <v>17</v>
      </c>
      <c r="E893" s="3" t="s">
        <v>18</v>
      </c>
      <c r="F893" s="1">
        <v>2.74</v>
      </c>
      <c r="G893" s="1">
        <v>96.4</v>
      </c>
      <c r="H893" s="3" t="s">
        <v>19</v>
      </c>
      <c r="I893" s="3" t="s">
        <v>38</v>
      </c>
      <c r="J893" s="2" t="s">
        <v>2750</v>
      </c>
      <c r="K893" s="3" t="s">
        <v>191</v>
      </c>
      <c r="L893" s="3" t="s">
        <v>46</v>
      </c>
      <c r="M893" s="3" t="s">
        <v>24</v>
      </c>
      <c r="N893" s="3" t="s">
        <v>2751</v>
      </c>
      <c r="O893" s="3" t="s">
        <v>2752</v>
      </c>
      <c r="P893">
        <f>IF(IFERROR(VLOOKUP(crocodile_dataset[[#This Row],[Observation ID]],A895:A1893,1,FALSE),0),1,0)</f>
        <v>0</v>
      </c>
    </row>
    <row r="894" spans="1:16" x14ac:dyDescent="0.2">
      <c r="A894" s="4">
        <v>893</v>
      </c>
      <c r="B894" s="3" t="s">
        <v>207</v>
      </c>
      <c r="C894" s="3" t="s">
        <v>208</v>
      </c>
      <c r="D894" s="3" t="s">
        <v>17</v>
      </c>
      <c r="E894" s="3" t="s">
        <v>18</v>
      </c>
      <c r="F894" s="1">
        <v>2.54</v>
      </c>
      <c r="G894" s="1">
        <v>78.2</v>
      </c>
      <c r="H894" s="3" t="s">
        <v>19</v>
      </c>
      <c r="I894" s="3" t="s">
        <v>20</v>
      </c>
      <c r="J894" s="2" t="s">
        <v>2753</v>
      </c>
      <c r="K894" s="3" t="s">
        <v>210</v>
      </c>
      <c r="L894" s="3" t="s">
        <v>211</v>
      </c>
      <c r="M894" s="3" t="s">
        <v>24</v>
      </c>
      <c r="N894" s="3" t="s">
        <v>2754</v>
      </c>
      <c r="O894" s="3" t="s">
        <v>2755</v>
      </c>
      <c r="P894">
        <f>IF(IFERROR(VLOOKUP(crocodile_dataset[[#This Row],[Observation ID]],A896:A1894,1,FALSE),0),1,0)</f>
        <v>0</v>
      </c>
    </row>
    <row r="895" spans="1:16" x14ac:dyDescent="0.2">
      <c r="A895" s="4">
        <v>894</v>
      </c>
      <c r="B895" s="3" t="s">
        <v>15</v>
      </c>
      <c r="C895" s="3" t="s">
        <v>16</v>
      </c>
      <c r="D895" s="3" t="s">
        <v>17</v>
      </c>
      <c r="E895" s="3" t="s">
        <v>18</v>
      </c>
      <c r="F895" s="1">
        <v>2.35</v>
      </c>
      <c r="G895" s="1">
        <v>89.8</v>
      </c>
      <c r="H895" s="3" t="s">
        <v>61</v>
      </c>
      <c r="I895" s="3" t="s">
        <v>104</v>
      </c>
      <c r="J895" s="2" t="s">
        <v>2756</v>
      </c>
      <c r="K895" s="3" t="s">
        <v>233</v>
      </c>
      <c r="L895" s="3" t="s">
        <v>46</v>
      </c>
      <c r="M895" s="3" t="s">
        <v>24</v>
      </c>
      <c r="N895" s="3" t="s">
        <v>2757</v>
      </c>
      <c r="O895" s="3" t="s">
        <v>2758</v>
      </c>
      <c r="P895">
        <f>IF(IFERROR(VLOOKUP(crocodile_dataset[[#This Row],[Observation ID]],A897:A1895,1,FALSE),0),1,0)</f>
        <v>0</v>
      </c>
    </row>
    <row r="896" spans="1:16" x14ac:dyDescent="0.2">
      <c r="A896" s="4">
        <v>895</v>
      </c>
      <c r="B896" s="3" t="s">
        <v>392</v>
      </c>
      <c r="C896" s="3" t="s">
        <v>393</v>
      </c>
      <c r="D896" s="3" t="s">
        <v>17</v>
      </c>
      <c r="E896" s="3" t="s">
        <v>18</v>
      </c>
      <c r="F896" s="1">
        <v>2.83</v>
      </c>
      <c r="G896" s="1">
        <v>119.8</v>
      </c>
      <c r="H896" s="3" t="s">
        <v>19</v>
      </c>
      <c r="I896" s="3" t="s">
        <v>38</v>
      </c>
      <c r="J896" s="2" t="s">
        <v>2759</v>
      </c>
      <c r="K896" s="3" t="s">
        <v>191</v>
      </c>
      <c r="L896" s="3" t="s">
        <v>46</v>
      </c>
      <c r="M896" s="3" t="s">
        <v>24</v>
      </c>
      <c r="N896" s="3" t="s">
        <v>2147</v>
      </c>
      <c r="O896" s="3" t="s">
        <v>2760</v>
      </c>
      <c r="P896">
        <f>IF(IFERROR(VLOOKUP(crocodile_dataset[[#This Row],[Observation ID]],A898:A1896,1,FALSE),0),1,0)</f>
        <v>0</v>
      </c>
    </row>
    <row r="897" spans="1:16" x14ac:dyDescent="0.2">
      <c r="A897" s="4">
        <v>896</v>
      </c>
      <c r="B897" s="3" t="s">
        <v>201</v>
      </c>
      <c r="C897" s="3" t="s">
        <v>202</v>
      </c>
      <c r="D897" s="3" t="s">
        <v>17</v>
      </c>
      <c r="E897" s="3" t="s">
        <v>203</v>
      </c>
      <c r="F897" s="1">
        <v>0.61</v>
      </c>
      <c r="G897" s="1">
        <v>44.6</v>
      </c>
      <c r="H897" s="3" t="s">
        <v>156</v>
      </c>
      <c r="I897" s="3" t="s">
        <v>38</v>
      </c>
      <c r="J897" s="2" t="s">
        <v>2761</v>
      </c>
      <c r="K897" s="3" t="s">
        <v>282</v>
      </c>
      <c r="L897" s="3" t="s">
        <v>259</v>
      </c>
      <c r="M897" s="3" t="s">
        <v>41</v>
      </c>
      <c r="N897" s="3" t="s">
        <v>2762</v>
      </c>
      <c r="O897" s="3" t="s">
        <v>2763</v>
      </c>
      <c r="P897">
        <f>IF(IFERROR(VLOOKUP(crocodile_dataset[[#This Row],[Observation ID]],A899:A1897,1,FALSE),0),1,0)</f>
        <v>0</v>
      </c>
    </row>
    <row r="898" spans="1:16" x14ac:dyDescent="0.2">
      <c r="A898" s="4">
        <v>897</v>
      </c>
      <c r="B898" s="3" t="s">
        <v>120</v>
      </c>
      <c r="C898" s="3" t="s">
        <v>121</v>
      </c>
      <c r="D898" s="3" t="s">
        <v>17</v>
      </c>
      <c r="E898" s="3" t="s">
        <v>18</v>
      </c>
      <c r="F898" s="1">
        <v>3.6</v>
      </c>
      <c r="G898" s="1">
        <v>263.2</v>
      </c>
      <c r="H898" s="3" t="s">
        <v>19</v>
      </c>
      <c r="I898" s="3" t="s">
        <v>38</v>
      </c>
      <c r="J898" s="2" t="s">
        <v>2764</v>
      </c>
      <c r="K898" s="3" t="s">
        <v>123</v>
      </c>
      <c r="L898" s="3" t="s">
        <v>124</v>
      </c>
      <c r="M898" s="3" t="s">
        <v>73</v>
      </c>
      <c r="N898" s="3" t="s">
        <v>2023</v>
      </c>
      <c r="O898" s="3" t="s">
        <v>2765</v>
      </c>
      <c r="P898">
        <f>IF(IFERROR(VLOOKUP(crocodile_dataset[[#This Row],[Observation ID]],A900:A1898,1,FALSE),0),1,0)</f>
        <v>0</v>
      </c>
    </row>
    <row r="899" spans="1:16" x14ac:dyDescent="0.2">
      <c r="A899" s="4">
        <v>898</v>
      </c>
      <c r="B899" s="3" t="s">
        <v>35</v>
      </c>
      <c r="C899" s="3" t="s">
        <v>36</v>
      </c>
      <c r="D899" s="3" t="s">
        <v>17</v>
      </c>
      <c r="E899" s="3" t="s">
        <v>18</v>
      </c>
      <c r="F899" s="1">
        <v>4.54</v>
      </c>
      <c r="G899" s="1">
        <v>593.9</v>
      </c>
      <c r="H899" s="3" t="s">
        <v>19</v>
      </c>
      <c r="I899" s="3" t="s">
        <v>38</v>
      </c>
      <c r="J899" s="2" t="s">
        <v>2766</v>
      </c>
      <c r="K899" s="3" t="s">
        <v>30</v>
      </c>
      <c r="L899" s="3" t="s">
        <v>244</v>
      </c>
      <c r="M899" s="3" t="s">
        <v>41</v>
      </c>
      <c r="N899" s="3" t="s">
        <v>2767</v>
      </c>
      <c r="O899" s="3" t="s">
        <v>2768</v>
      </c>
      <c r="P899">
        <f>IF(IFERROR(VLOOKUP(crocodile_dataset[[#This Row],[Observation ID]],A901:A1899,1,FALSE),0),1,0)</f>
        <v>0</v>
      </c>
    </row>
    <row r="900" spans="1:16" x14ac:dyDescent="0.2">
      <c r="A900" s="4">
        <v>899</v>
      </c>
      <c r="B900" s="3" t="s">
        <v>392</v>
      </c>
      <c r="C900" s="3" t="s">
        <v>393</v>
      </c>
      <c r="D900" s="3" t="s">
        <v>17</v>
      </c>
      <c r="E900" s="3" t="s">
        <v>18</v>
      </c>
      <c r="F900" s="1">
        <v>0.8</v>
      </c>
      <c r="G900" s="1">
        <v>27.7</v>
      </c>
      <c r="H900" s="3" t="s">
        <v>37</v>
      </c>
      <c r="I900" s="3" t="s">
        <v>38</v>
      </c>
      <c r="J900" s="2" t="s">
        <v>2769</v>
      </c>
      <c r="K900" s="3" t="s">
        <v>191</v>
      </c>
      <c r="L900" s="3" t="s">
        <v>475</v>
      </c>
      <c r="M900" s="3" t="s">
        <v>24</v>
      </c>
      <c r="N900" s="3" t="s">
        <v>2770</v>
      </c>
      <c r="O900" s="3" t="s">
        <v>2771</v>
      </c>
      <c r="P900">
        <f>IF(IFERROR(VLOOKUP(crocodile_dataset[[#This Row],[Observation ID]],A902:A1900,1,FALSE),0),1,0)</f>
        <v>0</v>
      </c>
    </row>
    <row r="901" spans="1:16" x14ac:dyDescent="0.2">
      <c r="A901" s="4">
        <v>900</v>
      </c>
      <c r="B901" s="3" t="s">
        <v>49</v>
      </c>
      <c r="C901" s="3" t="s">
        <v>50</v>
      </c>
      <c r="D901" s="3" t="s">
        <v>17</v>
      </c>
      <c r="E901" s="3" t="s">
        <v>18</v>
      </c>
      <c r="F901" s="1">
        <v>3.72</v>
      </c>
      <c r="G901" s="1">
        <v>225.8</v>
      </c>
      <c r="H901" s="3" t="s">
        <v>61</v>
      </c>
      <c r="I901" s="3" t="s">
        <v>104</v>
      </c>
      <c r="J901" s="2" t="s">
        <v>2772</v>
      </c>
      <c r="K901" s="3" t="s">
        <v>52</v>
      </c>
      <c r="L901" s="3" t="s">
        <v>80</v>
      </c>
      <c r="M901" s="3" t="s">
        <v>32</v>
      </c>
      <c r="N901" s="3" t="s">
        <v>2773</v>
      </c>
      <c r="O901" s="3" t="s">
        <v>2774</v>
      </c>
      <c r="P901">
        <f>IF(IFERROR(VLOOKUP(crocodile_dataset[[#This Row],[Observation ID]],A903:A1901,1,FALSE),0),1,0)</f>
        <v>0</v>
      </c>
    </row>
    <row r="902" spans="1:16" x14ac:dyDescent="0.2">
      <c r="A902" s="4">
        <v>901</v>
      </c>
      <c r="B902" s="3" t="s">
        <v>120</v>
      </c>
      <c r="C902" s="3" t="s">
        <v>121</v>
      </c>
      <c r="D902" s="3" t="s">
        <v>17</v>
      </c>
      <c r="E902" s="3" t="s">
        <v>18</v>
      </c>
      <c r="F902" s="1">
        <v>2.02</v>
      </c>
      <c r="G902" s="1">
        <v>70.2</v>
      </c>
      <c r="H902" s="3" t="s">
        <v>37</v>
      </c>
      <c r="I902" s="3" t="s">
        <v>38</v>
      </c>
      <c r="J902" s="2" t="s">
        <v>2775</v>
      </c>
      <c r="K902" s="3" t="s">
        <v>123</v>
      </c>
      <c r="L902" s="3" t="s">
        <v>124</v>
      </c>
      <c r="M902" s="3" t="s">
        <v>73</v>
      </c>
      <c r="N902" s="3" t="s">
        <v>2776</v>
      </c>
      <c r="O902" s="3" t="s">
        <v>2777</v>
      </c>
      <c r="P902">
        <f>IF(IFERROR(VLOOKUP(crocodile_dataset[[#This Row],[Observation ID]],A904:A1902,1,FALSE),0),1,0)</f>
        <v>0</v>
      </c>
    </row>
    <row r="903" spans="1:16" x14ac:dyDescent="0.2">
      <c r="A903" s="4">
        <v>902</v>
      </c>
      <c r="B903" s="3" t="s">
        <v>127</v>
      </c>
      <c r="C903" s="3" t="s">
        <v>128</v>
      </c>
      <c r="D903" s="3" t="s">
        <v>17</v>
      </c>
      <c r="E903" s="3" t="s">
        <v>18</v>
      </c>
      <c r="F903" s="1">
        <v>4.0999999999999996</v>
      </c>
      <c r="G903" s="1">
        <v>514.5</v>
      </c>
      <c r="H903" s="3" t="s">
        <v>19</v>
      </c>
      <c r="I903" s="3" t="s">
        <v>38</v>
      </c>
      <c r="J903" s="2" t="s">
        <v>2778</v>
      </c>
      <c r="K903" s="3" t="s">
        <v>359</v>
      </c>
      <c r="L903" s="3" t="s">
        <v>266</v>
      </c>
      <c r="M903" s="3" t="s">
        <v>24</v>
      </c>
      <c r="N903" s="3" t="s">
        <v>2779</v>
      </c>
      <c r="O903" s="3" t="s">
        <v>2780</v>
      </c>
      <c r="P903">
        <f>IF(IFERROR(VLOOKUP(crocodile_dataset[[#This Row],[Observation ID]],A905:A1903,1,FALSE),0),1,0)</f>
        <v>0</v>
      </c>
    </row>
    <row r="904" spans="1:16" x14ac:dyDescent="0.2">
      <c r="A904" s="4">
        <v>903</v>
      </c>
      <c r="B904" s="3" t="s">
        <v>15</v>
      </c>
      <c r="C904" s="3" t="s">
        <v>16</v>
      </c>
      <c r="D904" s="3" t="s">
        <v>17</v>
      </c>
      <c r="E904" s="3" t="s">
        <v>18</v>
      </c>
      <c r="F904" s="1">
        <v>1.76</v>
      </c>
      <c r="G904" s="1">
        <v>57.8</v>
      </c>
      <c r="H904" s="3" t="s">
        <v>19</v>
      </c>
      <c r="I904" s="3" t="s">
        <v>104</v>
      </c>
      <c r="J904" s="2" t="s">
        <v>2287</v>
      </c>
      <c r="K904" s="3" t="s">
        <v>233</v>
      </c>
      <c r="L904" s="3" t="s">
        <v>46</v>
      </c>
      <c r="M904" s="3" t="s">
        <v>24</v>
      </c>
      <c r="N904" s="3" t="s">
        <v>2781</v>
      </c>
      <c r="O904" s="3" t="s">
        <v>2782</v>
      </c>
      <c r="P904">
        <f>IF(IFERROR(VLOOKUP(crocodile_dataset[[#This Row],[Observation ID]],A906:A1904,1,FALSE),0),1,0)</f>
        <v>0</v>
      </c>
    </row>
    <row r="905" spans="1:16" x14ac:dyDescent="0.2">
      <c r="A905" s="4">
        <v>904</v>
      </c>
      <c r="B905" s="3" t="s">
        <v>49</v>
      </c>
      <c r="C905" s="3" t="s">
        <v>50</v>
      </c>
      <c r="D905" s="3" t="s">
        <v>17</v>
      </c>
      <c r="E905" s="3" t="s">
        <v>18</v>
      </c>
      <c r="F905" s="1">
        <v>1.22</v>
      </c>
      <c r="G905" s="1">
        <v>54.4</v>
      </c>
      <c r="H905" s="3" t="s">
        <v>37</v>
      </c>
      <c r="I905" s="3" t="s">
        <v>104</v>
      </c>
      <c r="J905" s="2" t="s">
        <v>2783</v>
      </c>
      <c r="K905" s="3" t="s">
        <v>161</v>
      </c>
      <c r="L905" s="3" t="s">
        <v>56</v>
      </c>
      <c r="M905" s="3" t="s">
        <v>32</v>
      </c>
      <c r="N905" s="3" t="s">
        <v>2784</v>
      </c>
      <c r="O905" s="3" t="s">
        <v>2785</v>
      </c>
      <c r="P905">
        <f>IF(IFERROR(VLOOKUP(crocodile_dataset[[#This Row],[Observation ID]],A907:A1905,1,FALSE),0),1,0)</f>
        <v>0</v>
      </c>
    </row>
    <row r="906" spans="1:16" x14ac:dyDescent="0.2">
      <c r="A906" s="4">
        <v>905</v>
      </c>
      <c r="B906" s="3" t="s">
        <v>127</v>
      </c>
      <c r="C906" s="3" t="s">
        <v>128</v>
      </c>
      <c r="D906" s="3" t="s">
        <v>17</v>
      </c>
      <c r="E906" s="3" t="s">
        <v>18</v>
      </c>
      <c r="F906" s="1">
        <v>4.84</v>
      </c>
      <c r="G906" s="1">
        <v>639.9</v>
      </c>
      <c r="H906" s="3" t="s">
        <v>19</v>
      </c>
      <c r="I906" s="3" t="s">
        <v>20</v>
      </c>
      <c r="J906" s="2" t="s">
        <v>2786</v>
      </c>
      <c r="K906" s="3" t="s">
        <v>359</v>
      </c>
      <c r="L906" s="3" t="s">
        <v>479</v>
      </c>
      <c r="M906" s="3" t="s">
        <v>24</v>
      </c>
      <c r="N906" s="3" t="s">
        <v>976</v>
      </c>
      <c r="O906" s="3" t="s">
        <v>2787</v>
      </c>
      <c r="P906">
        <f>IF(IFERROR(VLOOKUP(crocodile_dataset[[#This Row],[Observation ID]],A908:A1906,1,FALSE),0),1,0)</f>
        <v>0</v>
      </c>
    </row>
    <row r="907" spans="1:16" x14ac:dyDescent="0.2">
      <c r="A907" s="4">
        <v>906</v>
      </c>
      <c r="B907" s="3" t="s">
        <v>201</v>
      </c>
      <c r="C907" s="3" t="s">
        <v>202</v>
      </c>
      <c r="D907" s="3" t="s">
        <v>17</v>
      </c>
      <c r="E907" s="3" t="s">
        <v>203</v>
      </c>
      <c r="F907" s="1">
        <v>1.89</v>
      </c>
      <c r="G907" s="1">
        <v>77</v>
      </c>
      <c r="H907" s="3" t="s">
        <v>37</v>
      </c>
      <c r="I907" s="3" t="s">
        <v>20</v>
      </c>
      <c r="J907" s="2" t="s">
        <v>2788</v>
      </c>
      <c r="K907" s="3" t="s">
        <v>272</v>
      </c>
      <c r="L907" s="3" t="s">
        <v>23</v>
      </c>
      <c r="M907" s="3" t="s">
        <v>41</v>
      </c>
      <c r="N907" s="3" t="s">
        <v>2789</v>
      </c>
      <c r="O907" s="3" t="s">
        <v>2790</v>
      </c>
      <c r="P907">
        <f>IF(IFERROR(VLOOKUP(crocodile_dataset[[#This Row],[Observation ID]],A909:A1907,1,FALSE),0),1,0)</f>
        <v>0</v>
      </c>
    </row>
    <row r="908" spans="1:16" x14ac:dyDescent="0.2">
      <c r="A908" s="4">
        <v>907</v>
      </c>
      <c r="B908" s="3" t="s">
        <v>87</v>
      </c>
      <c r="C908" s="3" t="s">
        <v>88</v>
      </c>
      <c r="D908" s="3" t="s">
        <v>17</v>
      </c>
      <c r="E908" s="3" t="s">
        <v>69</v>
      </c>
      <c r="F908" s="1">
        <v>1.01</v>
      </c>
      <c r="G908" s="1">
        <v>11.6</v>
      </c>
      <c r="H908" s="3" t="s">
        <v>61</v>
      </c>
      <c r="I908" s="3" t="s">
        <v>104</v>
      </c>
      <c r="J908" s="2" t="s">
        <v>2791</v>
      </c>
      <c r="K908" s="3" t="s">
        <v>90</v>
      </c>
      <c r="L908" s="3" t="s">
        <v>91</v>
      </c>
      <c r="M908" s="3" t="s">
        <v>32</v>
      </c>
      <c r="N908" s="3" t="s">
        <v>2792</v>
      </c>
      <c r="O908" s="3" t="s">
        <v>2793</v>
      </c>
      <c r="P908">
        <f>IF(IFERROR(VLOOKUP(crocodile_dataset[[#This Row],[Observation ID]],A910:A1908,1,FALSE),0),1,0)</f>
        <v>0</v>
      </c>
    </row>
    <row r="909" spans="1:16" x14ac:dyDescent="0.2">
      <c r="A909" s="4">
        <v>908</v>
      </c>
      <c r="B909" s="3" t="s">
        <v>35</v>
      </c>
      <c r="C909" s="3" t="s">
        <v>36</v>
      </c>
      <c r="D909" s="3" t="s">
        <v>17</v>
      </c>
      <c r="E909" s="3" t="s">
        <v>18</v>
      </c>
      <c r="F909" s="1">
        <v>4.16</v>
      </c>
      <c r="G909" s="1">
        <v>404.5</v>
      </c>
      <c r="H909" s="3" t="s">
        <v>19</v>
      </c>
      <c r="I909" s="3" t="s">
        <v>38</v>
      </c>
      <c r="J909" s="2" t="s">
        <v>2794</v>
      </c>
      <c r="K909" s="3" t="s">
        <v>30</v>
      </c>
      <c r="L909" s="3" t="s">
        <v>244</v>
      </c>
      <c r="M909" s="3" t="s">
        <v>41</v>
      </c>
      <c r="N909" s="3" t="s">
        <v>2795</v>
      </c>
      <c r="O909" s="3" t="s">
        <v>2796</v>
      </c>
      <c r="P909">
        <f>IF(IFERROR(VLOOKUP(crocodile_dataset[[#This Row],[Observation ID]],A911:A1909,1,FALSE),0),1,0)</f>
        <v>0</v>
      </c>
    </row>
    <row r="910" spans="1:16" x14ac:dyDescent="0.2">
      <c r="A910" s="4">
        <v>909</v>
      </c>
      <c r="B910" s="3" t="s">
        <v>320</v>
      </c>
      <c r="C910" s="3" t="s">
        <v>321</v>
      </c>
      <c r="D910" s="3" t="s">
        <v>17</v>
      </c>
      <c r="E910" s="3" t="s">
        <v>203</v>
      </c>
      <c r="F910" s="1">
        <v>2.08</v>
      </c>
      <c r="G910" s="1">
        <v>86.9</v>
      </c>
      <c r="H910" s="3" t="s">
        <v>19</v>
      </c>
      <c r="I910" s="3" t="s">
        <v>38</v>
      </c>
      <c r="J910" s="2" t="s">
        <v>2797</v>
      </c>
      <c r="K910" s="3" t="s">
        <v>297</v>
      </c>
      <c r="L910" s="3" t="s">
        <v>355</v>
      </c>
      <c r="M910" s="3" t="s">
        <v>323</v>
      </c>
      <c r="N910" s="3" t="s">
        <v>2798</v>
      </c>
      <c r="O910" s="3" t="s">
        <v>2799</v>
      </c>
      <c r="P910">
        <f>IF(IFERROR(VLOOKUP(crocodile_dataset[[#This Row],[Observation ID]],A912:A1910,1,FALSE),0),1,0)</f>
        <v>0</v>
      </c>
    </row>
    <row r="911" spans="1:16" x14ac:dyDescent="0.2">
      <c r="A911" s="4">
        <v>910</v>
      </c>
      <c r="B911" s="3" t="s">
        <v>127</v>
      </c>
      <c r="C911" s="3" t="s">
        <v>128</v>
      </c>
      <c r="D911" s="3" t="s">
        <v>17</v>
      </c>
      <c r="E911" s="3" t="s">
        <v>18</v>
      </c>
      <c r="F911" s="1">
        <v>5.13</v>
      </c>
      <c r="G911" s="1">
        <v>765.1</v>
      </c>
      <c r="H911" s="3" t="s">
        <v>19</v>
      </c>
      <c r="I911" s="3" t="s">
        <v>38</v>
      </c>
      <c r="J911" s="2" t="s">
        <v>2800</v>
      </c>
      <c r="K911" s="3" t="s">
        <v>210</v>
      </c>
      <c r="L911" s="3" t="s">
        <v>131</v>
      </c>
      <c r="M911" s="3" t="s">
        <v>24</v>
      </c>
      <c r="N911" s="3" t="s">
        <v>2801</v>
      </c>
      <c r="O911" s="3" t="s">
        <v>2802</v>
      </c>
      <c r="P911">
        <f>IF(IFERROR(VLOOKUP(crocodile_dataset[[#This Row],[Observation ID]],A913:A1911,1,FALSE),0),1,0)</f>
        <v>0</v>
      </c>
    </row>
    <row r="912" spans="1:16" x14ac:dyDescent="0.2">
      <c r="A912" s="4">
        <v>911</v>
      </c>
      <c r="B912" s="3" t="s">
        <v>87</v>
      </c>
      <c r="C912" s="3" t="s">
        <v>88</v>
      </c>
      <c r="D912" s="3" t="s">
        <v>17</v>
      </c>
      <c r="E912" s="3" t="s">
        <v>69</v>
      </c>
      <c r="F912" s="1">
        <v>0.8</v>
      </c>
      <c r="G912" s="1">
        <v>7.7</v>
      </c>
      <c r="H912" s="3" t="s">
        <v>37</v>
      </c>
      <c r="I912" s="3" t="s">
        <v>20</v>
      </c>
      <c r="J912" s="2" t="s">
        <v>2803</v>
      </c>
      <c r="K912" s="3" t="s">
        <v>90</v>
      </c>
      <c r="L912" s="3" t="s">
        <v>91</v>
      </c>
      <c r="M912" s="3" t="s">
        <v>32</v>
      </c>
      <c r="N912" s="3" t="s">
        <v>2804</v>
      </c>
      <c r="O912" s="3" t="s">
        <v>2805</v>
      </c>
      <c r="P912">
        <f>IF(IFERROR(VLOOKUP(crocodile_dataset[[#This Row],[Observation ID]],A914:A1912,1,FALSE),0),1,0)</f>
        <v>0</v>
      </c>
    </row>
    <row r="913" spans="1:16" x14ac:dyDescent="0.2">
      <c r="A913" s="4">
        <v>912</v>
      </c>
      <c r="B913" s="3" t="s">
        <v>183</v>
      </c>
      <c r="C913" s="3" t="s">
        <v>184</v>
      </c>
      <c r="D913" s="3" t="s">
        <v>17</v>
      </c>
      <c r="E913" s="3" t="s">
        <v>18</v>
      </c>
      <c r="F913" s="1">
        <v>2.34</v>
      </c>
      <c r="G913" s="1">
        <v>79.400000000000006</v>
      </c>
      <c r="H913" s="3" t="s">
        <v>19</v>
      </c>
      <c r="I913" s="3" t="s">
        <v>104</v>
      </c>
      <c r="J913" s="2" t="s">
        <v>2806</v>
      </c>
      <c r="K913" s="3" t="s">
        <v>130</v>
      </c>
      <c r="L913" s="3" t="s">
        <v>788</v>
      </c>
      <c r="M913" s="3" t="s">
        <v>41</v>
      </c>
      <c r="N913" s="3" t="s">
        <v>2807</v>
      </c>
      <c r="O913" s="3" t="s">
        <v>2808</v>
      </c>
      <c r="P913">
        <f>IF(IFERROR(VLOOKUP(crocodile_dataset[[#This Row],[Observation ID]],A915:A1913,1,FALSE),0),1,0)</f>
        <v>0</v>
      </c>
    </row>
    <row r="914" spans="1:16" x14ac:dyDescent="0.2">
      <c r="A914" s="4">
        <v>913</v>
      </c>
      <c r="B914" s="3" t="s">
        <v>188</v>
      </c>
      <c r="C914" s="3" t="s">
        <v>189</v>
      </c>
      <c r="D914" s="3" t="s">
        <v>17</v>
      </c>
      <c r="E914" s="3" t="s">
        <v>18</v>
      </c>
      <c r="F914" s="1">
        <v>2.75</v>
      </c>
      <c r="G914" s="1">
        <v>117.5</v>
      </c>
      <c r="H914" s="3" t="s">
        <v>19</v>
      </c>
      <c r="I914" s="3" t="s">
        <v>104</v>
      </c>
      <c r="J914" s="2" t="s">
        <v>2809</v>
      </c>
      <c r="K914" s="3" t="s">
        <v>191</v>
      </c>
      <c r="L914" s="3" t="s">
        <v>46</v>
      </c>
      <c r="M914" s="3" t="s">
        <v>24</v>
      </c>
      <c r="N914" s="3" t="s">
        <v>2810</v>
      </c>
      <c r="O914" s="3" t="s">
        <v>2811</v>
      </c>
      <c r="P914">
        <f>IF(IFERROR(VLOOKUP(crocodile_dataset[[#This Row],[Observation ID]],A916:A1914,1,FALSE),0),1,0)</f>
        <v>0</v>
      </c>
    </row>
    <row r="915" spans="1:16" x14ac:dyDescent="0.2">
      <c r="A915" s="4">
        <v>914</v>
      </c>
      <c r="B915" s="3" t="s">
        <v>15</v>
      </c>
      <c r="C915" s="3" t="s">
        <v>16</v>
      </c>
      <c r="D915" s="3" t="s">
        <v>17</v>
      </c>
      <c r="E915" s="3" t="s">
        <v>18</v>
      </c>
      <c r="F915" s="1">
        <v>2.6</v>
      </c>
      <c r="G915" s="1">
        <v>105.9</v>
      </c>
      <c r="H915" s="3" t="s">
        <v>19</v>
      </c>
      <c r="I915" s="3" t="s">
        <v>20</v>
      </c>
      <c r="J915" s="2" t="s">
        <v>2812</v>
      </c>
      <c r="K915" s="3" t="s">
        <v>22</v>
      </c>
      <c r="L915" s="3" t="s">
        <v>84</v>
      </c>
      <c r="M915" s="3" t="s">
        <v>24</v>
      </c>
      <c r="N915" s="3" t="s">
        <v>2813</v>
      </c>
      <c r="O915" s="3" t="s">
        <v>2814</v>
      </c>
      <c r="P915">
        <f>IF(IFERROR(VLOOKUP(crocodile_dataset[[#This Row],[Observation ID]],A917:A1915,1,FALSE),0),1,0)</f>
        <v>0</v>
      </c>
    </row>
    <row r="916" spans="1:16" x14ac:dyDescent="0.2">
      <c r="A916" s="4">
        <v>915</v>
      </c>
      <c r="B916" s="3" t="s">
        <v>320</v>
      </c>
      <c r="C916" s="3" t="s">
        <v>321</v>
      </c>
      <c r="D916" s="3" t="s">
        <v>17</v>
      </c>
      <c r="E916" s="3" t="s">
        <v>203</v>
      </c>
      <c r="F916" s="1">
        <v>2.27</v>
      </c>
      <c r="G916" s="1">
        <v>88.4</v>
      </c>
      <c r="H916" s="3" t="s">
        <v>61</v>
      </c>
      <c r="I916" s="3" t="s">
        <v>38</v>
      </c>
      <c r="J916" s="2" t="s">
        <v>2815</v>
      </c>
      <c r="K916" s="3" t="s">
        <v>330</v>
      </c>
      <c r="L916" s="3" t="s">
        <v>23</v>
      </c>
      <c r="M916" s="3" t="s">
        <v>323</v>
      </c>
      <c r="N916" s="3" t="s">
        <v>2816</v>
      </c>
      <c r="O916" s="3" t="s">
        <v>2817</v>
      </c>
      <c r="P916">
        <f>IF(IFERROR(VLOOKUP(crocodile_dataset[[#This Row],[Observation ID]],A918:A1916,1,FALSE),0),1,0)</f>
        <v>0</v>
      </c>
    </row>
    <row r="917" spans="1:16" x14ac:dyDescent="0.2">
      <c r="A917" s="4">
        <v>916</v>
      </c>
      <c r="B917" s="3" t="s">
        <v>15</v>
      </c>
      <c r="C917" s="3" t="s">
        <v>16</v>
      </c>
      <c r="D917" s="3" t="s">
        <v>17</v>
      </c>
      <c r="E917" s="3" t="s">
        <v>18</v>
      </c>
      <c r="F917" s="1">
        <v>2.9</v>
      </c>
      <c r="G917" s="1">
        <v>126.3</v>
      </c>
      <c r="H917" s="3" t="s">
        <v>61</v>
      </c>
      <c r="I917" s="3" t="s">
        <v>38</v>
      </c>
      <c r="J917" s="2" t="s">
        <v>2818</v>
      </c>
      <c r="K917" s="3" t="s">
        <v>233</v>
      </c>
      <c r="L917" s="3" t="s">
        <v>23</v>
      </c>
      <c r="M917" s="3" t="s">
        <v>24</v>
      </c>
      <c r="N917" s="3" t="s">
        <v>2819</v>
      </c>
      <c r="O917" s="3" t="s">
        <v>2820</v>
      </c>
      <c r="P917">
        <f>IF(IFERROR(VLOOKUP(crocodile_dataset[[#This Row],[Observation ID]],A919:A1917,1,FALSE),0),1,0)</f>
        <v>0</v>
      </c>
    </row>
    <row r="918" spans="1:16" x14ac:dyDescent="0.2">
      <c r="A918" s="4">
        <v>917</v>
      </c>
      <c r="B918" s="3" t="s">
        <v>15</v>
      </c>
      <c r="C918" s="3" t="s">
        <v>16</v>
      </c>
      <c r="D918" s="3" t="s">
        <v>17</v>
      </c>
      <c r="E918" s="3" t="s">
        <v>18</v>
      </c>
      <c r="F918" s="1">
        <v>2.4700000000000002</v>
      </c>
      <c r="G918" s="1">
        <v>86.4</v>
      </c>
      <c r="H918" s="3" t="s">
        <v>19</v>
      </c>
      <c r="I918" s="3" t="s">
        <v>38</v>
      </c>
      <c r="J918" s="2" t="s">
        <v>2821</v>
      </c>
      <c r="K918" s="3" t="s">
        <v>45</v>
      </c>
      <c r="L918" s="3" t="s">
        <v>46</v>
      </c>
      <c r="M918" s="3" t="s">
        <v>24</v>
      </c>
      <c r="N918" s="3" t="s">
        <v>2822</v>
      </c>
      <c r="O918" s="3" t="s">
        <v>2823</v>
      </c>
      <c r="P918">
        <f>IF(IFERROR(VLOOKUP(crocodile_dataset[[#This Row],[Observation ID]],A920:A1918,1,FALSE),0),1,0)</f>
        <v>0</v>
      </c>
    </row>
    <row r="919" spans="1:16" x14ac:dyDescent="0.2">
      <c r="A919" s="4">
        <v>918</v>
      </c>
      <c r="B919" s="3" t="s">
        <v>183</v>
      </c>
      <c r="C919" s="3" t="s">
        <v>184</v>
      </c>
      <c r="D919" s="3" t="s">
        <v>17</v>
      </c>
      <c r="E919" s="3" t="s">
        <v>18</v>
      </c>
      <c r="F919" s="1">
        <v>1.89</v>
      </c>
      <c r="G919" s="1">
        <v>49.8</v>
      </c>
      <c r="H919" s="3" t="s">
        <v>19</v>
      </c>
      <c r="I919" s="3" t="s">
        <v>104</v>
      </c>
      <c r="J919" s="2" t="s">
        <v>2824</v>
      </c>
      <c r="K919" s="3" t="s">
        <v>130</v>
      </c>
      <c r="L919" s="3" t="s">
        <v>788</v>
      </c>
      <c r="M919" s="3" t="s">
        <v>41</v>
      </c>
      <c r="N919" s="3" t="s">
        <v>2825</v>
      </c>
      <c r="O919" s="3" t="s">
        <v>2826</v>
      </c>
      <c r="P919">
        <f>IF(IFERROR(VLOOKUP(crocodile_dataset[[#This Row],[Observation ID]],A921:A1919,1,FALSE),0),1,0)</f>
        <v>0</v>
      </c>
    </row>
    <row r="920" spans="1:16" x14ac:dyDescent="0.2">
      <c r="A920" s="4">
        <v>919</v>
      </c>
      <c r="B920" s="3" t="s">
        <v>49</v>
      </c>
      <c r="C920" s="3" t="s">
        <v>50</v>
      </c>
      <c r="D920" s="3" t="s">
        <v>17</v>
      </c>
      <c r="E920" s="3" t="s">
        <v>18</v>
      </c>
      <c r="F920" s="1">
        <v>3.01</v>
      </c>
      <c r="G920" s="1">
        <v>155.1</v>
      </c>
      <c r="H920" s="3" t="s">
        <v>61</v>
      </c>
      <c r="I920" s="3" t="s">
        <v>104</v>
      </c>
      <c r="J920" s="2" t="s">
        <v>2827</v>
      </c>
      <c r="K920" s="3" t="s">
        <v>161</v>
      </c>
      <c r="L920" s="3" t="s">
        <v>56</v>
      </c>
      <c r="M920" s="3" t="s">
        <v>32</v>
      </c>
      <c r="N920" s="3" t="s">
        <v>2828</v>
      </c>
      <c r="O920" s="3" t="s">
        <v>2829</v>
      </c>
      <c r="P920">
        <f>IF(IFERROR(VLOOKUP(crocodile_dataset[[#This Row],[Observation ID]],A922:A1920,1,FALSE),0),1,0)</f>
        <v>0</v>
      </c>
    </row>
    <row r="921" spans="1:16" x14ac:dyDescent="0.2">
      <c r="A921" s="4">
        <v>920</v>
      </c>
      <c r="B921" s="3" t="s">
        <v>201</v>
      </c>
      <c r="C921" s="3" t="s">
        <v>202</v>
      </c>
      <c r="D921" s="3" t="s">
        <v>17</v>
      </c>
      <c r="E921" s="3" t="s">
        <v>203</v>
      </c>
      <c r="F921" s="1">
        <v>2.76</v>
      </c>
      <c r="G921" s="1">
        <v>137.80000000000001</v>
      </c>
      <c r="H921" s="3" t="s">
        <v>61</v>
      </c>
      <c r="I921" s="3" t="s">
        <v>38</v>
      </c>
      <c r="J921" s="2" t="s">
        <v>2830</v>
      </c>
      <c r="K921" s="3" t="s">
        <v>248</v>
      </c>
      <c r="L921" s="3" t="s">
        <v>259</v>
      </c>
      <c r="M921" s="3" t="s">
        <v>41</v>
      </c>
      <c r="N921" s="3" t="s">
        <v>2831</v>
      </c>
      <c r="O921" s="3" t="s">
        <v>2832</v>
      </c>
      <c r="P921">
        <f>IF(IFERROR(VLOOKUP(crocodile_dataset[[#This Row],[Observation ID]],A923:A1921,1,FALSE),0),1,0)</f>
        <v>0</v>
      </c>
    </row>
    <row r="922" spans="1:16" x14ac:dyDescent="0.2">
      <c r="A922" s="4">
        <v>921</v>
      </c>
      <c r="B922" s="3" t="s">
        <v>201</v>
      </c>
      <c r="C922" s="3" t="s">
        <v>202</v>
      </c>
      <c r="D922" s="3" t="s">
        <v>17</v>
      </c>
      <c r="E922" s="3" t="s">
        <v>203</v>
      </c>
      <c r="F922" s="1">
        <v>2.5299999999999998</v>
      </c>
      <c r="G922" s="1">
        <v>120.8</v>
      </c>
      <c r="H922" s="3" t="s">
        <v>19</v>
      </c>
      <c r="I922" s="3" t="s">
        <v>20</v>
      </c>
      <c r="J922" s="2" t="s">
        <v>2833</v>
      </c>
      <c r="K922" s="3" t="s">
        <v>282</v>
      </c>
      <c r="L922" s="3" t="s">
        <v>23</v>
      </c>
      <c r="M922" s="3" t="s">
        <v>41</v>
      </c>
      <c r="N922" s="3" t="s">
        <v>2834</v>
      </c>
      <c r="O922" s="3" t="s">
        <v>2835</v>
      </c>
      <c r="P922">
        <f>IF(IFERROR(VLOOKUP(crocodile_dataset[[#This Row],[Observation ID]],A924:A1922,1,FALSE),0),1,0)</f>
        <v>0</v>
      </c>
    </row>
    <row r="923" spans="1:16" x14ac:dyDescent="0.2">
      <c r="A923" s="4">
        <v>922</v>
      </c>
      <c r="B923" s="3" t="s">
        <v>49</v>
      </c>
      <c r="C923" s="3" t="s">
        <v>50</v>
      </c>
      <c r="D923" s="3" t="s">
        <v>17</v>
      </c>
      <c r="E923" s="3" t="s">
        <v>18</v>
      </c>
      <c r="F923" s="1">
        <v>2.97</v>
      </c>
      <c r="G923" s="1">
        <v>174.6</v>
      </c>
      <c r="H923" s="3" t="s">
        <v>61</v>
      </c>
      <c r="I923" s="3" t="s">
        <v>20</v>
      </c>
      <c r="J923" s="2" t="s">
        <v>2836</v>
      </c>
      <c r="K923" s="3" t="s">
        <v>742</v>
      </c>
      <c r="L923" s="3" t="s">
        <v>80</v>
      </c>
      <c r="M923" s="3" t="s">
        <v>32</v>
      </c>
      <c r="N923" s="3" t="s">
        <v>2837</v>
      </c>
      <c r="O923" s="3" t="s">
        <v>2838</v>
      </c>
      <c r="P923">
        <f>IF(IFERROR(VLOOKUP(crocodile_dataset[[#This Row],[Observation ID]],A925:A1923,1,FALSE),0),1,0)</f>
        <v>0</v>
      </c>
    </row>
    <row r="924" spans="1:16" x14ac:dyDescent="0.2">
      <c r="A924" s="4">
        <v>923</v>
      </c>
      <c r="B924" s="3" t="s">
        <v>120</v>
      </c>
      <c r="C924" s="3" t="s">
        <v>121</v>
      </c>
      <c r="D924" s="3" t="s">
        <v>17</v>
      </c>
      <c r="E924" s="3" t="s">
        <v>18</v>
      </c>
      <c r="F924" s="1">
        <v>2.59</v>
      </c>
      <c r="G924" s="1">
        <v>108</v>
      </c>
      <c r="H924" s="3" t="s">
        <v>61</v>
      </c>
      <c r="I924" s="3" t="s">
        <v>38</v>
      </c>
      <c r="J924" s="2" t="s">
        <v>2839</v>
      </c>
      <c r="K924" s="3" t="s">
        <v>135</v>
      </c>
      <c r="L924" s="3" t="s">
        <v>46</v>
      </c>
      <c r="M924" s="3" t="s">
        <v>73</v>
      </c>
      <c r="N924" s="3" t="s">
        <v>2840</v>
      </c>
      <c r="O924" s="3" t="s">
        <v>2841</v>
      </c>
      <c r="P924">
        <f>IF(IFERROR(VLOOKUP(crocodile_dataset[[#This Row],[Observation ID]],A926:A1924,1,FALSE),0),1,0)</f>
        <v>0</v>
      </c>
    </row>
    <row r="925" spans="1:16" x14ac:dyDescent="0.2">
      <c r="A925" s="4">
        <v>924</v>
      </c>
      <c r="B925" s="3" t="s">
        <v>27</v>
      </c>
      <c r="C925" s="3" t="s">
        <v>28</v>
      </c>
      <c r="D925" s="3" t="s">
        <v>17</v>
      </c>
      <c r="E925" s="3" t="s">
        <v>18</v>
      </c>
      <c r="F925" s="1">
        <v>3.74</v>
      </c>
      <c r="G925" s="1">
        <v>252</v>
      </c>
      <c r="H925" s="3" t="s">
        <v>19</v>
      </c>
      <c r="I925" s="3" t="s">
        <v>38</v>
      </c>
      <c r="J925" s="2" t="s">
        <v>2842</v>
      </c>
      <c r="K925" s="3" t="s">
        <v>148</v>
      </c>
      <c r="L925" s="3" t="s">
        <v>131</v>
      </c>
      <c r="M925" s="3" t="s">
        <v>32</v>
      </c>
      <c r="N925" s="3" t="s">
        <v>2843</v>
      </c>
      <c r="O925" s="3" t="s">
        <v>2844</v>
      </c>
      <c r="P925">
        <f>IF(IFERROR(VLOOKUP(crocodile_dataset[[#This Row],[Observation ID]],A927:A1925,1,FALSE),0),1,0)</f>
        <v>0</v>
      </c>
    </row>
    <row r="926" spans="1:16" x14ac:dyDescent="0.2">
      <c r="A926" s="4">
        <v>925</v>
      </c>
      <c r="B926" s="3" t="s">
        <v>201</v>
      </c>
      <c r="C926" s="3" t="s">
        <v>202</v>
      </c>
      <c r="D926" s="3" t="s">
        <v>17</v>
      </c>
      <c r="E926" s="3" t="s">
        <v>203</v>
      </c>
      <c r="F926" s="1">
        <v>2.79</v>
      </c>
      <c r="G926" s="1">
        <v>138.1</v>
      </c>
      <c r="H926" s="3" t="s">
        <v>19</v>
      </c>
      <c r="I926" s="3" t="s">
        <v>20</v>
      </c>
      <c r="J926" s="2" t="s">
        <v>2845</v>
      </c>
      <c r="K926" s="3" t="s">
        <v>272</v>
      </c>
      <c r="L926" s="3" t="s">
        <v>23</v>
      </c>
      <c r="M926" s="3" t="s">
        <v>41</v>
      </c>
      <c r="N926" s="3" t="s">
        <v>2846</v>
      </c>
      <c r="O926" s="3" t="s">
        <v>2847</v>
      </c>
      <c r="P926">
        <f>IF(IFERROR(VLOOKUP(crocodile_dataset[[#This Row],[Observation ID]],A928:A1926,1,FALSE),0),1,0)</f>
        <v>0</v>
      </c>
    </row>
    <row r="927" spans="1:16" x14ac:dyDescent="0.2">
      <c r="A927" s="4">
        <v>926</v>
      </c>
      <c r="B927" s="3" t="s">
        <v>76</v>
      </c>
      <c r="C927" s="3" t="s">
        <v>77</v>
      </c>
      <c r="D927" s="3" t="s">
        <v>17</v>
      </c>
      <c r="E927" s="3" t="s">
        <v>18</v>
      </c>
      <c r="F927" s="1">
        <v>2.99</v>
      </c>
      <c r="G927" s="1">
        <v>192.7</v>
      </c>
      <c r="H927" s="3" t="s">
        <v>19</v>
      </c>
      <c r="I927" s="3" t="s">
        <v>104</v>
      </c>
      <c r="J927" s="2" t="s">
        <v>2848</v>
      </c>
      <c r="K927" s="3" t="s">
        <v>79</v>
      </c>
      <c r="L927" s="3" t="s">
        <v>80</v>
      </c>
      <c r="M927" s="3" t="s">
        <v>24</v>
      </c>
      <c r="N927" s="3" t="s">
        <v>2849</v>
      </c>
      <c r="O927" s="3" t="s">
        <v>2850</v>
      </c>
      <c r="P927">
        <f>IF(IFERROR(VLOOKUP(crocodile_dataset[[#This Row],[Observation ID]],A929:A1927,1,FALSE),0),1,0)</f>
        <v>0</v>
      </c>
    </row>
    <row r="928" spans="1:16" x14ac:dyDescent="0.2">
      <c r="A928" s="4">
        <v>927</v>
      </c>
      <c r="B928" s="3" t="s">
        <v>188</v>
      </c>
      <c r="C928" s="3" t="s">
        <v>189</v>
      </c>
      <c r="D928" s="3" t="s">
        <v>17</v>
      </c>
      <c r="E928" s="3" t="s">
        <v>18</v>
      </c>
      <c r="F928" s="1">
        <v>2.81</v>
      </c>
      <c r="G928" s="1">
        <v>130</v>
      </c>
      <c r="H928" s="3" t="s">
        <v>19</v>
      </c>
      <c r="I928" s="3" t="s">
        <v>38</v>
      </c>
      <c r="J928" s="2" t="s">
        <v>2851</v>
      </c>
      <c r="K928" s="3" t="s">
        <v>191</v>
      </c>
      <c r="L928" s="3" t="s">
        <v>46</v>
      </c>
      <c r="M928" s="3" t="s">
        <v>24</v>
      </c>
      <c r="N928" s="3" t="s">
        <v>2852</v>
      </c>
      <c r="O928" s="3" t="s">
        <v>2853</v>
      </c>
      <c r="P928">
        <f>IF(IFERROR(VLOOKUP(crocodile_dataset[[#This Row],[Observation ID]],A930:A1928,1,FALSE),0),1,0)</f>
        <v>0</v>
      </c>
    </row>
    <row r="929" spans="1:16" x14ac:dyDescent="0.2">
      <c r="A929" s="4">
        <v>928</v>
      </c>
      <c r="B929" s="3" t="s">
        <v>183</v>
      </c>
      <c r="C929" s="3" t="s">
        <v>184</v>
      </c>
      <c r="D929" s="3" t="s">
        <v>17</v>
      </c>
      <c r="E929" s="3" t="s">
        <v>18</v>
      </c>
      <c r="F929" s="1">
        <v>2.27</v>
      </c>
      <c r="G929" s="1">
        <v>79.3</v>
      </c>
      <c r="H929" s="3" t="s">
        <v>19</v>
      </c>
      <c r="I929" s="3" t="s">
        <v>38</v>
      </c>
      <c r="J929" s="2" t="s">
        <v>2854</v>
      </c>
      <c r="K929" s="3" t="s">
        <v>130</v>
      </c>
      <c r="L929" s="3" t="s">
        <v>195</v>
      </c>
      <c r="M929" s="3" t="s">
        <v>41</v>
      </c>
      <c r="N929" s="3" t="s">
        <v>2855</v>
      </c>
      <c r="O929" s="3" t="s">
        <v>2856</v>
      </c>
      <c r="P929">
        <f>IF(IFERROR(VLOOKUP(crocodile_dataset[[#This Row],[Observation ID]],A931:A1929,1,FALSE),0),1,0)</f>
        <v>0</v>
      </c>
    </row>
    <row r="930" spans="1:16" x14ac:dyDescent="0.2">
      <c r="A930" s="4">
        <v>929</v>
      </c>
      <c r="B930" s="3" t="s">
        <v>188</v>
      </c>
      <c r="C930" s="3" t="s">
        <v>189</v>
      </c>
      <c r="D930" s="3" t="s">
        <v>17</v>
      </c>
      <c r="E930" s="3" t="s">
        <v>18</v>
      </c>
      <c r="F930" s="1">
        <v>2.23</v>
      </c>
      <c r="G930" s="1">
        <v>78.8</v>
      </c>
      <c r="H930" s="3" t="s">
        <v>61</v>
      </c>
      <c r="I930" s="3" t="s">
        <v>104</v>
      </c>
      <c r="J930" s="2" t="s">
        <v>2857</v>
      </c>
      <c r="K930" s="3" t="s">
        <v>191</v>
      </c>
      <c r="L930" s="3" t="s">
        <v>80</v>
      </c>
      <c r="M930" s="3" t="s">
        <v>24</v>
      </c>
      <c r="N930" s="3" t="s">
        <v>2858</v>
      </c>
      <c r="O930" s="3" t="s">
        <v>2859</v>
      </c>
      <c r="P930">
        <f>IF(IFERROR(VLOOKUP(crocodile_dataset[[#This Row],[Observation ID]],A932:A1930,1,FALSE),0),1,0)</f>
        <v>0</v>
      </c>
    </row>
    <row r="931" spans="1:16" x14ac:dyDescent="0.2">
      <c r="A931" s="4">
        <v>930</v>
      </c>
      <c r="B931" s="3" t="s">
        <v>120</v>
      </c>
      <c r="C931" s="3" t="s">
        <v>121</v>
      </c>
      <c r="D931" s="3" t="s">
        <v>17</v>
      </c>
      <c r="E931" s="3" t="s">
        <v>18</v>
      </c>
      <c r="F931" s="1">
        <v>2.46</v>
      </c>
      <c r="G931" s="1">
        <v>96.9</v>
      </c>
      <c r="H931" s="3" t="s">
        <v>19</v>
      </c>
      <c r="I931" s="3" t="s">
        <v>20</v>
      </c>
      <c r="J931" s="2" t="s">
        <v>2860</v>
      </c>
      <c r="K931" s="3" t="s">
        <v>135</v>
      </c>
      <c r="L931" s="3" t="s">
        <v>46</v>
      </c>
      <c r="M931" s="3" t="s">
        <v>73</v>
      </c>
      <c r="N931" s="3" t="s">
        <v>2861</v>
      </c>
      <c r="O931" s="3" t="s">
        <v>2862</v>
      </c>
      <c r="P931">
        <f>IF(IFERROR(VLOOKUP(crocodile_dataset[[#This Row],[Observation ID]],A933:A1931,1,FALSE),0),1,0)</f>
        <v>0</v>
      </c>
    </row>
    <row r="932" spans="1:16" x14ac:dyDescent="0.2">
      <c r="A932" s="4">
        <v>931</v>
      </c>
      <c r="B932" s="3" t="s">
        <v>145</v>
      </c>
      <c r="C932" s="3" t="s">
        <v>146</v>
      </c>
      <c r="D932" s="3" t="s">
        <v>17</v>
      </c>
      <c r="E932" s="3" t="s">
        <v>18</v>
      </c>
      <c r="F932" s="1">
        <v>3.14</v>
      </c>
      <c r="G932" s="1">
        <v>173</v>
      </c>
      <c r="H932" s="3" t="s">
        <v>19</v>
      </c>
      <c r="I932" s="3" t="s">
        <v>38</v>
      </c>
      <c r="J932" s="2" t="s">
        <v>2863</v>
      </c>
      <c r="K932" s="3" t="s">
        <v>148</v>
      </c>
      <c r="L932" s="3" t="s">
        <v>23</v>
      </c>
      <c r="M932" s="3" t="s">
        <v>41</v>
      </c>
      <c r="N932" s="3" t="s">
        <v>2864</v>
      </c>
      <c r="O932" s="3" t="s">
        <v>2865</v>
      </c>
      <c r="P932">
        <f>IF(IFERROR(VLOOKUP(crocodile_dataset[[#This Row],[Observation ID]],A934:A1932,1,FALSE),0),1,0)</f>
        <v>0</v>
      </c>
    </row>
    <row r="933" spans="1:16" x14ac:dyDescent="0.2">
      <c r="A933" s="4">
        <v>932</v>
      </c>
      <c r="B933" s="3" t="s">
        <v>49</v>
      </c>
      <c r="C933" s="3" t="s">
        <v>50</v>
      </c>
      <c r="D933" s="3" t="s">
        <v>17</v>
      </c>
      <c r="E933" s="3" t="s">
        <v>18</v>
      </c>
      <c r="F933" s="1">
        <v>3.97</v>
      </c>
      <c r="G933" s="1">
        <v>269.89999999999998</v>
      </c>
      <c r="H933" s="3" t="s">
        <v>19</v>
      </c>
      <c r="I933" s="3" t="s">
        <v>104</v>
      </c>
      <c r="J933" s="2" t="s">
        <v>2866</v>
      </c>
      <c r="K933" s="3" t="s">
        <v>742</v>
      </c>
      <c r="L933" s="3" t="s">
        <v>153</v>
      </c>
      <c r="M933" s="3" t="s">
        <v>32</v>
      </c>
      <c r="N933" s="3" t="s">
        <v>2867</v>
      </c>
      <c r="O933" s="3" t="s">
        <v>2868</v>
      </c>
      <c r="P933">
        <f>IF(IFERROR(VLOOKUP(crocodile_dataset[[#This Row],[Observation ID]],A935:A1933,1,FALSE),0),1,0)</f>
        <v>0</v>
      </c>
    </row>
    <row r="934" spans="1:16" x14ac:dyDescent="0.2">
      <c r="A934" s="4">
        <v>933</v>
      </c>
      <c r="B934" s="3" t="s">
        <v>76</v>
      </c>
      <c r="C934" s="3" t="s">
        <v>77</v>
      </c>
      <c r="D934" s="3" t="s">
        <v>17</v>
      </c>
      <c r="E934" s="3" t="s">
        <v>18</v>
      </c>
      <c r="F934" s="1">
        <v>2.6</v>
      </c>
      <c r="G934" s="1">
        <v>111.8</v>
      </c>
      <c r="H934" s="3" t="s">
        <v>19</v>
      </c>
      <c r="I934" s="3" t="s">
        <v>38</v>
      </c>
      <c r="J934" s="2" t="s">
        <v>2869</v>
      </c>
      <c r="K934" s="3" t="s">
        <v>350</v>
      </c>
      <c r="L934" s="3" t="s">
        <v>46</v>
      </c>
      <c r="M934" s="3" t="s">
        <v>24</v>
      </c>
      <c r="N934" s="3" t="s">
        <v>2870</v>
      </c>
      <c r="O934" s="3" t="s">
        <v>2871</v>
      </c>
      <c r="P934">
        <f>IF(IFERROR(VLOOKUP(crocodile_dataset[[#This Row],[Observation ID]],A936:A1934,1,FALSE),0),1,0)</f>
        <v>0</v>
      </c>
    </row>
    <row r="935" spans="1:16" x14ac:dyDescent="0.2">
      <c r="A935" s="4">
        <v>934</v>
      </c>
      <c r="B935" s="3" t="s">
        <v>87</v>
      </c>
      <c r="C935" s="3" t="s">
        <v>88</v>
      </c>
      <c r="D935" s="3" t="s">
        <v>17</v>
      </c>
      <c r="E935" s="3" t="s">
        <v>69</v>
      </c>
      <c r="F935" s="1">
        <v>1.3</v>
      </c>
      <c r="G935" s="1">
        <v>17</v>
      </c>
      <c r="H935" s="3" t="s">
        <v>19</v>
      </c>
      <c r="I935" s="3" t="s">
        <v>104</v>
      </c>
      <c r="J935" s="2" t="s">
        <v>2872</v>
      </c>
      <c r="K935" s="3" t="s">
        <v>248</v>
      </c>
      <c r="L935" s="3" t="s">
        <v>72</v>
      </c>
      <c r="M935" s="3" t="s">
        <v>32</v>
      </c>
      <c r="N935" s="3" t="s">
        <v>2873</v>
      </c>
      <c r="O935" s="3" t="s">
        <v>2874</v>
      </c>
      <c r="P935">
        <f>IF(IFERROR(VLOOKUP(crocodile_dataset[[#This Row],[Observation ID]],A937:A1935,1,FALSE),0),1,0)</f>
        <v>0</v>
      </c>
    </row>
    <row r="936" spans="1:16" x14ac:dyDescent="0.2">
      <c r="A936" s="4">
        <v>935</v>
      </c>
      <c r="B936" s="3" t="s">
        <v>87</v>
      </c>
      <c r="C936" s="3" t="s">
        <v>88</v>
      </c>
      <c r="D936" s="3" t="s">
        <v>17</v>
      </c>
      <c r="E936" s="3" t="s">
        <v>69</v>
      </c>
      <c r="F936" s="1">
        <v>1.46</v>
      </c>
      <c r="G936" s="1">
        <v>18</v>
      </c>
      <c r="H936" s="3" t="s">
        <v>19</v>
      </c>
      <c r="I936" s="3" t="s">
        <v>104</v>
      </c>
      <c r="J936" s="2" t="s">
        <v>2875</v>
      </c>
      <c r="K936" s="3" t="s">
        <v>272</v>
      </c>
      <c r="L936" s="3" t="s">
        <v>91</v>
      </c>
      <c r="M936" s="3" t="s">
        <v>32</v>
      </c>
      <c r="N936" s="3" t="s">
        <v>2876</v>
      </c>
      <c r="O936" s="3" t="s">
        <v>2877</v>
      </c>
      <c r="P936">
        <f>IF(IFERROR(VLOOKUP(crocodile_dataset[[#This Row],[Observation ID]],A938:A1936,1,FALSE),0),1,0)</f>
        <v>0</v>
      </c>
    </row>
    <row r="937" spans="1:16" x14ac:dyDescent="0.2">
      <c r="A937" s="4">
        <v>936</v>
      </c>
      <c r="B937" s="3" t="s">
        <v>207</v>
      </c>
      <c r="C937" s="3" t="s">
        <v>208</v>
      </c>
      <c r="D937" s="3" t="s">
        <v>17</v>
      </c>
      <c r="E937" s="3" t="s">
        <v>18</v>
      </c>
      <c r="F937" s="1">
        <v>2.4</v>
      </c>
      <c r="G937" s="1">
        <v>72.3</v>
      </c>
      <c r="H937" s="3" t="s">
        <v>19</v>
      </c>
      <c r="I937" s="3" t="s">
        <v>104</v>
      </c>
      <c r="J937" s="2" t="s">
        <v>2878</v>
      </c>
      <c r="K937" s="3" t="s">
        <v>210</v>
      </c>
      <c r="L937" s="3" t="s">
        <v>211</v>
      </c>
      <c r="M937" s="3" t="s">
        <v>24</v>
      </c>
      <c r="N937" s="3" t="s">
        <v>2879</v>
      </c>
      <c r="O937" s="3" t="s">
        <v>2880</v>
      </c>
      <c r="P937">
        <f>IF(IFERROR(VLOOKUP(crocodile_dataset[[#This Row],[Observation ID]],A939:A1937,1,FALSE),0),1,0)</f>
        <v>0</v>
      </c>
    </row>
    <row r="938" spans="1:16" x14ac:dyDescent="0.2">
      <c r="A938" s="4">
        <v>937</v>
      </c>
      <c r="B938" s="3" t="s">
        <v>115</v>
      </c>
      <c r="C938" s="3" t="s">
        <v>116</v>
      </c>
      <c r="D938" s="3" t="s">
        <v>17</v>
      </c>
      <c r="E938" s="3" t="s">
        <v>18</v>
      </c>
      <c r="F938" s="1">
        <v>3.43</v>
      </c>
      <c r="G938" s="1">
        <v>317.89999999999998</v>
      </c>
      <c r="H938" s="3" t="s">
        <v>19</v>
      </c>
      <c r="I938" s="3" t="s">
        <v>38</v>
      </c>
      <c r="J938" s="2" t="s">
        <v>2881</v>
      </c>
      <c r="K938" s="3" t="s">
        <v>139</v>
      </c>
      <c r="L938" s="3" t="s">
        <v>153</v>
      </c>
      <c r="M938" s="3" t="s">
        <v>24</v>
      </c>
      <c r="N938" s="3" t="s">
        <v>2882</v>
      </c>
      <c r="O938" s="3" t="s">
        <v>2883</v>
      </c>
      <c r="P938">
        <f>IF(IFERROR(VLOOKUP(crocodile_dataset[[#This Row],[Observation ID]],A940:A1938,1,FALSE),0),1,0)</f>
        <v>0</v>
      </c>
    </row>
    <row r="939" spans="1:16" x14ac:dyDescent="0.2">
      <c r="A939" s="4">
        <v>938</v>
      </c>
      <c r="B939" s="3" t="s">
        <v>35</v>
      </c>
      <c r="C939" s="3" t="s">
        <v>36</v>
      </c>
      <c r="D939" s="3" t="s">
        <v>17</v>
      </c>
      <c r="E939" s="3" t="s">
        <v>18</v>
      </c>
      <c r="F939" s="1">
        <v>3.61</v>
      </c>
      <c r="G939" s="1">
        <v>364.2</v>
      </c>
      <c r="H939" s="3" t="s">
        <v>19</v>
      </c>
      <c r="I939" s="3" t="s">
        <v>104</v>
      </c>
      <c r="J939" s="2" t="s">
        <v>2884</v>
      </c>
      <c r="K939" s="3" t="s">
        <v>30</v>
      </c>
      <c r="L939" s="3" t="s">
        <v>244</v>
      </c>
      <c r="M939" s="3" t="s">
        <v>41</v>
      </c>
      <c r="N939" s="3" t="s">
        <v>2885</v>
      </c>
      <c r="O939" s="3" t="s">
        <v>2886</v>
      </c>
      <c r="P939">
        <f>IF(IFERROR(VLOOKUP(crocodile_dataset[[#This Row],[Observation ID]],A941:A1939,1,FALSE),0),1,0)</f>
        <v>0</v>
      </c>
    </row>
    <row r="940" spans="1:16" x14ac:dyDescent="0.2">
      <c r="A940" s="4">
        <v>939</v>
      </c>
      <c r="B940" s="3" t="s">
        <v>320</v>
      </c>
      <c r="C940" s="3" t="s">
        <v>321</v>
      </c>
      <c r="D940" s="3" t="s">
        <v>17</v>
      </c>
      <c r="E940" s="3" t="s">
        <v>203</v>
      </c>
      <c r="F940" s="1">
        <v>0.19</v>
      </c>
      <c r="G940" s="1">
        <v>25.8</v>
      </c>
      <c r="H940" s="3" t="s">
        <v>156</v>
      </c>
      <c r="I940" s="3" t="s">
        <v>104</v>
      </c>
      <c r="J940" s="2" t="s">
        <v>2887</v>
      </c>
      <c r="K940" s="3" t="s">
        <v>330</v>
      </c>
      <c r="L940" s="3" t="s">
        <v>355</v>
      </c>
      <c r="M940" s="3" t="s">
        <v>323</v>
      </c>
      <c r="N940" s="3" t="s">
        <v>2888</v>
      </c>
      <c r="O940" s="3" t="s">
        <v>2889</v>
      </c>
      <c r="P940">
        <f>IF(IFERROR(VLOOKUP(crocodile_dataset[[#This Row],[Observation ID]],A942:A1940,1,FALSE),0),1,0)</f>
        <v>0</v>
      </c>
    </row>
    <row r="941" spans="1:16" x14ac:dyDescent="0.2">
      <c r="A941" s="4">
        <v>940</v>
      </c>
      <c r="B941" s="3" t="s">
        <v>127</v>
      </c>
      <c r="C941" s="3" t="s">
        <v>128</v>
      </c>
      <c r="D941" s="3" t="s">
        <v>17</v>
      </c>
      <c r="E941" s="3" t="s">
        <v>18</v>
      </c>
      <c r="F941" s="1">
        <v>4.01</v>
      </c>
      <c r="G941" s="1">
        <v>509.2</v>
      </c>
      <c r="H941" s="3" t="s">
        <v>61</v>
      </c>
      <c r="I941" s="3" t="s">
        <v>20</v>
      </c>
      <c r="J941" s="2" t="s">
        <v>2890</v>
      </c>
      <c r="K941" s="3" t="s">
        <v>191</v>
      </c>
      <c r="L941" s="3" t="s">
        <v>266</v>
      </c>
      <c r="M941" s="3" t="s">
        <v>24</v>
      </c>
      <c r="N941" s="3" t="s">
        <v>2891</v>
      </c>
      <c r="O941" s="3" t="s">
        <v>2892</v>
      </c>
      <c r="P941">
        <f>IF(IFERROR(VLOOKUP(crocodile_dataset[[#This Row],[Observation ID]],A943:A1941,1,FALSE),0),1,0)</f>
        <v>0</v>
      </c>
    </row>
    <row r="942" spans="1:16" x14ac:dyDescent="0.2">
      <c r="A942" s="4">
        <v>941</v>
      </c>
      <c r="B942" s="3" t="s">
        <v>67</v>
      </c>
      <c r="C942" s="3" t="s">
        <v>68</v>
      </c>
      <c r="D942" s="3" t="s">
        <v>17</v>
      </c>
      <c r="E942" s="3" t="s">
        <v>69</v>
      </c>
      <c r="F942" s="1">
        <v>1.28</v>
      </c>
      <c r="G942" s="1">
        <v>20.5</v>
      </c>
      <c r="H942" s="3" t="s">
        <v>61</v>
      </c>
      <c r="I942" s="3" t="s">
        <v>38</v>
      </c>
      <c r="J942" s="2" t="s">
        <v>2893</v>
      </c>
      <c r="K942" s="3" t="s">
        <v>142</v>
      </c>
      <c r="L942" s="3" t="s">
        <v>310</v>
      </c>
      <c r="M942" s="3" t="s">
        <v>73</v>
      </c>
      <c r="N942" s="3" t="s">
        <v>2894</v>
      </c>
      <c r="O942" s="3" t="s">
        <v>2895</v>
      </c>
      <c r="P942">
        <f>IF(IFERROR(VLOOKUP(crocodile_dataset[[#This Row],[Observation ID]],A944:A1942,1,FALSE),0),1,0)</f>
        <v>0</v>
      </c>
    </row>
    <row r="943" spans="1:16" x14ac:dyDescent="0.2">
      <c r="A943" s="4">
        <v>942</v>
      </c>
      <c r="B943" s="3" t="s">
        <v>183</v>
      </c>
      <c r="C943" s="3" t="s">
        <v>184</v>
      </c>
      <c r="D943" s="3" t="s">
        <v>17</v>
      </c>
      <c r="E943" s="3" t="s">
        <v>18</v>
      </c>
      <c r="F943" s="1">
        <v>1.98</v>
      </c>
      <c r="G943" s="1">
        <v>56.1</v>
      </c>
      <c r="H943" s="3" t="s">
        <v>61</v>
      </c>
      <c r="I943" s="3" t="s">
        <v>104</v>
      </c>
      <c r="J943" s="2" t="s">
        <v>2896</v>
      </c>
      <c r="K943" s="3" t="s">
        <v>130</v>
      </c>
      <c r="L943" s="3" t="s">
        <v>46</v>
      </c>
      <c r="M943" s="3" t="s">
        <v>41</v>
      </c>
      <c r="N943" s="3" t="s">
        <v>2897</v>
      </c>
      <c r="O943" s="3" t="s">
        <v>2898</v>
      </c>
      <c r="P943">
        <f>IF(IFERROR(VLOOKUP(crocodile_dataset[[#This Row],[Observation ID]],A945:A1943,1,FALSE),0),1,0)</f>
        <v>0</v>
      </c>
    </row>
    <row r="944" spans="1:16" x14ac:dyDescent="0.2">
      <c r="A944" s="4">
        <v>943</v>
      </c>
      <c r="B944" s="3" t="s">
        <v>87</v>
      </c>
      <c r="C944" s="3" t="s">
        <v>88</v>
      </c>
      <c r="D944" s="3" t="s">
        <v>17</v>
      </c>
      <c r="E944" s="3" t="s">
        <v>69</v>
      </c>
      <c r="F944" s="1">
        <v>1.01</v>
      </c>
      <c r="G944" s="1">
        <v>11.3</v>
      </c>
      <c r="H944" s="3" t="s">
        <v>61</v>
      </c>
      <c r="I944" s="3" t="s">
        <v>20</v>
      </c>
      <c r="J944" s="2" t="s">
        <v>2899</v>
      </c>
      <c r="K944" s="3" t="s">
        <v>106</v>
      </c>
      <c r="L944" s="3" t="s">
        <v>72</v>
      </c>
      <c r="M944" s="3" t="s">
        <v>32</v>
      </c>
      <c r="N944" s="3" t="s">
        <v>2900</v>
      </c>
      <c r="O944" s="3" t="s">
        <v>2901</v>
      </c>
      <c r="P944">
        <f>IF(IFERROR(VLOOKUP(crocodile_dataset[[#This Row],[Observation ID]],A946:A1944,1,FALSE),0),1,0)</f>
        <v>0</v>
      </c>
    </row>
    <row r="945" spans="1:16" x14ac:dyDescent="0.2">
      <c r="A945" s="4">
        <v>944</v>
      </c>
      <c r="B945" s="3" t="s">
        <v>35</v>
      </c>
      <c r="C945" s="3" t="s">
        <v>36</v>
      </c>
      <c r="D945" s="3" t="s">
        <v>17</v>
      </c>
      <c r="E945" s="3" t="s">
        <v>18</v>
      </c>
      <c r="F945" s="1">
        <v>2.75</v>
      </c>
      <c r="G945" s="1">
        <v>204.8</v>
      </c>
      <c r="H945" s="3" t="s">
        <v>19</v>
      </c>
      <c r="I945" s="3" t="s">
        <v>20</v>
      </c>
      <c r="J945" s="2" t="s">
        <v>2902</v>
      </c>
      <c r="K945" s="3" t="s">
        <v>240</v>
      </c>
      <c r="L945" s="3" t="s">
        <v>40</v>
      </c>
      <c r="M945" s="3" t="s">
        <v>41</v>
      </c>
      <c r="N945" s="3" t="s">
        <v>2903</v>
      </c>
      <c r="O945" s="3" t="s">
        <v>2904</v>
      </c>
      <c r="P945">
        <f>IF(IFERROR(VLOOKUP(crocodile_dataset[[#This Row],[Observation ID]],A947:A1945,1,FALSE),0),1,0)</f>
        <v>0</v>
      </c>
    </row>
    <row r="946" spans="1:16" x14ac:dyDescent="0.2">
      <c r="A946" s="4">
        <v>945</v>
      </c>
      <c r="B946" s="3" t="s">
        <v>201</v>
      </c>
      <c r="C946" s="3" t="s">
        <v>202</v>
      </c>
      <c r="D946" s="3" t="s">
        <v>17</v>
      </c>
      <c r="E946" s="3" t="s">
        <v>203</v>
      </c>
      <c r="F946" s="1">
        <v>3.21</v>
      </c>
      <c r="G946" s="1">
        <v>219.8</v>
      </c>
      <c r="H946" s="3" t="s">
        <v>19</v>
      </c>
      <c r="I946" s="3" t="s">
        <v>104</v>
      </c>
      <c r="J946" s="2" t="s">
        <v>2905</v>
      </c>
      <c r="K946" s="3" t="s">
        <v>248</v>
      </c>
      <c r="L946" s="3" t="s">
        <v>23</v>
      </c>
      <c r="M946" s="3" t="s">
        <v>41</v>
      </c>
      <c r="N946" s="3" t="s">
        <v>2906</v>
      </c>
      <c r="O946" s="3" t="s">
        <v>2907</v>
      </c>
      <c r="P946">
        <f>IF(IFERROR(VLOOKUP(crocodile_dataset[[#This Row],[Observation ID]],A948:A1946,1,FALSE),0),1,0)</f>
        <v>0</v>
      </c>
    </row>
    <row r="947" spans="1:16" x14ac:dyDescent="0.2">
      <c r="A947" s="4">
        <v>946</v>
      </c>
      <c r="B947" s="3" t="s">
        <v>320</v>
      </c>
      <c r="C947" s="3" t="s">
        <v>321</v>
      </c>
      <c r="D947" s="3" t="s">
        <v>17</v>
      </c>
      <c r="E947" s="3" t="s">
        <v>203</v>
      </c>
      <c r="F947" s="1">
        <v>2.5099999999999998</v>
      </c>
      <c r="G947" s="1">
        <v>111.5</v>
      </c>
      <c r="H947" s="3" t="s">
        <v>61</v>
      </c>
      <c r="I947" s="3" t="s">
        <v>20</v>
      </c>
      <c r="J947" s="2" t="s">
        <v>2908</v>
      </c>
      <c r="K947" s="3" t="s">
        <v>297</v>
      </c>
      <c r="L947" s="3" t="s">
        <v>355</v>
      </c>
      <c r="M947" s="3" t="s">
        <v>323</v>
      </c>
      <c r="N947" s="3" t="s">
        <v>2909</v>
      </c>
      <c r="O947" s="3" t="s">
        <v>2910</v>
      </c>
      <c r="P947">
        <f>IF(IFERROR(VLOOKUP(crocodile_dataset[[#This Row],[Observation ID]],A949:A1947,1,FALSE),0),1,0)</f>
        <v>0</v>
      </c>
    </row>
    <row r="948" spans="1:16" x14ac:dyDescent="0.2">
      <c r="A948" s="4">
        <v>947</v>
      </c>
      <c r="B948" s="3" t="s">
        <v>201</v>
      </c>
      <c r="C948" s="3" t="s">
        <v>202</v>
      </c>
      <c r="D948" s="3" t="s">
        <v>17</v>
      </c>
      <c r="E948" s="3" t="s">
        <v>203</v>
      </c>
      <c r="F948" s="1">
        <v>3.06</v>
      </c>
      <c r="G948" s="1">
        <v>185.2</v>
      </c>
      <c r="H948" s="3" t="s">
        <v>19</v>
      </c>
      <c r="I948" s="3" t="s">
        <v>38</v>
      </c>
      <c r="J948" s="2" t="s">
        <v>2911</v>
      </c>
      <c r="K948" s="3" t="s">
        <v>106</v>
      </c>
      <c r="L948" s="3" t="s">
        <v>259</v>
      </c>
      <c r="M948" s="3" t="s">
        <v>41</v>
      </c>
      <c r="N948" s="3" t="s">
        <v>2912</v>
      </c>
      <c r="O948" s="3" t="s">
        <v>2913</v>
      </c>
      <c r="P948">
        <f>IF(IFERROR(VLOOKUP(crocodile_dataset[[#This Row],[Observation ID]],A950:A1948,1,FALSE),0),1,0)</f>
        <v>0</v>
      </c>
    </row>
    <row r="949" spans="1:16" x14ac:dyDescent="0.2">
      <c r="A949" s="4">
        <v>948</v>
      </c>
      <c r="B949" s="3" t="s">
        <v>49</v>
      </c>
      <c r="C949" s="3" t="s">
        <v>50</v>
      </c>
      <c r="D949" s="3" t="s">
        <v>17</v>
      </c>
      <c r="E949" s="3" t="s">
        <v>18</v>
      </c>
      <c r="F949" s="1">
        <v>0.47</v>
      </c>
      <c r="G949" s="1">
        <v>51.1</v>
      </c>
      <c r="H949" s="3" t="s">
        <v>156</v>
      </c>
      <c r="I949" s="3" t="s">
        <v>38</v>
      </c>
      <c r="J949" s="2" t="s">
        <v>2914</v>
      </c>
      <c r="K949" s="3" t="s">
        <v>742</v>
      </c>
      <c r="L949" s="3" t="s">
        <v>56</v>
      </c>
      <c r="M949" s="3" t="s">
        <v>32</v>
      </c>
      <c r="N949" s="3" t="s">
        <v>2915</v>
      </c>
      <c r="O949" s="3" t="s">
        <v>2916</v>
      </c>
      <c r="P949">
        <f>IF(IFERROR(VLOOKUP(crocodile_dataset[[#This Row],[Observation ID]],A951:A1949,1,FALSE),0),1,0)</f>
        <v>0</v>
      </c>
    </row>
    <row r="950" spans="1:16" x14ac:dyDescent="0.2">
      <c r="A950" s="4">
        <v>949</v>
      </c>
      <c r="B950" s="3" t="s">
        <v>15</v>
      </c>
      <c r="C950" s="3" t="s">
        <v>16</v>
      </c>
      <c r="D950" s="3" t="s">
        <v>17</v>
      </c>
      <c r="E950" s="3" t="s">
        <v>18</v>
      </c>
      <c r="F950" s="1">
        <v>0.6</v>
      </c>
      <c r="G950" s="1">
        <v>35.4</v>
      </c>
      <c r="H950" s="3" t="s">
        <v>37</v>
      </c>
      <c r="I950" s="3" t="s">
        <v>104</v>
      </c>
      <c r="J950" s="2" t="s">
        <v>2917</v>
      </c>
      <c r="K950" s="3" t="s">
        <v>22</v>
      </c>
      <c r="L950" s="3" t="s">
        <v>84</v>
      </c>
      <c r="M950" s="3" t="s">
        <v>24</v>
      </c>
      <c r="N950" s="3" t="s">
        <v>2918</v>
      </c>
      <c r="O950" s="3" t="s">
        <v>2919</v>
      </c>
      <c r="P950">
        <f>IF(IFERROR(VLOOKUP(crocodile_dataset[[#This Row],[Observation ID]],A952:A1950,1,FALSE),0),1,0)</f>
        <v>0</v>
      </c>
    </row>
    <row r="951" spans="1:16" x14ac:dyDescent="0.2">
      <c r="A951" s="4">
        <v>950</v>
      </c>
      <c r="B951" s="3" t="s">
        <v>320</v>
      </c>
      <c r="C951" s="3" t="s">
        <v>321</v>
      </c>
      <c r="D951" s="3" t="s">
        <v>17</v>
      </c>
      <c r="E951" s="3" t="s">
        <v>203</v>
      </c>
      <c r="F951" s="1">
        <v>2.69</v>
      </c>
      <c r="G951" s="1">
        <v>125.3</v>
      </c>
      <c r="H951" s="3" t="s">
        <v>19</v>
      </c>
      <c r="I951" s="3" t="s">
        <v>38</v>
      </c>
      <c r="J951" s="2" t="s">
        <v>2920</v>
      </c>
      <c r="K951" s="3" t="s">
        <v>297</v>
      </c>
      <c r="L951" s="3" t="s">
        <v>355</v>
      </c>
      <c r="M951" s="3" t="s">
        <v>323</v>
      </c>
      <c r="N951" s="3" t="s">
        <v>2921</v>
      </c>
      <c r="O951" s="3" t="s">
        <v>2922</v>
      </c>
      <c r="P951">
        <f>IF(IFERROR(VLOOKUP(crocodile_dataset[[#This Row],[Observation ID]],A953:A1951,1,FALSE),0),1,0)</f>
        <v>0</v>
      </c>
    </row>
    <row r="952" spans="1:16" x14ac:dyDescent="0.2">
      <c r="A952" s="4">
        <v>951</v>
      </c>
      <c r="B952" s="3" t="s">
        <v>145</v>
      </c>
      <c r="C952" s="3" t="s">
        <v>146</v>
      </c>
      <c r="D952" s="3" t="s">
        <v>17</v>
      </c>
      <c r="E952" s="3" t="s">
        <v>18</v>
      </c>
      <c r="F952" s="1">
        <v>1.79</v>
      </c>
      <c r="G952" s="1">
        <v>65.599999999999994</v>
      </c>
      <c r="H952" s="3" t="s">
        <v>37</v>
      </c>
      <c r="I952" s="3" t="s">
        <v>104</v>
      </c>
      <c r="J952" s="2" t="s">
        <v>2923</v>
      </c>
      <c r="K952" s="3" t="s">
        <v>148</v>
      </c>
      <c r="L952" s="3" t="s">
        <v>475</v>
      </c>
      <c r="M952" s="3" t="s">
        <v>41</v>
      </c>
      <c r="N952" s="3" t="s">
        <v>2924</v>
      </c>
      <c r="O952" s="3" t="s">
        <v>2925</v>
      </c>
      <c r="P952">
        <f>IF(IFERROR(VLOOKUP(crocodile_dataset[[#This Row],[Observation ID]],A954:A1952,1,FALSE),0),1,0)</f>
        <v>0</v>
      </c>
    </row>
    <row r="953" spans="1:16" x14ac:dyDescent="0.2">
      <c r="A953" s="4">
        <v>952</v>
      </c>
      <c r="B953" s="3" t="s">
        <v>27</v>
      </c>
      <c r="C953" s="3" t="s">
        <v>28</v>
      </c>
      <c r="D953" s="3" t="s">
        <v>17</v>
      </c>
      <c r="E953" s="3" t="s">
        <v>18</v>
      </c>
      <c r="F953" s="1">
        <v>3.67</v>
      </c>
      <c r="G953" s="1">
        <v>269.8</v>
      </c>
      <c r="H953" s="3" t="s">
        <v>19</v>
      </c>
      <c r="I953" s="3" t="s">
        <v>38</v>
      </c>
      <c r="J953" s="2" t="s">
        <v>2926</v>
      </c>
      <c r="K953" s="3" t="s">
        <v>148</v>
      </c>
      <c r="L953" s="3" t="s">
        <v>317</v>
      </c>
      <c r="M953" s="3" t="s">
        <v>32</v>
      </c>
      <c r="N953" s="3" t="s">
        <v>2927</v>
      </c>
      <c r="O953" s="3" t="s">
        <v>2928</v>
      </c>
      <c r="P953">
        <f>IF(IFERROR(VLOOKUP(crocodile_dataset[[#This Row],[Observation ID]],A955:A1953,1,FALSE),0),1,0)</f>
        <v>0</v>
      </c>
    </row>
    <row r="954" spans="1:16" x14ac:dyDescent="0.2">
      <c r="A954" s="4">
        <v>953</v>
      </c>
      <c r="B954" s="3" t="s">
        <v>59</v>
      </c>
      <c r="C954" s="3" t="s">
        <v>60</v>
      </c>
      <c r="D954" s="3" t="s">
        <v>17</v>
      </c>
      <c r="E954" s="3" t="s">
        <v>18</v>
      </c>
      <c r="F954" s="1">
        <v>2.69</v>
      </c>
      <c r="G954" s="1">
        <v>131.4</v>
      </c>
      <c r="H954" s="3" t="s">
        <v>19</v>
      </c>
      <c r="I954" s="3" t="s">
        <v>104</v>
      </c>
      <c r="J954" s="2" t="s">
        <v>2929</v>
      </c>
      <c r="K954" s="3" t="s">
        <v>98</v>
      </c>
      <c r="L954" s="3" t="s">
        <v>581</v>
      </c>
      <c r="M954" s="3" t="s">
        <v>41</v>
      </c>
      <c r="N954" s="3" t="s">
        <v>2930</v>
      </c>
      <c r="O954" s="3" t="s">
        <v>2931</v>
      </c>
      <c r="P954">
        <f>IF(IFERROR(VLOOKUP(crocodile_dataset[[#This Row],[Observation ID]],A956:A1954,1,FALSE),0),1,0)</f>
        <v>0</v>
      </c>
    </row>
    <row r="955" spans="1:16" x14ac:dyDescent="0.2">
      <c r="A955" s="4">
        <v>954</v>
      </c>
      <c r="B955" s="3" t="s">
        <v>145</v>
      </c>
      <c r="C955" s="3" t="s">
        <v>146</v>
      </c>
      <c r="D955" s="3" t="s">
        <v>17</v>
      </c>
      <c r="E955" s="3" t="s">
        <v>18</v>
      </c>
      <c r="F955" s="1">
        <v>2.2799999999999998</v>
      </c>
      <c r="G955" s="1">
        <v>83.1</v>
      </c>
      <c r="H955" s="3" t="s">
        <v>19</v>
      </c>
      <c r="I955" s="3" t="s">
        <v>20</v>
      </c>
      <c r="J955" s="2" t="s">
        <v>2932</v>
      </c>
      <c r="K955" s="3" t="s">
        <v>148</v>
      </c>
      <c r="L955" s="3" t="s">
        <v>23</v>
      </c>
      <c r="M955" s="3" t="s">
        <v>41</v>
      </c>
      <c r="N955" s="3" t="s">
        <v>2933</v>
      </c>
      <c r="O955" s="3" t="s">
        <v>2934</v>
      </c>
      <c r="P955">
        <f>IF(IFERROR(VLOOKUP(crocodile_dataset[[#This Row],[Observation ID]],A957:A1955,1,FALSE),0),1,0)</f>
        <v>0</v>
      </c>
    </row>
    <row r="956" spans="1:16" x14ac:dyDescent="0.2">
      <c r="A956" s="4">
        <v>955</v>
      </c>
      <c r="B956" s="3" t="s">
        <v>320</v>
      </c>
      <c r="C956" s="3" t="s">
        <v>321</v>
      </c>
      <c r="D956" s="3" t="s">
        <v>17</v>
      </c>
      <c r="E956" s="3" t="s">
        <v>203</v>
      </c>
      <c r="F956" s="1">
        <v>3.02</v>
      </c>
      <c r="G956" s="1">
        <v>179.1</v>
      </c>
      <c r="H956" s="3" t="s">
        <v>19</v>
      </c>
      <c r="I956" s="3" t="s">
        <v>104</v>
      </c>
      <c r="J956" s="2" t="s">
        <v>2935</v>
      </c>
      <c r="K956" s="3" t="s">
        <v>330</v>
      </c>
      <c r="L956" s="3" t="s">
        <v>23</v>
      </c>
      <c r="M956" s="3" t="s">
        <v>323</v>
      </c>
      <c r="N956" s="3" t="s">
        <v>2936</v>
      </c>
      <c r="O956" s="3" t="s">
        <v>2937</v>
      </c>
      <c r="P956">
        <f>IF(IFERROR(VLOOKUP(crocodile_dataset[[#This Row],[Observation ID]],A958:A1956,1,FALSE),0),1,0)</f>
        <v>0</v>
      </c>
    </row>
    <row r="957" spans="1:16" x14ac:dyDescent="0.2">
      <c r="A957" s="4">
        <v>956</v>
      </c>
      <c r="B957" s="3" t="s">
        <v>120</v>
      </c>
      <c r="C957" s="3" t="s">
        <v>121</v>
      </c>
      <c r="D957" s="3" t="s">
        <v>17</v>
      </c>
      <c r="E957" s="3" t="s">
        <v>18</v>
      </c>
      <c r="F957" s="1">
        <v>2.1800000000000002</v>
      </c>
      <c r="G957" s="1">
        <v>81.8</v>
      </c>
      <c r="H957" s="3" t="s">
        <v>19</v>
      </c>
      <c r="I957" s="3" t="s">
        <v>38</v>
      </c>
      <c r="J957" s="2" t="s">
        <v>2938</v>
      </c>
      <c r="K957" s="3" t="s">
        <v>135</v>
      </c>
      <c r="L957" s="3" t="s">
        <v>124</v>
      </c>
      <c r="M957" s="3" t="s">
        <v>73</v>
      </c>
      <c r="N957" s="3" t="s">
        <v>2939</v>
      </c>
      <c r="O957" s="3" t="s">
        <v>2940</v>
      </c>
      <c r="P957">
        <f>IF(IFERROR(VLOOKUP(crocodile_dataset[[#This Row],[Observation ID]],A959:A1957,1,FALSE),0),1,0)</f>
        <v>0</v>
      </c>
    </row>
    <row r="958" spans="1:16" x14ac:dyDescent="0.2">
      <c r="A958" s="4">
        <v>957</v>
      </c>
      <c r="B958" s="3" t="s">
        <v>392</v>
      </c>
      <c r="C958" s="3" t="s">
        <v>393</v>
      </c>
      <c r="D958" s="3" t="s">
        <v>17</v>
      </c>
      <c r="E958" s="3" t="s">
        <v>18</v>
      </c>
      <c r="F958" s="1">
        <v>1.93</v>
      </c>
      <c r="G958" s="1">
        <v>61.7</v>
      </c>
      <c r="H958" s="3" t="s">
        <v>37</v>
      </c>
      <c r="I958" s="3" t="s">
        <v>38</v>
      </c>
      <c r="J958" s="2" t="s">
        <v>2941</v>
      </c>
      <c r="K958" s="3" t="s">
        <v>191</v>
      </c>
      <c r="L958" s="3" t="s">
        <v>46</v>
      </c>
      <c r="M958" s="3" t="s">
        <v>24</v>
      </c>
      <c r="N958" s="3" t="s">
        <v>2942</v>
      </c>
      <c r="O958" s="3" t="s">
        <v>2943</v>
      </c>
      <c r="P958">
        <f>IF(IFERROR(VLOOKUP(crocodile_dataset[[#This Row],[Observation ID]],A960:A1958,1,FALSE),0),1,0)</f>
        <v>0</v>
      </c>
    </row>
    <row r="959" spans="1:16" x14ac:dyDescent="0.2">
      <c r="A959" s="4">
        <v>958</v>
      </c>
      <c r="B959" s="3" t="s">
        <v>15</v>
      </c>
      <c r="C959" s="3" t="s">
        <v>16</v>
      </c>
      <c r="D959" s="3" t="s">
        <v>17</v>
      </c>
      <c r="E959" s="3" t="s">
        <v>18</v>
      </c>
      <c r="F959" s="1">
        <v>3.1</v>
      </c>
      <c r="G959" s="1">
        <v>143.30000000000001</v>
      </c>
      <c r="H959" s="3" t="s">
        <v>19</v>
      </c>
      <c r="I959" s="3" t="s">
        <v>38</v>
      </c>
      <c r="J959" s="2" t="s">
        <v>2944</v>
      </c>
      <c r="K959" s="3" t="s">
        <v>22</v>
      </c>
      <c r="L959" s="3" t="s">
        <v>84</v>
      </c>
      <c r="M959" s="3" t="s">
        <v>24</v>
      </c>
      <c r="N959" s="3" t="s">
        <v>2945</v>
      </c>
      <c r="O959" s="3" t="s">
        <v>2946</v>
      </c>
      <c r="P959">
        <f>IF(IFERROR(VLOOKUP(crocodile_dataset[[#This Row],[Observation ID]],A961:A1959,1,FALSE),0),1,0)</f>
        <v>0</v>
      </c>
    </row>
    <row r="960" spans="1:16" x14ac:dyDescent="0.2">
      <c r="A960" s="4">
        <v>959</v>
      </c>
      <c r="B960" s="3" t="s">
        <v>392</v>
      </c>
      <c r="C960" s="3" t="s">
        <v>393</v>
      </c>
      <c r="D960" s="3" t="s">
        <v>17</v>
      </c>
      <c r="E960" s="3" t="s">
        <v>18</v>
      </c>
      <c r="F960" s="1">
        <v>3.01</v>
      </c>
      <c r="G960" s="1">
        <v>141.4</v>
      </c>
      <c r="H960" s="3" t="s">
        <v>61</v>
      </c>
      <c r="I960" s="3" t="s">
        <v>104</v>
      </c>
      <c r="J960" s="2" t="s">
        <v>2947</v>
      </c>
      <c r="K960" s="3" t="s">
        <v>191</v>
      </c>
      <c r="L960" s="3" t="s">
        <v>475</v>
      </c>
      <c r="M960" s="3" t="s">
        <v>24</v>
      </c>
      <c r="N960" s="3" t="s">
        <v>2948</v>
      </c>
      <c r="O960" s="3" t="s">
        <v>2949</v>
      </c>
      <c r="P960">
        <f>IF(IFERROR(VLOOKUP(crocodile_dataset[[#This Row],[Observation ID]],A962:A1960,1,FALSE),0),1,0)</f>
        <v>0</v>
      </c>
    </row>
    <row r="961" spans="1:16" x14ac:dyDescent="0.2">
      <c r="A961" s="4">
        <v>960</v>
      </c>
      <c r="B961" s="3" t="s">
        <v>115</v>
      </c>
      <c r="C961" s="3" t="s">
        <v>116</v>
      </c>
      <c r="D961" s="3" t="s">
        <v>17</v>
      </c>
      <c r="E961" s="3" t="s">
        <v>18</v>
      </c>
      <c r="F961" s="1">
        <v>4.5</v>
      </c>
      <c r="G961" s="1">
        <v>598.5</v>
      </c>
      <c r="H961" s="3" t="s">
        <v>61</v>
      </c>
      <c r="I961" s="3" t="s">
        <v>38</v>
      </c>
      <c r="J961" s="2" t="s">
        <v>2950</v>
      </c>
      <c r="K961" s="3" t="s">
        <v>139</v>
      </c>
      <c r="L961" s="3" t="s">
        <v>80</v>
      </c>
      <c r="M961" s="3" t="s">
        <v>24</v>
      </c>
      <c r="N961" s="3" t="s">
        <v>2951</v>
      </c>
      <c r="O961" s="3" t="s">
        <v>2952</v>
      </c>
      <c r="P961">
        <f>IF(IFERROR(VLOOKUP(crocodile_dataset[[#This Row],[Observation ID]],A963:A1961,1,FALSE),0),1,0)</f>
        <v>0</v>
      </c>
    </row>
    <row r="962" spans="1:16" x14ac:dyDescent="0.2">
      <c r="A962" s="4">
        <v>961</v>
      </c>
      <c r="B962" s="3" t="s">
        <v>201</v>
      </c>
      <c r="C962" s="3" t="s">
        <v>202</v>
      </c>
      <c r="D962" s="3" t="s">
        <v>17</v>
      </c>
      <c r="E962" s="3" t="s">
        <v>203</v>
      </c>
      <c r="F962" s="1">
        <v>1.48</v>
      </c>
      <c r="G962" s="1">
        <v>63.6</v>
      </c>
      <c r="H962" s="3" t="s">
        <v>37</v>
      </c>
      <c r="I962" s="3" t="s">
        <v>38</v>
      </c>
      <c r="J962" s="2" t="s">
        <v>2953</v>
      </c>
      <c r="K962" s="3" t="s">
        <v>282</v>
      </c>
      <c r="L962" s="3" t="s">
        <v>23</v>
      </c>
      <c r="M962" s="3" t="s">
        <v>41</v>
      </c>
      <c r="N962" s="3" t="s">
        <v>2954</v>
      </c>
      <c r="O962" s="3" t="s">
        <v>2955</v>
      </c>
      <c r="P962">
        <f>IF(IFERROR(VLOOKUP(crocodile_dataset[[#This Row],[Observation ID]],A964:A1962,1,FALSE),0),1,0)</f>
        <v>0</v>
      </c>
    </row>
    <row r="963" spans="1:16" x14ac:dyDescent="0.2">
      <c r="A963" s="4">
        <v>962</v>
      </c>
      <c r="B963" s="3" t="s">
        <v>35</v>
      </c>
      <c r="C963" s="3" t="s">
        <v>36</v>
      </c>
      <c r="D963" s="3" t="s">
        <v>17</v>
      </c>
      <c r="E963" s="3" t="s">
        <v>18</v>
      </c>
      <c r="F963" s="1">
        <v>4.5</v>
      </c>
      <c r="G963" s="1">
        <v>581</v>
      </c>
      <c r="H963" s="3" t="s">
        <v>19</v>
      </c>
      <c r="I963" s="3" t="s">
        <v>20</v>
      </c>
      <c r="J963" s="2" t="s">
        <v>2956</v>
      </c>
      <c r="K963" s="3" t="s">
        <v>240</v>
      </c>
      <c r="L963" s="3" t="s">
        <v>244</v>
      </c>
      <c r="M963" s="3" t="s">
        <v>41</v>
      </c>
      <c r="N963" s="3" t="s">
        <v>2957</v>
      </c>
      <c r="O963" s="3" t="s">
        <v>2958</v>
      </c>
      <c r="P963">
        <f>IF(IFERROR(VLOOKUP(crocodile_dataset[[#This Row],[Observation ID]],A965:A1963,1,FALSE),0),1,0)</f>
        <v>0</v>
      </c>
    </row>
    <row r="964" spans="1:16" x14ac:dyDescent="0.2">
      <c r="A964" s="4">
        <v>963</v>
      </c>
      <c r="B964" s="3" t="s">
        <v>76</v>
      </c>
      <c r="C964" s="3" t="s">
        <v>77</v>
      </c>
      <c r="D964" s="3" t="s">
        <v>17</v>
      </c>
      <c r="E964" s="3" t="s">
        <v>18</v>
      </c>
      <c r="F964" s="1">
        <v>2.9</v>
      </c>
      <c r="G964" s="1">
        <v>146.4</v>
      </c>
      <c r="H964" s="3" t="s">
        <v>19</v>
      </c>
      <c r="I964" s="3" t="s">
        <v>104</v>
      </c>
      <c r="J964" s="2" t="s">
        <v>2959</v>
      </c>
      <c r="K964" s="3" t="s">
        <v>415</v>
      </c>
      <c r="L964" s="3" t="s">
        <v>80</v>
      </c>
      <c r="M964" s="3" t="s">
        <v>24</v>
      </c>
      <c r="N964" s="3" t="s">
        <v>2960</v>
      </c>
      <c r="O964" s="3" t="s">
        <v>2961</v>
      </c>
      <c r="P964">
        <f>IF(IFERROR(VLOOKUP(crocodile_dataset[[#This Row],[Observation ID]],A966:A1964,1,FALSE),0),1,0)</f>
        <v>0</v>
      </c>
    </row>
    <row r="965" spans="1:16" x14ac:dyDescent="0.2">
      <c r="A965" s="4">
        <v>964</v>
      </c>
      <c r="B965" s="3" t="s">
        <v>35</v>
      </c>
      <c r="C965" s="3" t="s">
        <v>36</v>
      </c>
      <c r="D965" s="3" t="s">
        <v>17</v>
      </c>
      <c r="E965" s="3" t="s">
        <v>18</v>
      </c>
      <c r="F965" s="1">
        <v>3.38</v>
      </c>
      <c r="G965" s="1">
        <v>310.3</v>
      </c>
      <c r="H965" s="3" t="s">
        <v>19</v>
      </c>
      <c r="I965" s="3" t="s">
        <v>38</v>
      </c>
      <c r="J965" s="2" t="s">
        <v>214</v>
      </c>
      <c r="K965" s="3" t="s">
        <v>30</v>
      </c>
      <c r="L965" s="3" t="s">
        <v>40</v>
      </c>
      <c r="M965" s="3" t="s">
        <v>41</v>
      </c>
      <c r="N965" s="3" t="s">
        <v>2962</v>
      </c>
      <c r="O965" s="3" t="s">
        <v>2963</v>
      </c>
      <c r="P965">
        <f>IF(IFERROR(VLOOKUP(crocodile_dataset[[#This Row],[Observation ID]],A967:A1965,1,FALSE),0),1,0)</f>
        <v>0</v>
      </c>
    </row>
    <row r="966" spans="1:16" x14ac:dyDescent="0.2">
      <c r="A966" s="4">
        <v>965</v>
      </c>
      <c r="B966" s="3" t="s">
        <v>183</v>
      </c>
      <c r="C966" s="3" t="s">
        <v>184</v>
      </c>
      <c r="D966" s="3" t="s">
        <v>17</v>
      </c>
      <c r="E966" s="3" t="s">
        <v>18</v>
      </c>
      <c r="F966" s="1">
        <v>2.17</v>
      </c>
      <c r="G966" s="1">
        <v>78.2</v>
      </c>
      <c r="H966" s="3" t="s">
        <v>61</v>
      </c>
      <c r="I966" s="3" t="s">
        <v>104</v>
      </c>
      <c r="J966" s="2" t="s">
        <v>2964</v>
      </c>
      <c r="K966" s="3" t="s">
        <v>130</v>
      </c>
      <c r="L966" s="3" t="s">
        <v>46</v>
      </c>
      <c r="M966" s="3" t="s">
        <v>41</v>
      </c>
      <c r="N966" s="3" t="s">
        <v>2965</v>
      </c>
      <c r="O966" s="3" t="s">
        <v>2966</v>
      </c>
      <c r="P966">
        <f>IF(IFERROR(VLOOKUP(crocodile_dataset[[#This Row],[Observation ID]],A968:A1966,1,FALSE),0),1,0)</f>
        <v>0</v>
      </c>
    </row>
    <row r="967" spans="1:16" x14ac:dyDescent="0.2">
      <c r="A967" s="4">
        <v>966</v>
      </c>
      <c r="B967" s="3" t="s">
        <v>201</v>
      </c>
      <c r="C967" s="3" t="s">
        <v>202</v>
      </c>
      <c r="D967" s="3" t="s">
        <v>17</v>
      </c>
      <c r="E967" s="3" t="s">
        <v>203</v>
      </c>
      <c r="F967" s="1">
        <v>1.93</v>
      </c>
      <c r="G967" s="1">
        <v>76</v>
      </c>
      <c r="H967" s="3" t="s">
        <v>37</v>
      </c>
      <c r="I967" s="3" t="s">
        <v>20</v>
      </c>
      <c r="J967" s="2" t="s">
        <v>2967</v>
      </c>
      <c r="K967" s="3" t="s">
        <v>272</v>
      </c>
      <c r="L967" s="3" t="s">
        <v>23</v>
      </c>
      <c r="M967" s="3" t="s">
        <v>41</v>
      </c>
      <c r="N967" s="3" t="s">
        <v>2968</v>
      </c>
      <c r="O967" s="3" t="s">
        <v>2969</v>
      </c>
      <c r="P967">
        <f>IF(IFERROR(VLOOKUP(crocodile_dataset[[#This Row],[Observation ID]],A969:A1967,1,FALSE),0),1,0)</f>
        <v>0</v>
      </c>
    </row>
    <row r="968" spans="1:16" x14ac:dyDescent="0.2">
      <c r="A968" s="4">
        <v>967</v>
      </c>
      <c r="B968" s="3" t="s">
        <v>115</v>
      </c>
      <c r="C968" s="3" t="s">
        <v>116</v>
      </c>
      <c r="D968" s="3" t="s">
        <v>17</v>
      </c>
      <c r="E968" s="3" t="s">
        <v>18</v>
      </c>
      <c r="F968" s="1">
        <v>4.68</v>
      </c>
      <c r="G968" s="1">
        <v>661.7</v>
      </c>
      <c r="H968" s="3" t="s">
        <v>19</v>
      </c>
      <c r="I968" s="3" t="s">
        <v>104</v>
      </c>
      <c r="J968" s="2" t="s">
        <v>2970</v>
      </c>
      <c r="K968" s="3" t="s">
        <v>139</v>
      </c>
      <c r="L968" s="3" t="s">
        <v>153</v>
      </c>
      <c r="M968" s="3" t="s">
        <v>24</v>
      </c>
      <c r="N968" s="3" t="s">
        <v>2971</v>
      </c>
      <c r="O968" s="3" t="s">
        <v>2972</v>
      </c>
      <c r="P968">
        <f>IF(IFERROR(VLOOKUP(crocodile_dataset[[#This Row],[Observation ID]],A970:A1968,1,FALSE),0),1,0)</f>
        <v>0</v>
      </c>
    </row>
    <row r="969" spans="1:16" x14ac:dyDescent="0.2">
      <c r="A969" s="4">
        <v>968</v>
      </c>
      <c r="B969" s="3" t="s">
        <v>120</v>
      </c>
      <c r="C969" s="3" t="s">
        <v>121</v>
      </c>
      <c r="D969" s="3" t="s">
        <v>17</v>
      </c>
      <c r="E969" s="3" t="s">
        <v>18</v>
      </c>
      <c r="F969" s="1">
        <v>3.02</v>
      </c>
      <c r="G969" s="1">
        <v>133.1</v>
      </c>
      <c r="H969" s="3" t="s">
        <v>19</v>
      </c>
      <c r="I969" s="3" t="s">
        <v>38</v>
      </c>
      <c r="J969" s="2" t="s">
        <v>2973</v>
      </c>
      <c r="K969" s="3" t="s">
        <v>123</v>
      </c>
      <c r="L969" s="3" t="s">
        <v>46</v>
      </c>
      <c r="M969" s="3" t="s">
        <v>73</v>
      </c>
      <c r="N969" s="3" t="s">
        <v>2974</v>
      </c>
      <c r="O969" s="3" t="s">
        <v>2975</v>
      </c>
      <c r="P969">
        <f>IF(IFERROR(VLOOKUP(crocodile_dataset[[#This Row],[Observation ID]],A971:A1969,1,FALSE),0),1,0)</f>
        <v>0</v>
      </c>
    </row>
    <row r="970" spans="1:16" x14ac:dyDescent="0.2">
      <c r="A970" s="4">
        <v>969</v>
      </c>
      <c r="B970" s="3" t="s">
        <v>320</v>
      </c>
      <c r="C970" s="3" t="s">
        <v>321</v>
      </c>
      <c r="D970" s="3" t="s">
        <v>17</v>
      </c>
      <c r="E970" s="3" t="s">
        <v>203</v>
      </c>
      <c r="F970" s="1">
        <v>2.65</v>
      </c>
      <c r="G970" s="1">
        <v>146.69999999999999</v>
      </c>
      <c r="H970" s="3" t="s">
        <v>19</v>
      </c>
      <c r="I970" s="3" t="s">
        <v>20</v>
      </c>
      <c r="J970" s="2" t="s">
        <v>2976</v>
      </c>
      <c r="K970" s="3" t="s">
        <v>354</v>
      </c>
      <c r="L970" s="3" t="s">
        <v>355</v>
      </c>
      <c r="M970" s="3" t="s">
        <v>323</v>
      </c>
      <c r="N970" s="3" t="s">
        <v>2977</v>
      </c>
      <c r="O970" s="3" t="s">
        <v>2978</v>
      </c>
      <c r="P970">
        <f>IF(IFERROR(VLOOKUP(crocodile_dataset[[#This Row],[Observation ID]],A972:A1970,1,FALSE),0),1,0)</f>
        <v>0</v>
      </c>
    </row>
    <row r="971" spans="1:16" x14ac:dyDescent="0.2">
      <c r="A971" s="4">
        <v>970</v>
      </c>
      <c r="B971" s="3" t="s">
        <v>201</v>
      </c>
      <c r="C971" s="3" t="s">
        <v>202</v>
      </c>
      <c r="D971" s="3" t="s">
        <v>17</v>
      </c>
      <c r="E971" s="3" t="s">
        <v>203</v>
      </c>
      <c r="F971" s="1">
        <v>2.84</v>
      </c>
      <c r="G971" s="1">
        <v>138.19999999999999</v>
      </c>
      <c r="H971" s="3" t="s">
        <v>61</v>
      </c>
      <c r="I971" s="3" t="s">
        <v>38</v>
      </c>
      <c r="J971" s="2" t="s">
        <v>2979</v>
      </c>
      <c r="K971" s="3" t="s">
        <v>272</v>
      </c>
      <c r="L971" s="3" t="s">
        <v>23</v>
      </c>
      <c r="M971" s="3" t="s">
        <v>41</v>
      </c>
      <c r="N971" s="3" t="s">
        <v>2980</v>
      </c>
      <c r="O971" s="3" t="s">
        <v>2981</v>
      </c>
      <c r="P971">
        <f>IF(IFERROR(VLOOKUP(crocodile_dataset[[#This Row],[Observation ID]],A973:A1971,1,FALSE),0),1,0)</f>
        <v>0</v>
      </c>
    </row>
    <row r="972" spans="1:16" x14ac:dyDescent="0.2">
      <c r="A972" s="4">
        <v>971</v>
      </c>
      <c r="B972" s="3" t="s">
        <v>115</v>
      </c>
      <c r="C972" s="3" t="s">
        <v>116</v>
      </c>
      <c r="D972" s="3" t="s">
        <v>17</v>
      </c>
      <c r="E972" s="3" t="s">
        <v>18</v>
      </c>
      <c r="F972" s="1">
        <v>2.0699999999999998</v>
      </c>
      <c r="G972" s="1">
        <v>202.3</v>
      </c>
      <c r="H972" s="3" t="s">
        <v>37</v>
      </c>
      <c r="I972" s="3" t="s">
        <v>38</v>
      </c>
      <c r="J972" s="2" t="s">
        <v>2982</v>
      </c>
      <c r="K972" s="3" t="s">
        <v>139</v>
      </c>
      <c r="L972" s="3" t="s">
        <v>80</v>
      </c>
      <c r="M972" s="3" t="s">
        <v>24</v>
      </c>
      <c r="N972" s="3" t="s">
        <v>2983</v>
      </c>
      <c r="O972" s="3" t="s">
        <v>2984</v>
      </c>
      <c r="P972">
        <f>IF(IFERROR(VLOOKUP(crocodile_dataset[[#This Row],[Observation ID]],A974:A1972,1,FALSE),0),1,0)</f>
        <v>0</v>
      </c>
    </row>
    <row r="973" spans="1:16" x14ac:dyDescent="0.2">
      <c r="A973" s="4">
        <v>972</v>
      </c>
      <c r="B973" s="3" t="s">
        <v>120</v>
      </c>
      <c r="C973" s="3" t="s">
        <v>121</v>
      </c>
      <c r="D973" s="3" t="s">
        <v>17</v>
      </c>
      <c r="E973" s="3" t="s">
        <v>18</v>
      </c>
      <c r="F973" s="1">
        <v>2.37</v>
      </c>
      <c r="G973" s="1">
        <v>76</v>
      </c>
      <c r="H973" s="3" t="s">
        <v>19</v>
      </c>
      <c r="I973" s="3" t="s">
        <v>38</v>
      </c>
      <c r="J973" s="2" t="s">
        <v>2985</v>
      </c>
      <c r="K973" s="3" t="s">
        <v>135</v>
      </c>
      <c r="L973" s="3" t="s">
        <v>46</v>
      </c>
      <c r="M973" s="3" t="s">
        <v>73</v>
      </c>
      <c r="N973" s="3" t="s">
        <v>2986</v>
      </c>
      <c r="O973" s="3" t="s">
        <v>2987</v>
      </c>
      <c r="P973">
        <f>IF(IFERROR(VLOOKUP(crocodile_dataset[[#This Row],[Observation ID]],A975:A1973,1,FALSE),0),1,0)</f>
        <v>0</v>
      </c>
    </row>
    <row r="974" spans="1:16" x14ac:dyDescent="0.2">
      <c r="A974" s="4">
        <v>973</v>
      </c>
      <c r="B974" s="3" t="s">
        <v>27</v>
      </c>
      <c r="C974" s="3" t="s">
        <v>28</v>
      </c>
      <c r="D974" s="3" t="s">
        <v>17</v>
      </c>
      <c r="E974" s="3" t="s">
        <v>18</v>
      </c>
      <c r="F974" s="1">
        <v>3.25</v>
      </c>
      <c r="G974" s="1">
        <v>204.5</v>
      </c>
      <c r="H974" s="3" t="s">
        <v>19</v>
      </c>
      <c r="I974" s="3" t="s">
        <v>20</v>
      </c>
      <c r="J974" s="2" t="s">
        <v>2988</v>
      </c>
      <c r="K974" s="3" t="s">
        <v>148</v>
      </c>
      <c r="L974" s="3" t="s">
        <v>389</v>
      </c>
      <c r="M974" s="3" t="s">
        <v>32</v>
      </c>
      <c r="N974" s="3" t="s">
        <v>2989</v>
      </c>
      <c r="O974" s="3" t="s">
        <v>2990</v>
      </c>
      <c r="P974">
        <f>IF(IFERROR(VLOOKUP(crocodile_dataset[[#This Row],[Observation ID]],A976:A1974,1,FALSE),0),1,0)</f>
        <v>0</v>
      </c>
    </row>
    <row r="975" spans="1:16" x14ac:dyDescent="0.2">
      <c r="A975" s="4">
        <v>974</v>
      </c>
      <c r="B975" s="3" t="s">
        <v>15</v>
      </c>
      <c r="C975" s="3" t="s">
        <v>16</v>
      </c>
      <c r="D975" s="3" t="s">
        <v>17</v>
      </c>
      <c r="E975" s="3" t="s">
        <v>18</v>
      </c>
      <c r="F975" s="1">
        <v>2.41</v>
      </c>
      <c r="G975" s="1">
        <v>92.5</v>
      </c>
      <c r="H975" s="3" t="s">
        <v>19</v>
      </c>
      <c r="I975" s="3" t="s">
        <v>104</v>
      </c>
      <c r="J975" s="2" t="s">
        <v>2991</v>
      </c>
      <c r="K975" s="3" t="s">
        <v>22</v>
      </c>
      <c r="L975" s="3" t="s">
        <v>23</v>
      </c>
      <c r="M975" s="3" t="s">
        <v>24</v>
      </c>
      <c r="N975" s="3" t="s">
        <v>2992</v>
      </c>
      <c r="O975" s="3" t="s">
        <v>2993</v>
      </c>
      <c r="P975">
        <f>IF(IFERROR(VLOOKUP(crocodile_dataset[[#This Row],[Observation ID]],A977:A1975,1,FALSE),0),1,0)</f>
        <v>0</v>
      </c>
    </row>
    <row r="976" spans="1:16" x14ac:dyDescent="0.2">
      <c r="A976" s="4">
        <v>975</v>
      </c>
      <c r="B976" s="3" t="s">
        <v>35</v>
      </c>
      <c r="C976" s="3" t="s">
        <v>36</v>
      </c>
      <c r="D976" s="3" t="s">
        <v>17</v>
      </c>
      <c r="E976" s="3" t="s">
        <v>18</v>
      </c>
      <c r="F976" s="1">
        <v>1.73</v>
      </c>
      <c r="G976" s="1">
        <v>117.2</v>
      </c>
      <c r="H976" s="3" t="s">
        <v>37</v>
      </c>
      <c r="I976" s="3" t="s">
        <v>38</v>
      </c>
      <c r="J976" s="2" t="s">
        <v>2994</v>
      </c>
      <c r="K976" s="3" t="s">
        <v>30</v>
      </c>
      <c r="L976" s="3" t="s">
        <v>40</v>
      </c>
      <c r="M976" s="3" t="s">
        <v>41</v>
      </c>
      <c r="N976" s="3" t="s">
        <v>2995</v>
      </c>
      <c r="O976" s="3" t="s">
        <v>2996</v>
      </c>
      <c r="P976">
        <f>IF(IFERROR(VLOOKUP(crocodile_dataset[[#This Row],[Observation ID]],A978:A1976,1,FALSE),0),1,0)</f>
        <v>0</v>
      </c>
    </row>
    <row r="977" spans="1:16" x14ac:dyDescent="0.2">
      <c r="A977" s="4">
        <v>976</v>
      </c>
      <c r="B977" s="3" t="s">
        <v>15</v>
      </c>
      <c r="C977" s="3" t="s">
        <v>16</v>
      </c>
      <c r="D977" s="3" t="s">
        <v>17</v>
      </c>
      <c r="E977" s="3" t="s">
        <v>18</v>
      </c>
      <c r="F977" s="1">
        <v>2.1</v>
      </c>
      <c r="G977" s="1">
        <v>78.2</v>
      </c>
      <c r="H977" s="3" t="s">
        <v>61</v>
      </c>
      <c r="I977" s="3" t="s">
        <v>38</v>
      </c>
      <c r="J977" s="2" t="s">
        <v>766</v>
      </c>
      <c r="K977" s="3" t="s">
        <v>45</v>
      </c>
      <c r="L977" s="3" t="s">
        <v>46</v>
      </c>
      <c r="M977" s="3" t="s">
        <v>24</v>
      </c>
      <c r="N977" s="3" t="s">
        <v>2997</v>
      </c>
      <c r="O977" s="3" t="s">
        <v>2998</v>
      </c>
      <c r="P977">
        <f>IF(IFERROR(VLOOKUP(crocodile_dataset[[#This Row],[Observation ID]],A979:A1977,1,FALSE),0),1,0)</f>
        <v>0</v>
      </c>
    </row>
    <row r="978" spans="1:16" x14ac:dyDescent="0.2">
      <c r="A978" s="4">
        <v>977</v>
      </c>
      <c r="B978" s="3" t="s">
        <v>207</v>
      </c>
      <c r="C978" s="3" t="s">
        <v>208</v>
      </c>
      <c r="D978" s="3" t="s">
        <v>17</v>
      </c>
      <c r="E978" s="3" t="s">
        <v>18</v>
      </c>
      <c r="F978" s="1">
        <v>1.32</v>
      </c>
      <c r="G978" s="1">
        <v>27.3</v>
      </c>
      <c r="H978" s="3" t="s">
        <v>37</v>
      </c>
      <c r="I978" s="3" t="s">
        <v>20</v>
      </c>
      <c r="J978" s="2" t="s">
        <v>2747</v>
      </c>
      <c r="K978" s="3" t="s">
        <v>210</v>
      </c>
      <c r="L978" s="3" t="s">
        <v>465</v>
      </c>
      <c r="M978" s="3" t="s">
        <v>24</v>
      </c>
      <c r="N978" s="3" t="s">
        <v>1410</v>
      </c>
      <c r="O978" s="3" t="s">
        <v>2999</v>
      </c>
      <c r="P978">
        <f>IF(IFERROR(VLOOKUP(crocodile_dataset[[#This Row],[Observation ID]],A980:A1978,1,FALSE),0),1,0)</f>
        <v>0</v>
      </c>
    </row>
    <row r="979" spans="1:16" x14ac:dyDescent="0.2">
      <c r="A979" s="4">
        <v>978</v>
      </c>
      <c r="B979" s="3" t="s">
        <v>392</v>
      </c>
      <c r="C979" s="3" t="s">
        <v>393</v>
      </c>
      <c r="D979" s="3" t="s">
        <v>17</v>
      </c>
      <c r="E979" s="3" t="s">
        <v>18</v>
      </c>
      <c r="F979" s="1">
        <v>1.99</v>
      </c>
      <c r="G979" s="1">
        <v>52.1</v>
      </c>
      <c r="H979" s="3" t="s">
        <v>37</v>
      </c>
      <c r="I979" s="3" t="s">
        <v>20</v>
      </c>
      <c r="J979" s="2" t="s">
        <v>1730</v>
      </c>
      <c r="K979" s="3" t="s">
        <v>191</v>
      </c>
      <c r="L979" s="3" t="s">
        <v>46</v>
      </c>
      <c r="M979" s="3" t="s">
        <v>24</v>
      </c>
      <c r="N979" s="3" t="s">
        <v>3000</v>
      </c>
      <c r="O979" s="3" t="s">
        <v>3001</v>
      </c>
      <c r="P979">
        <f>IF(IFERROR(VLOOKUP(crocodile_dataset[[#This Row],[Observation ID]],A981:A1979,1,FALSE),0),1,0)</f>
        <v>0</v>
      </c>
    </row>
    <row r="980" spans="1:16" x14ac:dyDescent="0.2">
      <c r="A980" s="4">
        <v>979</v>
      </c>
      <c r="B980" s="3" t="s">
        <v>15</v>
      </c>
      <c r="C980" s="3" t="s">
        <v>16</v>
      </c>
      <c r="D980" s="3" t="s">
        <v>17</v>
      </c>
      <c r="E980" s="3" t="s">
        <v>18</v>
      </c>
      <c r="F980" s="1">
        <v>2.2999999999999998</v>
      </c>
      <c r="G980" s="1">
        <v>80.3</v>
      </c>
      <c r="H980" s="3" t="s">
        <v>19</v>
      </c>
      <c r="I980" s="3" t="s">
        <v>38</v>
      </c>
      <c r="J980" s="2" t="s">
        <v>3002</v>
      </c>
      <c r="K980" s="3" t="s">
        <v>22</v>
      </c>
      <c r="L980" s="3" t="s">
        <v>46</v>
      </c>
      <c r="M980" s="3" t="s">
        <v>24</v>
      </c>
      <c r="N980" s="3" t="s">
        <v>3003</v>
      </c>
      <c r="O980" s="3" t="s">
        <v>3004</v>
      </c>
      <c r="P980">
        <f>IF(IFERROR(VLOOKUP(crocodile_dataset[[#This Row],[Observation ID]],A982:A1980,1,FALSE),0),1,0)</f>
        <v>0</v>
      </c>
    </row>
    <row r="981" spans="1:16" x14ac:dyDescent="0.2">
      <c r="A981" s="4">
        <v>980</v>
      </c>
      <c r="B981" s="3" t="s">
        <v>76</v>
      </c>
      <c r="C981" s="3" t="s">
        <v>77</v>
      </c>
      <c r="D981" s="3" t="s">
        <v>17</v>
      </c>
      <c r="E981" s="3" t="s">
        <v>18</v>
      </c>
      <c r="F981" s="1">
        <v>2.76</v>
      </c>
      <c r="G981" s="1">
        <v>121.2</v>
      </c>
      <c r="H981" s="3" t="s">
        <v>61</v>
      </c>
      <c r="I981" s="3" t="s">
        <v>20</v>
      </c>
      <c r="J981" s="2" t="s">
        <v>3005</v>
      </c>
      <c r="K981" s="3" t="s">
        <v>415</v>
      </c>
      <c r="L981" s="3" t="s">
        <v>216</v>
      </c>
      <c r="M981" s="3" t="s">
        <v>24</v>
      </c>
      <c r="N981" s="3" t="s">
        <v>3006</v>
      </c>
      <c r="O981" s="3" t="s">
        <v>3007</v>
      </c>
      <c r="P981">
        <f>IF(IFERROR(VLOOKUP(crocodile_dataset[[#This Row],[Observation ID]],A983:A1981,1,FALSE),0),1,0)</f>
        <v>0</v>
      </c>
    </row>
    <row r="982" spans="1:16" x14ac:dyDescent="0.2">
      <c r="A982" s="4">
        <v>981</v>
      </c>
      <c r="B982" s="3" t="s">
        <v>87</v>
      </c>
      <c r="C982" s="3" t="s">
        <v>88</v>
      </c>
      <c r="D982" s="3" t="s">
        <v>17</v>
      </c>
      <c r="E982" s="3" t="s">
        <v>69</v>
      </c>
      <c r="F982" s="1">
        <v>1.01</v>
      </c>
      <c r="G982" s="1">
        <v>11.3</v>
      </c>
      <c r="H982" s="3" t="s">
        <v>19</v>
      </c>
      <c r="I982" s="3" t="s">
        <v>104</v>
      </c>
      <c r="J982" s="2" t="s">
        <v>3008</v>
      </c>
      <c r="K982" s="3" t="s">
        <v>248</v>
      </c>
      <c r="L982" s="3" t="s">
        <v>91</v>
      </c>
      <c r="M982" s="3" t="s">
        <v>32</v>
      </c>
      <c r="N982" s="3" t="s">
        <v>3009</v>
      </c>
      <c r="O982" s="3" t="s">
        <v>3010</v>
      </c>
      <c r="P982">
        <f>IF(IFERROR(VLOOKUP(crocodile_dataset[[#This Row],[Observation ID]],A984:A1982,1,FALSE),0),1,0)</f>
        <v>0</v>
      </c>
    </row>
    <row r="983" spans="1:16" x14ac:dyDescent="0.2">
      <c r="A983" s="4">
        <v>982</v>
      </c>
      <c r="B983" s="3" t="s">
        <v>207</v>
      </c>
      <c r="C983" s="3" t="s">
        <v>208</v>
      </c>
      <c r="D983" s="3" t="s">
        <v>17</v>
      </c>
      <c r="E983" s="3" t="s">
        <v>18</v>
      </c>
      <c r="F983" s="1">
        <v>2.14</v>
      </c>
      <c r="G983" s="1">
        <v>57.7</v>
      </c>
      <c r="H983" s="3" t="s">
        <v>19</v>
      </c>
      <c r="I983" s="3" t="s">
        <v>104</v>
      </c>
      <c r="J983" s="2" t="s">
        <v>3011</v>
      </c>
      <c r="K983" s="3" t="s">
        <v>210</v>
      </c>
      <c r="L983" s="3" t="s">
        <v>465</v>
      </c>
      <c r="M983" s="3" t="s">
        <v>24</v>
      </c>
      <c r="N983" s="3" t="s">
        <v>3012</v>
      </c>
      <c r="O983" s="3" t="s">
        <v>3013</v>
      </c>
      <c r="P983">
        <f>IF(IFERROR(VLOOKUP(crocodile_dataset[[#This Row],[Observation ID]],A985:A1983,1,FALSE),0),1,0)</f>
        <v>0</v>
      </c>
    </row>
    <row r="984" spans="1:16" x14ac:dyDescent="0.2">
      <c r="A984" s="4">
        <v>983</v>
      </c>
      <c r="B984" s="3" t="s">
        <v>183</v>
      </c>
      <c r="C984" s="3" t="s">
        <v>184</v>
      </c>
      <c r="D984" s="3" t="s">
        <v>17</v>
      </c>
      <c r="E984" s="3" t="s">
        <v>18</v>
      </c>
      <c r="F984" s="1">
        <v>2.04</v>
      </c>
      <c r="G984" s="1">
        <v>69</v>
      </c>
      <c r="H984" s="3" t="s">
        <v>19</v>
      </c>
      <c r="I984" s="3" t="s">
        <v>20</v>
      </c>
      <c r="J984" s="2" t="s">
        <v>3014</v>
      </c>
      <c r="K984" s="3" t="s">
        <v>130</v>
      </c>
      <c r="L984" s="3" t="s">
        <v>195</v>
      </c>
      <c r="M984" s="3" t="s">
        <v>41</v>
      </c>
      <c r="N984" s="3" t="s">
        <v>3015</v>
      </c>
      <c r="O984" s="3" t="s">
        <v>3016</v>
      </c>
      <c r="P984">
        <f>IF(IFERROR(VLOOKUP(crocodile_dataset[[#This Row],[Observation ID]],A986:A1984,1,FALSE),0),1,0)</f>
        <v>0</v>
      </c>
    </row>
    <row r="985" spans="1:16" x14ac:dyDescent="0.2">
      <c r="A985" s="4">
        <v>984</v>
      </c>
      <c r="B985" s="3" t="s">
        <v>67</v>
      </c>
      <c r="C985" s="3" t="s">
        <v>68</v>
      </c>
      <c r="D985" s="3" t="s">
        <v>17</v>
      </c>
      <c r="E985" s="3" t="s">
        <v>69</v>
      </c>
      <c r="F985" s="1">
        <v>0.6</v>
      </c>
      <c r="G985" s="1">
        <v>6.8</v>
      </c>
      <c r="H985" s="3" t="s">
        <v>37</v>
      </c>
      <c r="I985" s="3" t="s">
        <v>20</v>
      </c>
      <c r="J985" s="2" t="s">
        <v>3017</v>
      </c>
      <c r="K985" s="3" t="s">
        <v>71</v>
      </c>
      <c r="L985" s="3" t="s">
        <v>72</v>
      </c>
      <c r="M985" s="3" t="s">
        <v>73</v>
      </c>
      <c r="N985" s="3" t="s">
        <v>3018</v>
      </c>
      <c r="O985" s="3" t="s">
        <v>3019</v>
      </c>
      <c r="P985">
        <f>IF(IFERROR(VLOOKUP(crocodile_dataset[[#This Row],[Observation ID]],A987:A1985,1,FALSE),0),1,0)</f>
        <v>0</v>
      </c>
    </row>
    <row r="986" spans="1:16" x14ac:dyDescent="0.2">
      <c r="A986" s="4">
        <v>985</v>
      </c>
      <c r="B986" s="3" t="s">
        <v>188</v>
      </c>
      <c r="C986" s="3" t="s">
        <v>189</v>
      </c>
      <c r="D986" s="3" t="s">
        <v>17</v>
      </c>
      <c r="E986" s="3" t="s">
        <v>18</v>
      </c>
      <c r="F986" s="1">
        <v>2.5</v>
      </c>
      <c r="G986" s="1">
        <v>80.400000000000006</v>
      </c>
      <c r="H986" s="3" t="s">
        <v>19</v>
      </c>
      <c r="I986" s="3" t="s">
        <v>20</v>
      </c>
      <c r="J986" s="2" t="s">
        <v>3020</v>
      </c>
      <c r="K986" s="3" t="s">
        <v>191</v>
      </c>
      <c r="L986" s="3" t="s">
        <v>23</v>
      </c>
      <c r="M986" s="3" t="s">
        <v>24</v>
      </c>
      <c r="N986" s="3" t="s">
        <v>3021</v>
      </c>
      <c r="O986" s="3" t="s">
        <v>3022</v>
      </c>
      <c r="P986">
        <f>IF(IFERROR(VLOOKUP(crocodile_dataset[[#This Row],[Observation ID]],A988:A1986,1,FALSE),0),1,0)</f>
        <v>0</v>
      </c>
    </row>
    <row r="987" spans="1:16" x14ac:dyDescent="0.2">
      <c r="A987" s="4">
        <v>986</v>
      </c>
      <c r="B987" s="3" t="s">
        <v>49</v>
      </c>
      <c r="C987" s="3" t="s">
        <v>50</v>
      </c>
      <c r="D987" s="3" t="s">
        <v>17</v>
      </c>
      <c r="E987" s="3" t="s">
        <v>18</v>
      </c>
      <c r="F987" s="1">
        <v>2.54</v>
      </c>
      <c r="G987" s="1">
        <v>113.2</v>
      </c>
      <c r="H987" s="3" t="s">
        <v>37</v>
      </c>
      <c r="I987" s="3" t="s">
        <v>20</v>
      </c>
      <c r="J987" s="2" t="s">
        <v>3023</v>
      </c>
      <c r="K987" s="3" t="s">
        <v>504</v>
      </c>
      <c r="L987" s="3" t="s">
        <v>46</v>
      </c>
      <c r="M987" s="3" t="s">
        <v>32</v>
      </c>
      <c r="N987" s="3" t="s">
        <v>3024</v>
      </c>
      <c r="O987" s="3" t="s">
        <v>3025</v>
      </c>
      <c r="P987">
        <f>IF(IFERROR(VLOOKUP(crocodile_dataset[[#This Row],[Observation ID]],A989:A1987,1,FALSE),0),1,0)</f>
        <v>0</v>
      </c>
    </row>
    <row r="988" spans="1:16" x14ac:dyDescent="0.2">
      <c r="A988" s="4">
        <v>987</v>
      </c>
      <c r="B988" s="3" t="s">
        <v>120</v>
      </c>
      <c r="C988" s="3" t="s">
        <v>121</v>
      </c>
      <c r="D988" s="3" t="s">
        <v>17</v>
      </c>
      <c r="E988" s="3" t="s">
        <v>18</v>
      </c>
      <c r="F988" s="1">
        <v>3.91</v>
      </c>
      <c r="G988" s="1">
        <v>272.3</v>
      </c>
      <c r="H988" s="3" t="s">
        <v>19</v>
      </c>
      <c r="I988" s="3" t="s">
        <v>20</v>
      </c>
      <c r="J988" s="2" t="s">
        <v>3026</v>
      </c>
      <c r="K988" s="3" t="s">
        <v>135</v>
      </c>
      <c r="L988" s="3" t="s">
        <v>124</v>
      </c>
      <c r="M988" s="3" t="s">
        <v>73</v>
      </c>
      <c r="N988" s="3" t="s">
        <v>3027</v>
      </c>
      <c r="O988" s="3" t="s">
        <v>3028</v>
      </c>
      <c r="P988">
        <f>IF(IFERROR(VLOOKUP(crocodile_dataset[[#This Row],[Observation ID]],A990:A1988,1,FALSE),0),1,0)</f>
        <v>0</v>
      </c>
    </row>
    <row r="989" spans="1:16" x14ac:dyDescent="0.2">
      <c r="A989" s="4">
        <v>988</v>
      </c>
      <c r="B989" s="3" t="s">
        <v>76</v>
      </c>
      <c r="C989" s="3" t="s">
        <v>77</v>
      </c>
      <c r="D989" s="3" t="s">
        <v>17</v>
      </c>
      <c r="E989" s="3" t="s">
        <v>18</v>
      </c>
      <c r="F989" s="1">
        <v>0.92</v>
      </c>
      <c r="G989" s="1">
        <v>37.6</v>
      </c>
      <c r="H989" s="3" t="s">
        <v>37</v>
      </c>
      <c r="I989" s="3" t="s">
        <v>20</v>
      </c>
      <c r="J989" s="2" t="s">
        <v>3029</v>
      </c>
      <c r="K989" s="3" t="s">
        <v>79</v>
      </c>
      <c r="L989" s="3" t="s">
        <v>80</v>
      </c>
      <c r="M989" s="3" t="s">
        <v>24</v>
      </c>
      <c r="N989" s="3" t="s">
        <v>3030</v>
      </c>
      <c r="O989" s="3" t="s">
        <v>3031</v>
      </c>
      <c r="P989">
        <f>IF(IFERROR(VLOOKUP(crocodile_dataset[[#This Row],[Observation ID]],A991:A1989,1,FALSE),0),1,0)</f>
        <v>0</v>
      </c>
    </row>
    <row r="990" spans="1:16" x14ac:dyDescent="0.2">
      <c r="A990" s="4">
        <v>989</v>
      </c>
      <c r="B990" s="3" t="s">
        <v>59</v>
      </c>
      <c r="C990" s="3" t="s">
        <v>60</v>
      </c>
      <c r="D990" s="3" t="s">
        <v>17</v>
      </c>
      <c r="E990" s="3" t="s">
        <v>18</v>
      </c>
      <c r="F990" s="1">
        <v>3.04</v>
      </c>
      <c r="G990" s="1">
        <v>163.6</v>
      </c>
      <c r="H990" s="3" t="s">
        <v>19</v>
      </c>
      <c r="I990" s="3" t="s">
        <v>104</v>
      </c>
      <c r="J990" s="2" t="s">
        <v>3032</v>
      </c>
      <c r="K990" s="3" t="s">
        <v>63</v>
      </c>
      <c r="L990" s="3" t="s">
        <v>64</v>
      </c>
      <c r="M990" s="3" t="s">
        <v>41</v>
      </c>
      <c r="N990" s="3" t="s">
        <v>3033</v>
      </c>
      <c r="O990" s="3" t="s">
        <v>3034</v>
      </c>
      <c r="P990">
        <f>IF(IFERROR(VLOOKUP(crocodile_dataset[[#This Row],[Observation ID]],A992:A1990,1,FALSE),0),1,0)</f>
        <v>0</v>
      </c>
    </row>
    <row r="991" spans="1:16" x14ac:dyDescent="0.2">
      <c r="A991" s="4">
        <v>990</v>
      </c>
      <c r="B991" s="3" t="s">
        <v>320</v>
      </c>
      <c r="C991" s="3" t="s">
        <v>321</v>
      </c>
      <c r="D991" s="3" t="s">
        <v>17</v>
      </c>
      <c r="E991" s="3" t="s">
        <v>203</v>
      </c>
      <c r="F991" s="1">
        <v>0.35</v>
      </c>
      <c r="G991" s="1">
        <v>26.5</v>
      </c>
      <c r="H991" s="3" t="s">
        <v>156</v>
      </c>
      <c r="I991" s="3" t="s">
        <v>38</v>
      </c>
      <c r="J991" s="2" t="s">
        <v>3035</v>
      </c>
      <c r="K991" s="3" t="s">
        <v>297</v>
      </c>
      <c r="L991" s="3" t="s">
        <v>355</v>
      </c>
      <c r="M991" s="3" t="s">
        <v>323</v>
      </c>
      <c r="N991" s="3" t="s">
        <v>3036</v>
      </c>
      <c r="O991" s="3" t="s">
        <v>3037</v>
      </c>
      <c r="P991">
        <f>IF(IFERROR(VLOOKUP(crocodile_dataset[[#This Row],[Observation ID]],A993:A1991,1,FALSE),0),1,0)</f>
        <v>0</v>
      </c>
    </row>
    <row r="992" spans="1:16" x14ac:dyDescent="0.2">
      <c r="A992" s="4">
        <v>991</v>
      </c>
      <c r="B992" s="3" t="s">
        <v>392</v>
      </c>
      <c r="C992" s="3" t="s">
        <v>393</v>
      </c>
      <c r="D992" s="3" t="s">
        <v>17</v>
      </c>
      <c r="E992" s="3" t="s">
        <v>18</v>
      </c>
      <c r="F992" s="1">
        <v>2.74</v>
      </c>
      <c r="G992" s="1">
        <v>121.5</v>
      </c>
      <c r="H992" s="3" t="s">
        <v>19</v>
      </c>
      <c r="I992" s="3" t="s">
        <v>20</v>
      </c>
      <c r="J992" s="2" t="s">
        <v>3038</v>
      </c>
      <c r="K992" s="3" t="s">
        <v>191</v>
      </c>
      <c r="L992" s="3" t="s">
        <v>46</v>
      </c>
      <c r="M992" s="3" t="s">
        <v>24</v>
      </c>
      <c r="N992" s="3" t="s">
        <v>3039</v>
      </c>
      <c r="O992" s="3" t="s">
        <v>3040</v>
      </c>
      <c r="P992">
        <f>IF(IFERROR(VLOOKUP(crocodile_dataset[[#This Row],[Observation ID]],A994:A1992,1,FALSE),0),1,0)</f>
        <v>0</v>
      </c>
    </row>
    <row r="993" spans="1:16" x14ac:dyDescent="0.2">
      <c r="A993" s="4">
        <v>992</v>
      </c>
      <c r="B993" s="3" t="s">
        <v>115</v>
      </c>
      <c r="C993" s="3" t="s">
        <v>116</v>
      </c>
      <c r="D993" s="3" t="s">
        <v>17</v>
      </c>
      <c r="E993" s="3" t="s">
        <v>18</v>
      </c>
      <c r="F993" s="1">
        <v>3.13</v>
      </c>
      <c r="G993" s="1">
        <v>285.8</v>
      </c>
      <c r="H993" s="3" t="s">
        <v>61</v>
      </c>
      <c r="I993" s="3" t="s">
        <v>20</v>
      </c>
      <c r="J993" s="2" t="s">
        <v>3041</v>
      </c>
      <c r="K993" s="3" t="s">
        <v>337</v>
      </c>
      <c r="L993" s="3" t="s">
        <v>56</v>
      </c>
      <c r="M993" s="3" t="s">
        <v>24</v>
      </c>
      <c r="N993" s="3" t="s">
        <v>3042</v>
      </c>
      <c r="O993" s="3" t="s">
        <v>3043</v>
      </c>
      <c r="P993">
        <f>IF(IFERROR(VLOOKUP(crocodile_dataset[[#This Row],[Observation ID]],A995:A1993,1,FALSE),0),1,0)</f>
        <v>0</v>
      </c>
    </row>
    <row r="994" spans="1:16" x14ac:dyDescent="0.2">
      <c r="A994" s="4">
        <v>993</v>
      </c>
      <c r="B994" s="3" t="s">
        <v>201</v>
      </c>
      <c r="C994" s="3" t="s">
        <v>202</v>
      </c>
      <c r="D994" s="3" t="s">
        <v>17</v>
      </c>
      <c r="E994" s="3" t="s">
        <v>203</v>
      </c>
      <c r="F994" s="1">
        <v>2.2599999999999998</v>
      </c>
      <c r="G994" s="1">
        <v>88.5</v>
      </c>
      <c r="H994" s="3" t="s">
        <v>19</v>
      </c>
      <c r="I994" s="3" t="s">
        <v>20</v>
      </c>
      <c r="J994" s="2" t="s">
        <v>3044</v>
      </c>
      <c r="K994" s="3" t="s">
        <v>282</v>
      </c>
      <c r="L994" s="3" t="s">
        <v>259</v>
      </c>
      <c r="M994" s="3" t="s">
        <v>41</v>
      </c>
      <c r="N994" s="3" t="s">
        <v>3045</v>
      </c>
      <c r="O994" s="3" t="s">
        <v>3046</v>
      </c>
      <c r="P994">
        <f>IF(IFERROR(VLOOKUP(crocodile_dataset[[#This Row],[Observation ID]],A996:A1994,1,FALSE),0),1,0)</f>
        <v>0</v>
      </c>
    </row>
    <row r="995" spans="1:16" x14ac:dyDescent="0.2">
      <c r="A995" s="4">
        <v>994</v>
      </c>
      <c r="B995" s="3" t="s">
        <v>87</v>
      </c>
      <c r="C995" s="3" t="s">
        <v>88</v>
      </c>
      <c r="D995" s="3" t="s">
        <v>17</v>
      </c>
      <c r="E995" s="3" t="s">
        <v>69</v>
      </c>
      <c r="F995" s="1">
        <v>0.39</v>
      </c>
      <c r="G995" s="1">
        <v>4.9000000000000004</v>
      </c>
      <c r="H995" s="3" t="s">
        <v>37</v>
      </c>
      <c r="I995" s="3" t="s">
        <v>104</v>
      </c>
      <c r="J995" s="2" t="s">
        <v>3047</v>
      </c>
      <c r="K995" s="3" t="s">
        <v>538</v>
      </c>
      <c r="L995" s="3" t="s">
        <v>72</v>
      </c>
      <c r="M995" s="3" t="s">
        <v>32</v>
      </c>
      <c r="N995" s="3" t="s">
        <v>3048</v>
      </c>
      <c r="O995" s="3" t="s">
        <v>3049</v>
      </c>
      <c r="P995">
        <f>IF(IFERROR(VLOOKUP(crocodile_dataset[[#This Row],[Observation ID]],A997:A1995,1,FALSE),0),1,0)</f>
        <v>0</v>
      </c>
    </row>
    <row r="996" spans="1:16" x14ac:dyDescent="0.2">
      <c r="A996" s="4">
        <v>995</v>
      </c>
      <c r="B996" s="3" t="s">
        <v>15</v>
      </c>
      <c r="C996" s="3" t="s">
        <v>16</v>
      </c>
      <c r="D996" s="3" t="s">
        <v>17</v>
      </c>
      <c r="E996" s="3" t="s">
        <v>18</v>
      </c>
      <c r="F996" s="1">
        <v>3.4</v>
      </c>
      <c r="G996" s="1">
        <v>159.5</v>
      </c>
      <c r="H996" s="3" t="s">
        <v>19</v>
      </c>
      <c r="I996" s="3" t="s">
        <v>104</v>
      </c>
      <c r="J996" s="2" t="s">
        <v>3050</v>
      </c>
      <c r="K996" s="3" t="s">
        <v>233</v>
      </c>
      <c r="L996" s="3" t="s">
        <v>46</v>
      </c>
      <c r="M996" s="3" t="s">
        <v>24</v>
      </c>
      <c r="N996" s="3" t="s">
        <v>3051</v>
      </c>
      <c r="O996" s="3" t="s">
        <v>3052</v>
      </c>
      <c r="P996">
        <f>IF(IFERROR(VLOOKUP(crocodile_dataset[[#This Row],[Observation ID]],A998:A1996,1,FALSE),0),1,0)</f>
        <v>0</v>
      </c>
    </row>
    <row r="997" spans="1:16" x14ac:dyDescent="0.2">
      <c r="A997" s="4">
        <v>996</v>
      </c>
      <c r="B997" s="3" t="s">
        <v>76</v>
      </c>
      <c r="C997" s="3" t="s">
        <v>77</v>
      </c>
      <c r="D997" s="3" t="s">
        <v>17</v>
      </c>
      <c r="E997" s="3" t="s">
        <v>18</v>
      </c>
      <c r="F997" s="1">
        <v>2.5499999999999998</v>
      </c>
      <c r="G997" s="1">
        <v>112.3</v>
      </c>
      <c r="H997" s="3" t="s">
        <v>19</v>
      </c>
      <c r="I997" s="3" t="s">
        <v>104</v>
      </c>
      <c r="J997" s="2" t="s">
        <v>3053</v>
      </c>
      <c r="K997" s="3" t="s">
        <v>603</v>
      </c>
      <c r="L997" s="3" t="s">
        <v>80</v>
      </c>
      <c r="M997" s="3" t="s">
        <v>24</v>
      </c>
      <c r="N997" s="3" t="s">
        <v>3054</v>
      </c>
      <c r="O997" s="3" t="s">
        <v>3055</v>
      </c>
      <c r="P997">
        <f>IF(IFERROR(VLOOKUP(crocodile_dataset[[#This Row],[Observation ID]],A999:A1997,1,FALSE),0),1,0)</f>
        <v>0</v>
      </c>
    </row>
    <row r="998" spans="1:16" x14ac:dyDescent="0.2">
      <c r="A998" s="4">
        <v>997</v>
      </c>
      <c r="B998" s="3" t="s">
        <v>392</v>
      </c>
      <c r="C998" s="3" t="s">
        <v>393</v>
      </c>
      <c r="D998" s="3" t="s">
        <v>17</v>
      </c>
      <c r="E998" s="3" t="s">
        <v>18</v>
      </c>
      <c r="F998" s="1">
        <v>2.27</v>
      </c>
      <c r="G998" s="1">
        <v>80.3</v>
      </c>
      <c r="H998" s="3" t="s">
        <v>61</v>
      </c>
      <c r="I998" s="3" t="s">
        <v>104</v>
      </c>
      <c r="J998" s="2" t="s">
        <v>3056</v>
      </c>
      <c r="K998" s="3" t="s">
        <v>191</v>
      </c>
      <c r="L998" s="3" t="s">
        <v>475</v>
      </c>
      <c r="M998" s="3" t="s">
        <v>24</v>
      </c>
      <c r="N998" s="3" t="s">
        <v>3057</v>
      </c>
      <c r="O998" s="3" t="s">
        <v>3058</v>
      </c>
      <c r="P998">
        <f>IF(IFERROR(VLOOKUP(crocodile_dataset[[#This Row],[Observation ID]],A1000:A1998,1,FALSE),0),1,0)</f>
        <v>0</v>
      </c>
    </row>
    <row r="999" spans="1:16" x14ac:dyDescent="0.2">
      <c r="A999" s="4">
        <v>998</v>
      </c>
      <c r="B999" s="3" t="s">
        <v>201</v>
      </c>
      <c r="C999" s="3" t="s">
        <v>202</v>
      </c>
      <c r="D999" s="3" t="s">
        <v>17</v>
      </c>
      <c r="E999" s="3" t="s">
        <v>203</v>
      </c>
      <c r="F999" s="1">
        <v>2.34</v>
      </c>
      <c r="G999" s="1">
        <v>93.5</v>
      </c>
      <c r="H999" s="3" t="s">
        <v>19</v>
      </c>
      <c r="I999" s="3" t="s">
        <v>20</v>
      </c>
      <c r="J999" s="2" t="s">
        <v>3059</v>
      </c>
      <c r="K999" s="3" t="s">
        <v>106</v>
      </c>
      <c r="L999" s="3" t="s">
        <v>23</v>
      </c>
      <c r="M999" s="3" t="s">
        <v>41</v>
      </c>
      <c r="N999" s="3" t="s">
        <v>3060</v>
      </c>
      <c r="O999" s="3" t="s">
        <v>3061</v>
      </c>
      <c r="P999">
        <f>IF(IFERROR(VLOOKUP(crocodile_dataset[[#This Row],[Observation ID]],A1001:A1999,1,FALSE),0),1,0)</f>
        <v>0</v>
      </c>
    </row>
    <row r="1000" spans="1:16" x14ac:dyDescent="0.2">
      <c r="A1000" s="4">
        <v>999</v>
      </c>
      <c r="B1000" s="3" t="s">
        <v>201</v>
      </c>
      <c r="C1000" s="3" t="s">
        <v>202</v>
      </c>
      <c r="D1000" s="3" t="s">
        <v>17</v>
      </c>
      <c r="E1000" s="3" t="s">
        <v>203</v>
      </c>
      <c r="F1000" s="1">
        <v>2.82</v>
      </c>
      <c r="G1000" s="1">
        <v>147.6</v>
      </c>
      <c r="H1000" s="3" t="s">
        <v>19</v>
      </c>
      <c r="I1000" s="3" t="s">
        <v>20</v>
      </c>
      <c r="J1000" s="2" t="s">
        <v>3062</v>
      </c>
      <c r="K1000" s="3" t="s">
        <v>248</v>
      </c>
      <c r="L1000" s="3" t="s">
        <v>259</v>
      </c>
      <c r="M1000" s="3" t="s">
        <v>41</v>
      </c>
      <c r="N1000" s="3" t="s">
        <v>3063</v>
      </c>
      <c r="O1000" s="3" t="s">
        <v>3064</v>
      </c>
      <c r="P1000">
        <f>IF(IFERROR(VLOOKUP(crocodile_dataset[[#This Row],[Observation ID]],A1002:A2000,1,FALSE),0),1,0)</f>
        <v>0</v>
      </c>
    </row>
    <row r="1001" spans="1:16" x14ac:dyDescent="0.2">
      <c r="A1001" s="4">
        <v>1000</v>
      </c>
      <c r="B1001" s="3" t="s">
        <v>392</v>
      </c>
      <c r="C1001" s="3" t="s">
        <v>393</v>
      </c>
      <c r="D1001" s="3" t="s">
        <v>17</v>
      </c>
      <c r="E1001" s="3" t="s">
        <v>18</v>
      </c>
      <c r="F1001" s="1">
        <v>1.73</v>
      </c>
      <c r="G1001" s="1">
        <v>47.4</v>
      </c>
      <c r="H1001" s="3" t="s">
        <v>37</v>
      </c>
      <c r="I1001" s="3" t="s">
        <v>38</v>
      </c>
      <c r="J1001" s="2" t="s">
        <v>3065</v>
      </c>
      <c r="K1001" s="3" t="s">
        <v>191</v>
      </c>
      <c r="L1001" s="3" t="s">
        <v>475</v>
      </c>
      <c r="M1001" s="3" t="s">
        <v>24</v>
      </c>
      <c r="N1001" s="3" t="s">
        <v>3066</v>
      </c>
      <c r="O1001" s="3" t="s">
        <v>3067</v>
      </c>
      <c r="P1001">
        <f>IF(IFERROR(VLOOKUP(crocodile_dataset[[#This Row],[Observation ID]],A1003:A2001,1,FALSE),0),1,0)</f>
        <v>0</v>
      </c>
    </row>
    <row r="1002" spans="1:16" x14ac:dyDescent="0.2">
      <c r="P1002" s="3"/>
    </row>
  </sheetData>
  <conditionalFormatting sqref="A1:A1048576">
    <cfRule type="duplicateValues" dxfId="4"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7C85-6BB0-8649-A2E6-65EC40FFC19E}">
  <dimension ref="A2:P5"/>
  <sheetViews>
    <sheetView topLeftCell="B1" workbookViewId="0">
      <selection activeCell="P3" sqref="P3"/>
    </sheetView>
  </sheetViews>
  <sheetFormatPr baseColWidth="10" defaultRowHeight="16" x14ac:dyDescent="0.2"/>
  <cols>
    <col min="2" max="2" width="13.1640625" bestFit="1" customWidth="1"/>
    <col min="3" max="3" width="13.6640625" bestFit="1" customWidth="1"/>
    <col min="4" max="4" width="14" bestFit="1" customWidth="1"/>
    <col min="5" max="5" width="6.5" bestFit="1" customWidth="1"/>
    <col min="6" max="6" width="6.33203125" bestFit="1" customWidth="1"/>
    <col min="7" max="7" width="17.83203125" bestFit="1" customWidth="1"/>
    <col min="8" max="8" width="18.33203125" bestFit="1" customWidth="1"/>
    <col min="10" max="10" width="4" bestFit="1" customWidth="1"/>
    <col min="11" max="11" width="17.33203125" bestFit="1" customWidth="1"/>
    <col min="12" max="12" width="13.83203125" bestFit="1" customWidth="1"/>
    <col min="13" max="13" width="11.33203125" bestFit="1" customWidth="1"/>
    <col min="14" max="14" width="17.6640625" bestFit="1" customWidth="1"/>
    <col min="15" max="15" width="13.6640625" bestFit="1" customWidth="1"/>
  </cols>
  <sheetData>
    <row r="2" spans="1:16" x14ac:dyDescent="0.2">
      <c r="A2" s="12" t="s">
        <v>3081</v>
      </c>
      <c r="B2" s="10" t="str" cm="1">
        <f t="array" ref="B2:P2">crocodile_dataset[[#Headers],[Observation ID]:[Notes]]</f>
        <v>Observation ID</v>
      </c>
      <c r="C2" s="10" t="str">
        <v>Common Name</v>
      </c>
      <c r="D2" s="10" t="str">
        <v>Scientific Name</v>
      </c>
      <c r="E2" s="10" t="str">
        <v>Family</v>
      </c>
      <c r="F2" s="10" t="str">
        <v>Genus</v>
      </c>
      <c r="G2" s="10" t="str">
        <v>Observed Length (m)</v>
      </c>
      <c r="H2" s="10" t="str">
        <v>Observed Weight (kg)</v>
      </c>
      <c r="I2" s="10" t="str">
        <v>Age Class</v>
      </c>
      <c r="J2" s="10" t="str">
        <v>Sex</v>
      </c>
      <c r="K2" s="10" t="str">
        <v>Date of Observation</v>
      </c>
      <c r="L2" s="10" t="str">
        <v>Country/Region</v>
      </c>
      <c r="M2" s="10" t="str">
        <v>Habitat Type</v>
      </c>
      <c r="N2" s="10" t="str">
        <v>Conservation Status</v>
      </c>
      <c r="O2" s="10" t="str">
        <v>Observer Name</v>
      </c>
      <c r="P2" s="10" t="str">
        <v>Notes</v>
      </c>
    </row>
    <row r="3" spans="1:16" x14ac:dyDescent="0.2">
      <c r="B3" s="11">
        <f>COUNTBLANK(crocodile_dataset[Observation ID])</f>
        <v>0</v>
      </c>
      <c r="C3" s="11">
        <f>COUNTBLANK(crocodile_dataset[Common Name])</f>
        <v>0</v>
      </c>
      <c r="D3" s="11">
        <f>COUNTBLANK(crocodile_dataset[Scientific Name])</f>
        <v>0</v>
      </c>
      <c r="E3" s="11">
        <f>COUNTBLANK(crocodile_dataset[Family])</f>
        <v>0</v>
      </c>
      <c r="F3" s="11">
        <f>COUNTBLANK(crocodile_dataset[Genus])</f>
        <v>0</v>
      </c>
      <c r="G3" s="11">
        <f>COUNTBLANK(crocodile_dataset[Observed Length (m)])</f>
        <v>0</v>
      </c>
      <c r="H3" s="11">
        <f>COUNTBLANK(crocodile_dataset[Observed Weight (kg)])</f>
        <v>0</v>
      </c>
      <c r="I3" s="11">
        <f>COUNTBLANK(crocodile_dataset[Age Class])</f>
        <v>0</v>
      </c>
      <c r="J3" s="11">
        <f>COUNTBLANK(crocodile_dataset[Sex])</f>
        <v>0</v>
      </c>
      <c r="K3" s="11">
        <f>COUNTBLANK(crocodile_dataset[Date of Observation])</f>
        <v>0</v>
      </c>
      <c r="L3" s="11">
        <f>COUNTBLANK(crocodile_dataset[Country/Region])</f>
        <v>0</v>
      </c>
      <c r="M3" s="11">
        <f>COUNTBLANK(crocodile_dataset[Habitat Type])</f>
        <v>0</v>
      </c>
      <c r="N3" s="11">
        <f>COUNTBLANK(crocodile_dataset[Conservation Status])</f>
        <v>0</v>
      </c>
      <c r="O3" s="11">
        <f>COUNTBLANK(crocodile_dataset[Observer Name])</f>
        <v>0</v>
      </c>
      <c r="P3" s="11">
        <f>COUNTBLANK(crocodile_dataset[Notes])</f>
        <v>0</v>
      </c>
    </row>
    <row r="5" spans="1:16" x14ac:dyDescent="0.2">
      <c r="A5" s="12" t="s">
        <v>3082</v>
      </c>
      <c r="B5" s="11">
        <f>SUM(crocodile_dataset[Duplicate Count])</f>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EEB4D-0759-9640-9CF7-00A0D61D5ADD}">
  <dimension ref="A3:M214"/>
  <sheetViews>
    <sheetView topLeftCell="A14" zoomScale="86" zoomScaleNormal="206" workbookViewId="0">
      <selection activeCell="F42" sqref="F42"/>
    </sheetView>
  </sheetViews>
  <sheetFormatPr baseColWidth="10" defaultRowHeight="16" x14ac:dyDescent="0.2"/>
  <cols>
    <col min="1" max="1" width="23" bestFit="1" customWidth="1"/>
    <col min="2" max="2" width="29.33203125" bestFit="1" customWidth="1"/>
    <col min="3" max="3" width="27.33203125" bestFit="1" customWidth="1"/>
    <col min="4" max="4" width="21.33203125" bestFit="1" customWidth="1"/>
    <col min="5" max="5" width="19" bestFit="1" customWidth="1"/>
    <col min="6" max="6" width="21.83203125" bestFit="1" customWidth="1"/>
    <col min="7" max="7" width="18.83203125" bestFit="1" customWidth="1"/>
    <col min="8" max="8" width="18.6640625" bestFit="1" customWidth="1"/>
    <col min="9" max="9" width="22.83203125" bestFit="1" customWidth="1"/>
    <col min="10" max="10" width="18.6640625" bestFit="1" customWidth="1"/>
    <col min="11" max="11" width="17.83203125" bestFit="1" customWidth="1"/>
    <col min="12" max="12" width="17.5" bestFit="1" customWidth="1"/>
    <col min="13" max="13" width="19.1640625" bestFit="1" customWidth="1"/>
    <col min="14" max="14" width="20" bestFit="1" customWidth="1"/>
    <col min="15" max="15" width="17.1640625" bestFit="1" customWidth="1"/>
    <col min="16" max="16" width="21.5" bestFit="1" customWidth="1"/>
    <col min="17" max="17" width="22.5" bestFit="1" customWidth="1"/>
    <col min="18" max="18" width="19.5" bestFit="1" customWidth="1"/>
    <col min="19" max="19" width="20.6640625" bestFit="1" customWidth="1"/>
    <col min="20" max="20" width="10.83203125" bestFit="1" customWidth="1"/>
  </cols>
  <sheetData>
    <row r="3" spans="1:5" x14ac:dyDescent="0.2">
      <c r="A3" s="5" t="s">
        <v>3069</v>
      </c>
      <c r="B3" t="s">
        <v>3071</v>
      </c>
      <c r="C3" s="13" t="s">
        <v>3083</v>
      </c>
      <c r="D3" s="15" t="s">
        <v>3084</v>
      </c>
      <c r="E3" s="15" t="s">
        <v>3085</v>
      </c>
    </row>
    <row r="4" spans="1:5" x14ac:dyDescent="0.2">
      <c r="A4" s="6" t="s">
        <v>28</v>
      </c>
      <c r="B4">
        <v>66</v>
      </c>
      <c r="C4" s="14">
        <v>1000</v>
      </c>
      <c r="D4" s="14">
        <f>COUNTA(_xlfn.UNIQUE(crocodile_dataset[Scientific Name]))</f>
        <v>18</v>
      </c>
      <c r="E4" s="14">
        <f>COUNTA(_xlfn.UNIQUE(crocodile_dataset[Genus]))</f>
        <v>3</v>
      </c>
    </row>
    <row r="5" spans="1:5" x14ac:dyDescent="0.2">
      <c r="A5" s="6" t="s">
        <v>393</v>
      </c>
      <c r="B5">
        <v>49</v>
      </c>
    </row>
    <row r="6" spans="1:5" x14ac:dyDescent="0.2">
      <c r="A6" s="6" t="s">
        <v>36</v>
      </c>
      <c r="B6">
        <v>58</v>
      </c>
    </row>
    <row r="7" spans="1:5" x14ac:dyDescent="0.2">
      <c r="A7" s="6" t="s">
        <v>208</v>
      </c>
      <c r="B7">
        <v>45</v>
      </c>
    </row>
    <row r="8" spans="1:5" x14ac:dyDescent="0.2">
      <c r="A8" s="6" t="s">
        <v>184</v>
      </c>
      <c r="B8">
        <v>58</v>
      </c>
    </row>
    <row r="9" spans="1:5" x14ac:dyDescent="0.2">
      <c r="A9" s="6" t="s">
        <v>16</v>
      </c>
      <c r="B9">
        <v>64</v>
      </c>
    </row>
    <row r="10" spans="1:5" x14ac:dyDescent="0.2">
      <c r="A10" s="6" t="s">
        <v>116</v>
      </c>
      <c r="B10">
        <v>48</v>
      </c>
    </row>
    <row r="11" spans="1:5" x14ac:dyDescent="0.2">
      <c r="A11" s="6" t="s">
        <v>189</v>
      </c>
      <c r="B11">
        <v>68</v>
      </c>
    </row>
    <row r="12" spans="1:5" x14ac:dyDescent="0.2">
      <c r="A12" s="6" t="s">
        <v>50</v>
      </c>
      <c r="B12">
        <v>47</v>
      </c>
    </row>
    <row r="13" spans="1:5" x14ac:dyDescent="0.2">
      <c r="A13" s="6" t="s">
        <v>128</v>
      </c>
      <c r="B13">
        <v>58</v>
      </c>
    </row>
    <row r="14" spans="1:5" x14ac:dyDescent="0.2">
      <c r="A14" s="6" t="s">
        <v>121</v>
      </c>
      <c r="B14">
        <v>67</v>
      </c>
    </row>
    <row r="15" spans="1:5" x14ac:dyDescent="0.2">
      <c r="A15" s="6" t="s">
        <v>146</v>
      </c>
      <c r="B15">
        <v>59</v>
      </c>
    </row>
    <row r="16" spans="1:5" x14ac:dyDescent="0.2">
      <c r="A16" s="6" t="s">
        <v>60</v>
      </c>
      <c r="B16">
        <v>45</v>
      </c>
    </row>
    <row r="17" spans="1:2" x14ac:dyDescent="0.2">
      <c r="A17" s="6" t="s">
        <v>77</v>
      </c>
      <c r="B17">
        <v>52</v>
      </c>
    </row>
    <row r="18" spans="1:2" x14ac:dyDescent="0.2">
      <c r="A18" s="6" t="s">
        <v>202</v>
      </c>
      <c r="B18">
        <v>55</v>
      </c>
    </row>
    <row r="19" spans="1:2" x14ac:dyDescent="0.2">
      <c r="A19" s="6" t="s">
        <v>321</v>
      </c>
      <c r="B19">
        <v>56</v>
      </c>
    </row>
    <row r="20" spans="1:2" x14ac:dyDescent="0.2">
      <c r="A20" s="6" t="s">
        <v>68</v>
      </c>
      <c r="B20">
        <v>48</v>
      </c>
    </row>
    <row r="21" spans="1:2" x14ac:dyDescent="0.2">
      <c r="A21" s="6" t="s">
        <v>88</v>
      </c>
      <c r="B21">
        <v>57</v>
      </c>
    </row>
    <row r="22" spans="1:2" x14ac:dyDescent="0.2">
      <c r="A22" s="6" t="s">
        <v>3068</v>
      </c>
      <c r="B22">
        <v>1000</v>
      </c>
    </row>
    <row r="26" spans="1:2" x14ac:dyDescent="0.2">
      <c r="A26" s="5" t="s">
        <v>4</v>
      </c>
      <c r="B26" t="s">
        <v>3070</v>
      </c>
    </row>
    <row r="27" spans="1:2" x14ac:dyDescent="0.2">
      <c r="A27" s="6" t="s">
        <v>18</v>
      </c>
      <c r="B27" s="7">
        <v>0.78400000000000003</v>
      </c>
    </row>
    <row r="28" spans="1:2" x14ac:dyDescent="0.2">
      <c r="A28" s="6" t="s">
        <v>203</v>
      </c>
      <c r="B28" s="7">
        <v>0.111</v>
      </c>
    </row>
    <row r="29" spans="1:2" x14ac:dyDescent="0.2">
      <c r="A29" s="6" t="s">
        <v>69</v>
      </c>
      <c r="B29" s="7">
        <v>0.105</v>
      </c>
    </row>
    <row r="30" spans="1:2" x14ac:dyDescent="0.2">
      <c r="A30" s="6" t="s">
        <v>3068</v>
      </c>
      <c r="B30" s="7">
        <v>1</v>
      </c>
    </row>
    <row r="41" spans="1:2" x14ac:dyDescent="0.2">
      <c r="A41" s="5" t="s">
        <v>3069</v>
      </c>
      <c r="B41" t="s">
        <v>3072</v>
      </c>
    </row>
    <row r="42" spans="1:2" x14ac:dyDescent="0.2">
      <c r="A42" s="6" t="s">
        <v>28</v>
      </c>
      <c r="B42" s="8">
        <v>2.8786363636363634</v>
      </c>
    </row>
    <row r="43" spans="1:2" x14ac:dyDescent="0.2">
      <c r="A43" s="6" t="s">
        <v>393</v>
      </c>
      <c r="B43" s="8">
        <v>2.401632653061224</v>
      </c>
    </row>
    <row r="44" spans="1:2" x14ac:dyDescent="0.2">
      <c r="A44" s="6" t="s">
        <v>36</v>
      </c>
      <c r="B44" s="8">
        <v>3.0218965517241365</v>
      </c>
    </row>
    <row r="45" spans="1:2" x14ac:dyDescent="0.2">
      <c r="A45" s="6" t="s">
        <v>208</v>
      </c>
      <c r="B45" s="8">
        <v>1.8473333333333335</v>
      </c>
    </row>
    <row r="46" spans="1:2" x14ac:dyDescent="0.2">
      <c r="A46" s="6" t="s">
        <v>184</v>
      </c>
      <c r="B46" s="8">
        <v>1.8415517241379309</v>
      </c>
    </row>
    <row r="47" spans="1:2" x14ac:dyDescent="0.2">
      <c r="A47" s="6" t="s">
        <v>16</v>
      </c>
      <c r="B47" s="8">
        <v>2.1510937500000002</v>
      </c>
    </row>
    <row r="48" spans="1:2" x14ac:dyDescent="0.2">
      <c r="A48" s="6" t="s">
        <v>116</v>
      </c>
      <c r="B48" s="8">
        <v>3.6666666666666665</v>
      </c>
    </row>
    <row r="49" spans="1:13" x14ac:dyDescent="0.2">
      <c r="A49" s="6" t="s">
        <v>189</v>
      </c>
      <c r="B49" s="8">
        <v>2.1454411764705879</v>
      </c>
    </row>
    <row r="50" spans="1:13" x14ac:dyDescent="0.2">
      <c r="A50" s="6" t="s">
        <v>50</v>
      </c>
      <c r="B50" s="8">
        <v>2.82</v>
      </c>
    </row>
    <row r="51" spans="1:13" x14ac:dyDescent="0.2">
      <c r="A51" s="6" t="s">
        <v>128</v>
      </c>
      <c r="B51" s="8">
        <v>4.4077586206896555</v>
      </c>
    </row>
    <row r="52" spans="1:13" x14ac:dyDescent="0.2">
      <c r="A52" s="6" t="s">
        <v>121</v>
      </c>
      <c r="B52" s="8">
        <v>2.5176119402985075</v>
      </c>
    </row>
    <row r="53" spans="1:13" x14ac:dyDescent="0.2">
      <c r="A53" s="6" t="s">
        <v>146</v>
      </c>
      <c r="B53" s="8">
        <v>2.3179661016949145</v>
      </c>
    </row>
    <row r="54" spans="1:13" x14ac:dyDescent="0.2">
      <c r="A54" s="6" t="s">
        <v>60</v>
      </c>
      <c r="B54" s="8">
        <v>2.1564444444444448</v>
      </c>
    </row>
    <row r="55" spans="1:13" x14ac:dyDescent="0.2">
      <c r="A55" s="6" t="s">
        <v>77</v>
      </c>
      <c r="B55" s="8">
        <v>2.3355769230769234</v>
      </c>
    </row>
    <row r="56" spans="1:13" x14ac:dyDescent="0.2">
      <c r="A56" s="6" t="s">
        <v>202</v>
      </c>
      <c r="B56" s="8">
        <v>2.4716363636363634</v>
      </c>
    </row>
    <row r="57" spans="1:13" x14ac:dyDescent="0.2">
      <c r="A57" s="6" t="s">
        <v>321</v>
      </c>
      <c r="B57" s="8">
        <v>1.9958928571428569</v>
      </c>
    </row>
    <row r="58" spans="1:13" ht="17" thickBot="1" x14ac:dyDescent="0.25">
      <c r="A58" s="6" t="s">
        <v>68</v>
      </c>
      <c r="B58" s="8">
        <v>1.22875</v>
      </c>
    </row>
    <row r="59" spans="1:13" ht="23" thickBot="1" x14ac:dyDescent="0.35">
      <c r="A59" s="6" t="s">
        <v>88</v>
      </c>
      <c r="B59" s="8">
        <v>1.1203508771929824</v>
      </c>
      <c r="M59" s="9" t="s">
        <v>3074</v>
      </c>
    </row>
    <row r="60" spans="1:13" x14ac:dyDescent="0.2">
      <c r="A60" s="6" t="s">
        <v>3068</v>
      </c>
      <c r="B60" s="8">
        <v>2.4151100000000012</v>
      </c>
    </row>
    <row r="65" spans="1:2" x14ac:dyDescent="0.2">
      <c r="A65" s="5" t="s">
        <v>3069</v>
      </c>
      <c r="B65" t="s">
        <v>3073</v>
      </c>
    </row>
    <row r="66" spans="1:2" x14ac:dyDescent="0.2">
      <c r="A66" s="6" t="s">
        <v>28</v>
      </c>
      <c r="B66" s="8">
        <v>188.99999999999997</v>
      </c>
    </row>
    <row r="67" spans="1:2" x14ac:dyDescent="0.2">
      <c r="A67" s="6" t="s">
        <v>393</v>
      </c>
      <c r="B67" s="8">
        <v>96.469387755102019</v>
      </c>
    </row>
    <row r="68" spans="1:2" x14ac:dyDescent="0.2">
      <c r="A68" s="6" t="s">
        <v>36</v>
      </c>
      <c r="B68" s="8">
        <v>295.74827586206897</v>
      </c>
    </row>
    <row r="69" spans="1:2" x14ac:dyDescent="0.2">
      <c r="A69" s="6" t="s">
        <v>208</v>
      </c>
      <c r="B69" s="8">
        <v>54.522222222222226</v>
      </c>
    </row>
    <row r="70" spans="1:2" x14ac:dyDescent="0.2">
      <c r="A70" s="6" t="s">
        <v>184</v>
      </c>
      <c r="B70" s="8">
        <v>58.701724137931038</v>
      </c>
    </row>
    <row r="71" spans="1:2" x14ac:dyDescent="0.2">
      <c r="A71" s="6" t="s">
        <v>16</v>
      </c>
      <c r="B71" s="8">
        <v>84.984374999999986</v>
      </c>
    </row>
    <row r="72" spans="1:2" x14ac:dyDescent="0.2">
      <c r="A72" s="6" t="s">
        <v>116</v>
      </c>
      <c r="B72" s="8">
        <v>455.96041666666673</v>
      </c>
    </row>
    <row r="73" spans="1:2" x14ac:dyDescent="0.2">
      <c r="A73" s="6" t="s">
        <v>189</v>
      </c>
      <c r="B73" s="8">
        <v>80.414705882352905</v>
      </c>
    </row>
    <row r="74" spans="1:2" x14ac:dyDescent="0.2">
      <c r="A74" s="6" t="s">
        <v>50</v>
      </c>
      <c r="B74" s="8">
        <v>161.24255319148938</v>
      </c>
    </row>
    <row r="75" spans="1:2" x14ac:dyDescent="0.2">
      <c r="A75" s="6" t="s">
        <v>128</v>
      </c>
      <c r="B75" s="8">
        <v>634.64482758620693</v>
      </c>
    </row>
    <row r="76" spans="1:2" x14ac:dyDescent="0.2">
      <c r="A76" s="6" t="s">
        <v>121</v>
      </c>
      <c r="B76" s="8">
        <v>117.98358208955223</v>
      </c>
    </row>
    <row r="77" spans="1:2" x14ac:dyDescent="0.2">
      <c r="A77" s="6" t="s">
        <v>146</v>
      </c>
      <c r="B77" s="8">
        <v>99.37627118644069</v>
      </c>
    </row>
    <row r="78" spans="1:2" x14ac:dyDescent="0.2">
      <c r="A78" s="6" t="s">
        <v>60</v>
      </c>
      <c r="B78" s="8">
        <v>104.31555555555555</v>
      </c>
    </row>
    <row r="79" spans="1:2" x14ac:dyDescent="0.2">
      <c r="A79" s="6" t="s">
        <v>77</v>
      </c>
      <c r="B79" s="8">
        <v>112.62884615384617</v>
      </c>
    </row>
    <row r="80" spans="1:2" x14ac:dyDescent="0.2">
      <c r="A80" s="6" t="s">
        <v>202</v>
      </c>
      <c r="B80" s="8">
        <v>130.03636363636366</v>
      </c>
    </row>
    <row r="81" spans="1:2" x14ac:dyDescent="0.2">
      <c r="A81" s="6" t="s">
        <v>321</v>
      </c>
      <c r="B81" s="8">
        <v>92.116071428571445</v>
      </c>
    </row>
    <row r="82" spans="1:2" x14ac:dyDescent="0.2">
      <c r="A82" s="6" t="s">
        <v>68</v>
      </c>
      <c r="B82" s="8">
        <v>19.779166666666669</v>
      </c>
    </row>
    <row r="83" spans="1:2" x14ac:dyDescent="0.2">
      <c r="A83" s="6" t="s">
        <v>88</v>
      </c>
      <c r="B83" s="8">
        <v>14.022807017543856</v>
      </c>
    </row>
    <row r="84" spans="1:2" x14ac:dyDescent="0.2">
      <c r="A84" s="6" t="s">
        <v>3068</v>
      </c>
      <c r="B84" s="8">
        <v>155.77189999999979</v>
      </c>
    </row>
    <row r="88" spans="1:2" x14ac:dyDescent="0.2">
      <c r="A88" s="5" t="s">
        <v>3076</v>
      </c>
      <c r="B88" t="s">
        <v>3077</v>
      </c>
    </row>
    <row r="89" spans="1:2" x14ac:dyDescent="0.2">
      <c r="A89" s="6" t="s">
        <v>19</v>
      </c>
      <c r="B89">
        <v>510</v>
      </c>
    </row>
    <row r="90" spans="1:2" x14ac:dyDescent="0.2">
      <c r="A90" s="6" t="s">
        <v>156</v>
      </c>
      <c r="B90">
        <v>49</v>
      </c>
    </row>
    <row r="91" spans="1:2" x14ac:dyDescent="0.2">
      <c r="A91" s="6" t="s">
        <v>37</v>
      </c>
      <c r="B91">
        <v>194</v>
      </c>
    </row>
    <row r="92" spans="1:2" x14ac:dyDescent="0.2">
      <c r="A92" s="6" t="s">
        <v>61</v>
      </c>
      <c r="B92">
        <v>247</v>
      </c>
    </row>
    <row r="93" spans="1:2" x14ac:dyDescent="0.2">
      <c r="A93" s="6" t="s">
        <v>3068</v>
      </c>
      <c r="B93">
        <v>1000</v>
      </c>
    </row>
    <row r="104" spans="1:2" x14ac:dyDescent="0.2">
      <c r="A104" s="5" t="s">
        <v>8</v>
      </c>
      <c r="B104" t="s">
        <v>3075</v>
      </c>
    </row>
    <row r="105" spans="1:2" x14ac:dyDescent="0.2">
      <c r="A105" s="6" t="s">
        <v>104</v>
      </c>
      <c r="B105">
        <v>321</v>
      </c>
    </row>
    <row r="106" spans="1:2" x14ac:dyDescent="0.2">
      <c r="A106" s="6" t="s">
        <v>20</v>
      </c>
      <c r="B106">
        <v>325</v>
      </c>
    </row>
    <row r="107" spans="1:2" x14ac:dyDescent="0.2">
      <c r="A107" s="6" t="s">
        <v>38</v>
      </c>
      <c r="B107">
        <v>354</v>
      </c>
    </row>
    <row r="108" spans="1:2" x14ac:dyDescent="0.2">
      <c r="A108" s="6" t="s">
        <v>3068</v>
      </c>
      <c r="B108">
        <v>1000</v>
      </c>
    </row>
    <row r="123" spans="1:2" x14ac:dyDescent="0.2">
      <c r="A123" s="5" t="s">
        <v>3078</v>
      </c>
      <c r="B123" t="s">
        <v>3075</v>
      </c>
    </row>
    <row r="124" spans="1:2" x14ac:dyDescent="0.2">
      <c r="A124" s="6" t="s">
        <v>210</v>
      </c>
      <c r="B124">
        <v>54</v>
      </c>
    </row>
    <row r="125" spans="1:2" x14ac:dyDescent="0.2">
      <c r="A125" s="6" t="s">
        <v>22</v>
      </c>
      <c r="B125">
        <v>20</v>
      </c>
    </row>
    <row r="126" spans="1:2" x14ac:dyDescent="0.2">
      <c r="A126" s="6" t="s">
        <v>98</v>
      </c>
      <c r="B126">
        <v>13</v>
      </c>
    </row>
    <row r="127" spans="1:2" x14ac:dyDescent="0.2">
      <c r="A127" s="6" t="s">
        <v>297</v>
      </c>
      <c r="B127">
        <v>28</v>
      </c>
    </row>
    <row r="128" spans="1:2" x14ac:dyDescent="0.2">
      <c r="A128" s="6" t="s">
        <v>71</v>
      </c>
      <c r="B128">
        <v>14</v>
      </c>
    </row>
    <row r="129" spans="1:2" x14ac:dyDescent="0.2">
      <c r="A129" s="6" t="s">
        <v>415</v>
      </c>
      <c r="B129">
        <v>8</v>
      </c>
    </row>
    <row r="130" spans="1:2" x14ac:dyDescent="0.2">
      <c r="A130" s="6" t="s">
        <v>240</v>
      </c>
      <c r="B130">
        <v>32</v>
      </c>
    </row>
    <row r="131" spans="1:2" x14ac:dyDescent="0.2">
      <c r="A131" s="6" t="s">
        <v>142</v>
      </c>
      <c r="B131">
        <v>34</v>
      </c>
    </row>
    <row r="132" spans="1:2" x14ac:dyDescent="0.2">
      <c r="A132" s="6" t="s">
        <v>330</v>
      </c>
      <c r="B132">
        <v>27</v>
      </c>
    </row>
    <row r="133" spans="1:2" x14ac:dyDescent="0.2">
      <c r="A133" s="6" t="s">
        <v>388</v>
      </c>
      <c r="B133">
        <v>7</v>
      </c>
    </row>
    <row r="134" spans="1:2" x14ac:dyDescent="0.2">
      <c r="A134" s="6" t="s">
        <v>106</v>
      </c>
      <c r="B134">
        <v>22</v>
      </c>
    </row>
    <row r="135" spans="1:2" x14ac:dyDescent="0.2">
      <c r="A135" s="6" t="s">
        <v>148</v>
      </c>
      <c r="B135">
        <v>77</v>
      </c>
    </row>
    <row r="136" spans="1:2" x14ac:dyDescent="0.2">
      <c r="A136" s="6" t="s">
        <v>337</v>
      </c>
      <c r="B136">
        <v>3</v>
      </c>
    </row>
    <row r="137" spans="1:2" x14ac:dyDescent="0.2">
      <c r="A137" s="6" t="s">
        <v>354</v>
      </c>
      <c r="B137">
        <v>10</v>
      </c>
    </row>
    <row r="138" spans="1:2" x14ac:dyDescent="0.2">
      <c r="A138" s="6" t="s">
        <v>538</v>
      </c>
      <c r="B138">
        <v>16</v>
      </c>
    </row>
    <row r="139" spans="1:2" x14ac:dyDescent="0.2">
      <c r="A139" s="6" t="s">
        <v>233</v>
      </c>
      <c r="B139">
        <v>21</v>
      </c>
    </row>
    <row r="140" spans="1:2" x14ac:dyDescent="0.2">
      <c r="A140" s="6" t="s">
        <v>272</v>
      </c>
      <c r="B140">
        <v>17</v>
      </c>
    </row>
    <row r="141" spans="1:2" x14ac:dyDescent="0.2">
      <c r="A141" s="6" t="s">
        <v>52</v>
      </c>
      <c r="B141">
        <v>17</v>
      </c>
    </row>
    <row r="142" spans="1:2" x14ac:dyDescent="0.2">
      <c r="A142" s="6" t="s">
        <v>286</v>
      </c>
      <c r="B142">
        <v>8</v>
      </c>
    </row>
    <row r="143" spans="1:2" x14ac:dyDescent="0.2">
      <c r="A143" s="6" t="s">
        <v>123</v>
      </c>
      <c r="B143">
        <v>29</v>
      </c>
    </row>
    <row r="144" spans="1:2" x14ac:dyDescent="0.2">
      <c r="A144" s="6" t="s">
        <v>252</v>
      </c>
      <c r="B144">
        <v>32</v>
      </c>
    </row>
    <row r="145" spans="1:2" x14ac:dyDescent="0.2">
      <c r="A145" s="6" t="s">
        <v>504</v>
      </c>
      <c r="B145">
        <v>11</v>
      </c>
    </row>
    <row r="146" spans="1:2" x14ac:dyDescent="0.2">
      <c r="A146" s="6" t="s">
        <v>152</v>
      </c>
      <c r="B146">
        <v>8</v>
      </c>
    </row>
    <row r="147" spans="1:2" x14ac:dyDescent="0.2">
      <c r="A147" s="6" t="s">
        <v>520</v>
      </c>
      <c r="B147">
        <v>11</v>
      </c>
    </row>
    <row r="148" spans="1:2" x14ac:dyDescent="0.2">
      <c r="A148" s="6" t="s">
        <v>90</v>
      </c>
      <c r="B148">
        <v>20</v>
      </c>
    </row>
    <row r="149" spans="1:2" x14ac:dyDescent="0.2">
      <c r="A149" s="6" t="s">
        <v>359</v>
      </c>
      <c r="B149">
        <v>9</v>
      </c>
    </row>
    <row r="150" spans="1:2" x14ac:dyDescent="0.2">
      <c r="A150" s="6" t="s">
        <v>135</v>
      </c>
      <c r="B150">
        <v>38</v>
      </c>
    </row>
    <row r="151" spans="1:2" x14ac:dyDescent="0.2">
      <c r="A151" s="6" t="s">
        <v>350</v>
      </c>
      <c r="B151">
        <v>12</v>
      </c>
    </row>
    <row r="152" spans="1:2" x14ac:dyDescent="0.2">
      <c r="A152" s="6" t="s">
        <v>603</v>
      </c>
      <c r="B152">
        <v>7</v>
      </c>
    </row>
    <row r="153" spans="1:2" x14ac:dyDescent="0.2">
      <c r="A153" s="6" t="s">
        <v>45</v>
      </c>
      <c r="B153">
        <v>35</v>
      </c>
    </row>
    <row r="154" spans="1:2" x14ac:dyDescent="0.2">
      <c r="A154" s="6" t="s">
        <v>1169</v>
      </c>
      <c r="B154">
        <v>7</v>
      </c>
    </row>
    <row r="155" spans="1:2" x14ac:dyDescent="0.2">
      <c r="A155" s="6" t="s">
        <v>366</v>
      </c>
      <c r="B155">
        <v>11</v>
      </c>
    </row>
    <row r="156" spans="1:2" x14ac:dyDescent="0.2">
      <c r="A156" s="6" t="s">
        <v>282</v>
      </c>
      <c r="B156">
        <v>16</v>
      </c>
    </row>
    <row r="157" spans="1:2" x14ac:dyDescent="0.2">
      <c r="A157" s="6" t="s">
        <v>161</v>
      </c>
      <c r="B157">
        <v>14</v>
      </c>
    </row>
    <row r="158" spans="1:2" x14ac:dyDescent="0.2">
      <c r="A158" s="6" t="s">
        <v>191</v>
      </c>
      <c r="B158">
        <v>97</v>
      </c>
    </row>
    <row r="159" spans="1:2" x14ac:dyDescent="0.2">
      <c r="A159" s="6" t="s">
        <v>130</v>
      </c>
      <c r="B159">
        <v>68</v>
      </c>
    </row>
    <row r="160" spans="1:2" x14ac:dyDescent="0.2">
      <c r="A160" s="6" t="s">
        <v>215</v>
      </c>
      <c r="B160">
        <v>9</v>
      </c>
    </row>
    <row r="161" spans="1:2" x14ac:dyDescent="0.2">
      <c r="A161" s="6" t="s">
        <v>248</v>
      </c>
      <c r="B161">
        <v>17</v>
      </c>
    </row>
    <row r="162" spans="1:2" x14ac:dyDescent="0.2">
      <c r="A162" s="6" t="s">
        <v>223</v>
      </c>
      <c r="B162">
        <v>8</v>
      </c>
    </row>
    <row r="163" spans="1:2" x14ac:dyDescent="0.2">
      <c r="A163" s="6" t="s">
        <v>742</v>
      </c>
      <c r="B163">
        <v>8</v>
      </c>
    </row>
    <row r="164" spans="1:2" x14ac:dyDescent="0.2">
      <c r="A164" s="6" t="s">
        <v>79</v>
      </c>
      <c r="B164">
        <v>10</v>
      </c>
    </row>
    <row r="165" spans="1:2" x14ac:dyDescent="0.2">
      <c r="A165" s="6" t="s">
        <v>139</v>
      </c>
      <c r="B165">
        <v>12</v>
      </c>
    </row>
    <row r="166" spans="1:2" x14ac:dyDescent="0.2">
      <c r="A166" s="6" t="s">
        <v>63</v>
      </c>
      <c r="B166">
        <v>10</v>
      </c>
    </row>
    <row r="167" spans="1:2" x14ac:dyDescent="0.2">
      <c r="A167" s="6" t="s">
        <v>637</v>
      </c>
      <c r="B167">
        <v>7</v>
      </c>
    </row>
    <row r="168" spans="1:2" x14ac:dyDescent="0.2">
      <c r="A168" s="6" t="s">
        <v>177</v>
      </c>
      <c r="B168">
        <v>8</v>
      </c>
    </row>
    <row r="169" spans="1:2" x14ac:dyDescent="0.2">
      <c r="A169" s="6" t="s">
        <v>30</v>
      </c>
      <c r="B169">
        <v>47</v>
      </c>
    </row>
    <row r="170" spans="1:2" x14ac:dyDescent="0.2">
      <c r="A170" s="6" t="s">
        <v>293</v>
      </c>
      <c r="B170">
        <v>11</v>
      </c>
    </row>
    <row r="171" spans="1:2" x14ac:dyDescent="0.2">
      <c r="A171" s="6" t="s">
        <v>3068</v>
      </c>
      <c r="B171">
        <v>1000</v>
      </c>
    </row>
    <row r="174" spans="1:2" x14ac:dyDescent="0.2">
      <c r="A174" s="5" t="s">
        <v>11</v>
      </c>
      <c r="B174" t="s">
        <v>3075</v>
      </c>
    </row>
    <row r="175" spans="1:2" x14ac:dyDescent="0.2">
      <c r="A175" s="6" t="s">
        <v>452</v>
      </c>
      <c r="B175" s="7">
        <v>1.7000000000000001E-2</v>
      </c>
    </row>
    <row r="176" spans="1:2" x14ac:dyDescent="0.2">
      <c r="A176" s="6" t="s">
        <v>317</v>
      </c>
      <c r="B176" s="7">
        <v>1.2999999999999999E-2</v>
      </c>
    </row>
    <row r="177" spans="1:2" x14ac:dyDescent="0.2">
      <c r="A177" s="6" t="s">
        <v>389</v>
      </c>
      <c r="B177" s="7">
        <v>1.9E-2</v>
      </c>
    </row>
    <row r="178" spans="1:2" x14ac:dyDescent="0.2">
      <c r="A178" s="6" t="s">
        <v>266</v>
      </c>
      <c r="B178" s="7">
        <v>1.6E-2</v>
      </c>
    </row>
    <row r="179" spans="1:2" x14ac:dyDescent="0.2">
      <c r="A179" s="6" t="s">
        <v>131</v>
      </c>
      <c r="B179" s="7">
        <v>3.4000000000000002E-2</v>
      </c>
    </row>
    <row r="180" spans="1:2" x14ac:dyDescent="0.2">
      <c r="A180" s="6" t="s">
        <v>124</v>
      </c>
      <c r="B180" s="7">
        <v>3.6999999999999998E-2</v>
      </c>
    </row>
    <row r="181" spans="1:2" x14ac:dyDescent="0.2">
      <c r="A181" s="6" t="s">
        <v>40</v>
      </c>
      <c r="B181" s="7">
        <v>3.1E-2</v>
      </c>
    </row>
    <row r="182" spans="1:2" x14ac:dyDescent="0.2">
      <c r="A182" s="6" t="s">
        <v>355</v>
      </c>
      <c r="B182" s="7">
        <v>0.03</v>
      </c>
    </row>
    <row r="183" spans="1:2" x14ac:dyDescent="0.2">
      <c r="A183" s="6" t="s">
        <v>72</v>
      </c>
      <c r="B183" s="7">
        <v>5.7000000000000002E-2</v>
      </c>
    </row>
    <row r="184" spans="1:2" x14ac:dyDescent="0.2">
      <c r="A184" s="6" t="s">
        <v>195</v>
      </c>
      <c r="B184" s="7">
        <v>2.3E-2</v>
      </c>
    </row>
    <row r="185" spans="1:2" x14ac:dyDescent="0.2">
      <c r="A185" s="6" t="s">
        <v>211</v>
      </c>
      <c r="B185" s="7">
        <v>1.4E-2</v>
      </c>
    </row>
    <row r="186" spans="1:2" x14ac:dyDescent="0.2">
      <c r="A186" s="6" t="s">
        <v>475</v>
      </c>
      <c r="B186" s="7">
        <v>4.7E-2</v>
      </c>
    </row>
    <row r="187" spans="1:2" x14ac:dyDescent="0.2">
      <c r="A187" s="6" t="s">
        <v>465</v>
      </c>
      <c r="B187" s="7">
        <v>1.4E-2</v>
      </c>
    </row>
    <row r="188" spans="1:2" x14ac:dyDescent="0.2">
      <c r="A188" s="6" t="s">
        <v>84</v>
      </c>
      <c r="B188" s="7">
        <v>1.6E-2</v>
      </c>
    </row>
    <row r="189" spans="1:2" x14ac:dyDescent="0.2">
      <c r="A189" s="6" t="s">
        <v>80</v>
      </c>
      <c r="B189" s="7">
        <v>5.3999999999999999E-2</v>
      </c>
    </row>
    <row r="190" spans="1:2" x14ac:dyDescent="0.2">
      <c r="A190" s="6" t="s">
        <v>244</v>
      </c>
      <c r="B190" s="7">
        <v>2.7E-2</v>
      </c>
    </row>
    <row r="191" spans="1:2" x14ac:dyDescent="0.2">
      <c r="A191" s="6" t="s">
        <v>31</v>
      </c>
      <c r="B191" s="7">
        <v>3.2000000000000001E-2</v>
      </c>
    </row>
    <row r="192" spans="1:2" x14ac:dyDescent="0.2">
      <c r="A192" s="6" t="s">
        <v>153</v>
      </c>
      <c r="B192" s="7">
        <v>2.4E-2</v>
      </c>
    </row>
    <row r="193" spans="1:3" x14ac:dyDescent="0.2">
      <c r="A193" s="6" t="s">
        <v>216</v>
      </c>
      <c r="B193" s="7">
        <v>1.7000000000000001E-2</v>
      </c>
    </row>
    <row r="194" spans="1:3" x14ac:dyDescent="0.2">
      <c r="A194" s="6" t="s">
        <v>581</v>
      </c>
      <c r="B194" s="7">
        <v>1.2999999999999999E-2</v>
      </c>
    </row>
    <row r="195" spans="1:3" x14ac:dyDescent="0.2">
      <c r="A195" s="6" t="s">
        <v>788</v>
      </c>
      <c r="B195" s="7">
        <v>1.4E-2</v>
      </c>
    </row>
    <row r="196" spans="1:3" x14ac:dyDescent="0.2">
      <c r="A196" s="6" t="s">
        <v>56</v>
      </c>
      <c r="B196" s="7">
        <v>2.9000000000000001E-2</v>
      </c>
    </row>
    <row r="197" spans="1:3" x14ac:dyDescent="0.2">
      <c r="A197" s="6" t="s">
        <v>46</v>
      </c>
      <c r="B197" s="7">
        <v>0.16500000000000001</v>
      </c>
    </row>
    <row r="198" spans="1:3" x14ac:dyDescent="0.2">
      <c r="A198" s="6" t="s">
        <v>259</v>
      </c>
      <c r="B198" s="7">
        <v>2.8000000000000001E-2</v>
      </c>
    </row>
    <row r="199" spans="1:3" x14ac:dyDescent="0.2">
      <c r="A199" s="6" t="s">
        <v>64</v>
      </c>
      <c r="B199" s="7">
        <v>1.4999999999999999E-2</v>
      </c>
    </row>
    <row r="200" spans="1:3" x14ac:dyDescent="0.2">
      <c r="A200" s="6" t="s">
        <v>310</v>
      </c>
      <c r="B200" s="7">
        <v>0.02</v>
      </c>
    </row>
    <row r="201" spans="1:3" x14ac:dyDescent="0.2">
      <c r="A201" s="6" t="s">
        <v>91</v>
      </c>
      <c r="B201" s="7">
        <v>2.8000000000000001E-2</v>
      </c>
    </row>
    <row r="202" spans="1:3" x14ac:dyDescent="0.2">
      <c r="A202" s="6" t="s">
        <v>23</v>
      </c>
      <c r="B202" s="7">
        <v>0.156</v>
      </c>
    </row>
    <row r="203" spans="1:3" x14ac:dyDescent="0.2">
      <c r="A203" s="6" t="s">
        <v>479</v>
      </c>
      <c r="B203" s="7">
        <v>0.01</v>
      </c>
    </row>
    <row r="204" spans="1:3" x14ac:dyDescent="0.2">
      <c r="A204" s="6" t="s">
        <v>3068</v>
      </c>
      <c r="B204" s="7">
        <v>1</v>
      </c>
    </row>
    <row r="208" spans="1:3" x14ac:dyDescent="0.2">
      <c r="A208" s="5" t="s">
        <v>12</v>
      </c>
      <c r="B208" t="s">
        <v>3075</v>
      </c>
      <c r="C208" t="s">
        <v>3079</v>
      </c>
    </row>
    <row r="209" spans="1:3" x14ac:dyDescent="0.2">
      <c r="A209" s="6" t="s">
        <v>41</v>
      </c>
      <c r="B209">
        <v>275</v>
      </c>
      <c r="C209" s="7">
        <v>0.27500000000000002</v>
      </c>
    </row>
    <row r="210" spans="1:3" x14ac:dyDescent="0.2">
      <c r="A210" s="6" t="s">
        <v>73</v>
      </c>
      <c r="B210">
        <v>115</v>
      </c>
      <c r="C210" s="7">
        <v>0.115</v>
      </c>
    </row>
    <row r="211" spans="1:3" x14ac:dyDescent="0.2">
      <c r="A211" s="6" t="s">
        <v>323</v>
      </c>
      <c r="B211">
        <v>56</v>
      </c>
      <c r="C211" s="7">
        <v>5.6000000000000001E-2</v>
      </c>
    </row>
    <row r="212" spans="1:3" x14ac:dyDescent="0.2">
      <c r="A212" s="6" t="s">
        <v>24</v>
      </c>
      <c r="B212">
        <v>384</v>
      </c>
      <c r="C212" s="7">
        <v>0.38400000000000001</v>
      </c>
    </row>
    <row r="213" spans="1:3" x14ac:dyDescent="0.2">
      <c r="A213" s="6" t="s">
        <v>32</v>
      </c>
      <c r="B213">
        <v>170</v>
      </c>
      <c r="C213" s="7">
        <v>0.17</v>
      </c>
    </row>
    <row r="214" spans="1:3" x14ac:dyDescent="0.2">
      <c r="A214" s="6" t="s">
        <v>3068</v>
      </c>
      <c r="B214">
        <v>1000</v>
      </c>
      <c r="C214" s="7">
        <v>1</v>
      </c>
    </row>
  </sheetData>
  <pageMargins left="0.7" right="0.7" top="0.75" bottom="0.75" header="0.3" footer="0.3"/>
  <drawing r:id="rId11"/>
  <legacy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03020-58AA-8F41-A1F8-F0D32C47C430}">
  <dimension ref="B4:E8"/>
  <sheetViews>
    <sheetView tabSelected="1" workbookViewId="0">
      <selection activeCell="D5" sqref="D5"/>
    </sheetView>
  </sheetViews>
  <sheetFormatPr baseColWidth="10" defaultRowHeight="16" x14ac:dyDescent="0.2"/>
  <cols>
    <col min="2" max="2" width="27.83203125" bestFit="1" customWidth="1"/>
    <col min="3" max="3" width="24.83203125" bestFit="1" customWidth="1"/>
    <col min="4" max="4" width="24.5" bestFit="1" customWidth="1"/>
    <col min="5" max="5" width="28" bestFit="1" customWidth="1"/>
  </cols>
  <sheetData>
    <row r="4" spans="2:5" x14ac:dyDescent="0.2">
      <c r="B4" t="s">
        <v>3086</v>
      </c>
      <c r="C4" t="s">
        <v>3087</v>
      </c>
      <c r="D4" t="s">
        <v>3088</v>
      </c>
      <c r="E4" t="s">
        <v>3089</v>
      </c>
    </row>
    <row r="5" spans="2:5" x14ac:dyDescent="0.2">
      <c r="B5" s="16">
        <v>155.77189999999979</v>
      </c>
      <c r="C5" s="16">
        <v>1139.7</v>
      </c>
      <c r="D5" s="16">
        <v>4.4000000000000004</v>
      </c>
      <c r="E5" s="16">
        <v>175.18678806091827</v>
      </c>
    </row>
    <row r="7" spans="2:5" x14ac:dyDescent="0.2">
      <c r="B7" t="s">
        <v>3090</v>
      </c>
      <c r="C7" t="s">
        <v>3091</v>
      </c>
      <c r="D7" t="s">
        <v>3092</v>
      </c>
      <c r="E7" t="s">
        <v>3093</v>
      </c>
    </row>
    <row r="8" spans="2:5" x14ac:dyDescent="0.2">
      <c r="B8" s="16">
        <v>2.4151100000000025</v>
      </c>
      <c r="C8" s="16">
        <v>6.12</v>
      </c>
      <c r="D8" s="16">
        <v>0.14000000000000001</v>
      </c>
      <c r="E8" s="16">
        <v>1.0975422483380162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FE4C2-9F41-EF40-943D-B207586D0774}">
  <dimension ref="A1"/>
  <sheetViews>
    <sheetView workbookViewId="0">
      <selection activeCell="B1" sqref="B1"/>
    </sheetView>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5D4412-1A5E-A942-9586-FF651C5797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raw_data</vt:lpstr>
      <vt:lpstr>crocodile_dataset</vt:lpstr>
      <vt:lpstr>nulls &amp; duplicates</vt:lpstr>
      <vt:lpstr>pivot_tables</vt:lpstr>
      <vt:lpstr>Statistics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ramirez</dc:creator>
  <cp:lastModifiedBy>carlos ramirez</cp:lastModifiedBy>
  <dcterms:created xsi:type="dcterms:W3CDTF">2025-09-21T20:08:03Z</dcterms:created>
  <dcterms:modified xsi:type="dcterms:W3CDTF">2025-09-28T21:58:50Z</dcterms:modified>
</cp:coreProperties>
</file>